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R73" i="51" s="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G73" i="51" s="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P73" i="51" s="1"/>
  <c r="O75" i="51"/>
  <c r="N75" i="51"/>
  <c r="M75" i="51"/>
  <c r="L75" i="51"/>
  <c r="K75" i="51"/>
  <c r="J75" i="51"/>
  <c r="I75" i="51"/>
  <c r="H75" i="51"/>
  <c r="H73" i="51" s="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J73" i="51" s="1"/>
  <c r="I74" i="51"/>
  <c r="I73" i="51" s="1"/>
  <c r="H74" i="51"/>
  <c r="G74" i="51"/>
  <c r="F74" i="51"/>
  <c r="E74" i="51"/>
  <c r="D74" i="51"/>
  <c r="C74" i="51"/>
  <c r="B74" i="51"/>
  <c r="B73" i="51" s="1"/>
  <c r="Q73" i="51"/>
  <c r="W54" i="51"/>
  <c r="V54" i="51"/>
  <c r="V105" i="51" s="1"/>
  <c r="U54" i="51"/>
  <c r="U87" i="51" s="1"/>
  <c r="T54" i="51"/>
  <c r="T87" i="51" s="1"/>
  <c r="S54" i="51"/>
  <c r="R54" i="51"/>
  <c r="Q54" i="51"/>
  <c r="P54" i="51"/>
  <c r="O54" i="51"/>
  <c r="N54" i="51"/>
  <c r="M54" i="51"/>
  <c r="M87" i="51" s="1"/>
  <c r="L54" i="51"/>
  <c r="L87" i="51" s="1"/>
  <c r="K54" i="51"/>
  <c r="J54" i="51"/>
  <c r="I54" i="51"/>
  <c r="H54" i="51"/>
  <c r="G54" i="51"/>
  <c r="F54" i="5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P104" i="51" s="1"/>
  <c r="O35" i="51"/>
  <c r="O104" i="51" s="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S103" i="51" s="1"/>
  <c r="R27" i="51"/>
  <c r="Q27" i="51"/>
  <c r="P27" i="51"/>
  <c r="O27" i="51"/>
  <c r="N27" i="51"/>
  <c r="M27" i="51"/>
  <c r="L27" i="51"/>
  <c r="K27" i="51"/>
  <c r="J27" i="51"/>
  <c r="J103" i="51" s="1"/>
  <c r="I27" i="51"/>
  <c r="I103" i="51" s="1"/>
  <c r="H27" i="51"/>
  <c r="G27" i="51"/>
  <c r="F27" i="5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P73" i="50" s="1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P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S73" i="50" s="1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U73" i="50" s="1"/>
  <c r="T74" i="50"/>
  <c r="S74" i="50"/>
  <c r="R74" i="50"/>
  <c r="Q74" i="50"/>
  <c r="P74" i="50"/>
  <c r="O74" i="50"/>
  <c r="N74" i="50"/>
  <c r="M74" i="50"/>
  <c r="M73" i="50" s="1"/>
  <c r="L74" i="50"/>
  <c r="K74" i="50"/>
  <c r="J74" i="50"/>
  <c r="I74" i="50"/>
  <c r="H74" i="50"/>
  <c r="H73" i="50" s="1"/>
  <c r="G74" i="50"/>
  <c r="G73" i="50" s="1"/>
  <c r="F74" i="50"/>
  <c r="E74" i="50"/>
  <c r="E73" i="50" s="1"/>
  <c r="D74" i="50"/>
  <c r="C74" i="50"/>
  <c r="B74" i="50"/>
  <c r="W54" i="50"/>
  <c r="W87" i="50" s="1"/>
  <c r="V54" i="50"/>
  <c r="V105" i="50" s="1"/>
  <c r="U54" i="50"/>
  <c r="U105" i="50" s="1"/>
  <c r="T54" i="50"/>
  <c r="T105" i="50" s="1"/>
  <c r="S54" i="50"/>
  <c r="S105" i="50" s="1"/>
  <c r="R54" i="50"/>
  <c r="R105" i="50" s="1"/>
  <c r="Q54" i="50"/>
  <c r="Q105" i="50" s="1"/>
  <c r="P54" i="50"/>
  <c r="P87" i="50" s="1"/>
  <c r="O54" i="50"/>
  <c r="O87" i="50" s="1"/>
  <c r="N54" i="50"/>
  <c r="N105" i="50" s="1"/>
  <c r="M54" i="50"/>
  <c r="L54" i="50"/>
  <c r="L105" i="50" s="1"/>
  <c r="K54" i="50"/>
  <c r="J54" i="50"/>
  <c r="I54" i="50"/>
  <c r="H54" i="50"/>
  <c r="H87" i="50" s="1"/>
  <c r="G54" i="50"/>
  <c r="G87" i="50" s="1"/>
  <c r="F54" i="50"/>
  <c r="E54" i="50"/>
  <c r="E105" i="50" s="1"/>
  <c r="D54" i="50"/>
  <c r="D105" i="50" s="1"/>
  <c r="C54" i="50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L104" i="50" s="1"/>
  <c r="K35" i="50"/>
  <c r="K104" i="50" s="1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W103" i="50" s="1"/>
  <c r="V27" i="50"/>
  <c r="V80" i="50" s="1"/>
  <c r="U27" i="50"/>
  <c r="U103" i="50" s="1"/>
  <c r="T27" i="50"/>
  <c r="T103" i="50" s="1"/>
  <c r="S27" i="50"/>
  <c r="R27" i="50"/>
  <c r="Q27" i="50"/>
  <c r="P27" i="50"/>
  <c r="O27" i="50"/>
  <c r="N27" i="50"/>
  <c r="N80" i="50" s="1"/>
  <c r="M27" i="50"/>
  <c r="L27" i="50"/>
  <c r="K27" i="50"/>
  <c r="J27" i="50"/>
  <c r="J103" i="50" s="1"/>
  <c r="I27" i="50"/>
  <c r="I103" i="50" s="1"/>
  <c r="H27" i="50"/>
  <c r="H103" i="50" s="1"/>
  <c r="G27" i="50"/>
  <c r="G103" i="50" s="1"/>
  <c r="F27" i="50"/>
  <c r="F103" i="50" s="1"/>
  <c r="E27" i="50"/>
  <c r="E103" i="50" s="1"/>
  <c r="D27" i="50"/>
  <c r="D103" i="50" s="1"/>
  <c r="C27" i="50"/>
  <c r="C103" i="50" s="1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O87" i="49"/>
  <c r="G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F73" i="49" s="1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T80" i="49"/>
  <c r="L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V73" i="49" s="1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G73" i="49" s="1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N73" i="49" s="1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W73" i="49" s="1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O73" i="49"/>
  <c r="W54" i="49"/>
  <c r="W105" i="49" s="1"/>
  <c r="V54" i="49"/>
  <c r="V105" i="49" s="1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Q180" i="4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V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W52" i="47" s="1"/>
  <c r="V53" i="47"/>
  <c r="V52" i="47" s="1"/>
  <c r="U53" i="47"/>
  <c r="T53" i="47"/>
  <c r="S53" i="47"/>
  <c r="R53" i="47"/>
  <c r="Q53" i="47"/>
  <c r="Q52" i="47" s="1"/>
  <c r="P53" i="47"/>
  <c r="O53" i="47"/>
  <c r="O52" i="47" s="1"/>
  <c r="N53" i="47"/>
  <c r="M53" i="47"/>
  <c r="L53" i="47"/>
  <c r="K53" i="47"/>
  <c r="J53" i="47"/>
  <c r="I53" i="47"/>
  <c r="I52" i="47" s="1"/>
  <c r="H53" i="47"/>
  <c r="H52" i="47" s="1"/>
  <c r="G53" i="47"/>
  <c r="G52" i="47" s="1"/>
  <c r="F53" i="47"/>
  <c r="E53" i="47"/>
  <c r="D53" i="47"/>
  <c r="C53" i="47"/>
  <c r="B53" i="47"/>
  <c r="W28" i="47"/>
  <c r="V28" i="47"/>
  <c r="U28" i="47"/>
  <c r="U60" i="47" s="1"/>
  <c r="T28" i="47"/>
  <c r="S28" i="47"/>
  <c r="S60" i="47" s="1"/>
  <c r="R28" i="47"/>
  <c r="Q28" i="47"/>
  <c r="Q60" i="47" s="1"/>
  <c r="P28" i="47"/>
  <c r="O28" i="47"/>
  <c r="N28" i="47"/>
  <c r="N60" i="47" s="1"/>
  <c r="M28" i="47"/>
  <c r="M60" i="47" s="1"/>
  <c r="L28" i="47"/>
  <c r="K28" i="47"/>
  <c r="K60" i="47" s="1"/>
  <c r="J28" i="47"/>
  <c r="I28" i="47"/>
  <c r="I60" i="47" s="1"/>
  <c r="H28" i="47"/>
  <c r="G28" i="47"/>
  <c r="F28" i="47"/>
  <c r="F60" i="47" s="1"/>
  <c r="E28" i="47"/>
  <c r="E60" i="47" s="1"/>
  <c r="D28" i="47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U60" i="46"/>
  <c r="W59" i="46"/>
  <c r="V59" i="46"/>
  <c r="U59" i="46"/>
  <c r="T59" i="46"/>
  <c r="S59" i="46"/>
  <c r="R59" i="46"/>
  <c r="R52" i="46" s="1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P52" i="46" s="1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H52" i="46" s="1"/>
  <c r="G53" i="46"/>
  <c r="F53" i="46"/>
  <c r="E53" i="46"/>
  <c r="D53" i="46"/>
  <c r="C53" i="46"/>
  <c r="B53" i="46"/>
  <c r="U52" i="46"/>
  <c r="J52" i="46"/>
  <c r="W28" i="46"/>
  <c r="V28" i="46"/>
  <c r="U28" i="46"/>
  <c r="T28" i="46"/>
  <c r="T60" i="46" s="1"/>
  <c r="S28" i="46"/>
  <c r="R28" i="46"/>
  <c r="R60" i="46" s="1"/>
  <c r="Q28" i="46"/>
  <c r="Q60" i="46" s="1"/>
  <c r="P28" i="46"/>
  <c r="O28" i="46"/>
  <c r="N28" i="46"/>
  <c r="M28" i="46"/>
  <c r="M60" i="46" s="1"/>
  <c r="L28" i="46"/>
  <c r="L60" i="46" s="1"/>
  <c r="K28" i="46"/>
  <c r="J28" i="46"/>
  <c r="J60" i="46" s="1"/>
  <c r="I28" i="46"/>
  <c r="I60" i="46" s="1"/>
  <c r="H28" i="46"/>
  <c r="G28" i="46"/>
  <c r="F28" i="46"/>
  <c r="E28" i="46"/>
  <c r="E60" i="46" s="1"/>
  <c r="D28" i="46"/>
  <c r="D60" i="46" s="1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S52" i="45" s="1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S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R52" i="45" s="1"/>
  <c r="Q53" i="45"/>
  <c r="P53" i="45"/>
  <c r="O53" i="45"/>
  <c r="N53" i="45"/>
  <c r="M53" i="45"/>
  <c r="L53" i="45"/>
  <c r="K53" i="45"/>
  <c r="K52" i="45" s="1"/>
  <c r="J53" i="45"/>
  <c r="J52" i="45" s="1"/>
  <c r="I53" i="45"/>
  <c r="H53" i="45"/>
  <c r="G53" i="45"/>
  <c r="F53" i="45"/>
  <c r="E53" i="45"/>
  <c r="D53" i="45"/>
  <c r="D52" i="45" s="1"/>
  <c r="C53" i="45"/>
  <c r="C52" i="45" s="1"/>
  <c r="B53" i="45"/>
  <c r="B52" i="45" s="1"/>
  <c r="W28" i="45"/>
  <c r="W77" i="45" s="1"/>
  <c r="V28" i="45"/>
  <c r="V77" i="45" s="1"/>
  <c r="U28" i="45"/>
  <c r="U77" i="45" s="1"/>
  <c r="T28" i="45"/>
  <c r="T77" i="45" s="1"/>
  <c r="S28" i="45"/>
  <c r="S77" i="45" s="1"/>
  <c r="R28" i="45"/>
  <c r="R77" i="45" s="1"/>
  <c r="Q28" i="45"/>
  <c r="Q77" i="46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K77" i="45" s="1"/>
  <c r="J28" i="45"/>
  <c r="J77" i="45" s="1"/>
  <c r="I28" i="45"/>
  <c r="H28" i="45"/>
  <c r="H60" i="45" s="1"/>
  <c r="G28" i="45"/>
  <c r="G77" i="45" s="1"/>
  <c r="F28" i="45"/>
  <c r="F77" i="45" s="1"/>
  <c r="E28" i="45"/>
  <c r="E77" i="45" s="1"/>
  <c r="D28" i="45"/>
  <c r="D77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L179" i="4" s="1"/>
  <c r="K33" i="44"/>
  <c r="K38" i="44" s="1"/>
  <c r="K179" i="4" s="1"/>
  <c r="J33" i="44"/>
  <c r="J38" i="44" s="1"/>
  <c r="J179" i="4" s="1"/>
  <c r="I33" i="44"/>
  <c r="I38" i="44" s="1"/>
  <c r="H33" i="44"/>
  <c r="H38" i="4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C179" i="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S72" i="43"/>
  <c r="C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I63" i="43" s="1"/>
  <c r="H66" i="43"/>
  <c r="G66" i="43"/>
  <c r="F66" i="43"/>
  <c r="E66" i="43"/>
  <c r="D66" i="43"/>
  <c r="C66" i="43"/>
  <c r="B66" i="43"/>
  <c r="B63" i="43" s="1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R63" i="43" s="1"/>
  <c r="Q64" i="43"/>
  <c r="Q63" i="43" s="1"/>
  <c r="P64" i="43"/>
  <c r="O64" i="43"/>
  <c r="N64" i="43"/>
  <c r="M64" i="43"/>
  <c r="L64" i="43"/>
  <c r="K64" i="43"/>
  <c r="J64" i="43"/>
  <c r="J63" i="43" s="1"/>
  <c r="I64" i="43"/>
  <c r="H64" i="43"/>
  <c r="G64" i="43"/>
  <c r="F64" i="43"/>
  <c r="E64" i="43"/>
  <c r="D64" i="43"/>
  <c r="C64" i="43"/>
  <c r="B64" i="43"/>
  <c r="W39" i="43"/>
  <c r="V39" i="43"/>
  <c r="U39" i="43"/>
  <c r="U72" i="43" s="1"/>
  <c r="T39" i="43"/>
  <c r="T72" i="43" s="1"/>
  <c r="S39" i="43"/>
  <c r="R39" i="43"/>
  <c r="Q39" i="43"/>
  <c r="P39" i="43"/>
  <c r="O39" i="43"/>
  <c r="N39" i="43"/>
  <c r="M39" i="43"/>
  <c r="M72" i="43" s="1"/>
  <c r="L39" i="43"/>
  <c r="L72" i="43" s="1"/>
  <c r="K39" i="43"/>
  <c r="K90" i="43" s="1"/>
  <c r="J39" i="43"/>
  <c r="J90" i="43" s="1"/>
  <c r="I39" i="43"/>
  <c r="I90" i="43" s="1"/>
  <c r="H39" i="43"/>
  <c r="G39" i="43"/>
  <c r="F39" i="43"/>
  <c r="E39" i="43"/>
  <c r="E72" i="43" s="1"/>
  <c r="D39" i="43"/>
  <c r="D72" i="43" s="1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L63" i="42" s="1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T63" i="42" s="1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M63" i="42" s="1"/>
  <c r="L65" i="42"/>
  <c r="K65" i="42"/>
  <c r="J65" i="42"/>
  <c r="I65" i="42"/>
  <c r="H65" i="42"/>
  <c r="G65" i="42"/>
  <c r="F65" i="42"/>
  <c r="E65" i="42"/>
  <c r="D65" i="42"/>
  <c r="C65" i="42"/>
  <c r="B65" i="42"/>
  <c r="W64" i="42"/>
  <c r="W63" i="42" s="1"/>
  <c r="V64" i="42"/>
  <c r="U64" i="42"/>
  <c r="U63" i="42" s="1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E63" i="42"/>
  <c r="D63" i="42"/>
  <c r="W39" i="42"/>
  <c r="W90" i="42" s="1"/>
  <c r="V39" i="42"/>
  <c r="V90" i="42" s="1"/>
  <c r="U39" i="42"/>
  <c r="U72" i="42" s="1"/>
  <c r="T39" i="42"/>
  <c r="S39" i="42"/>
  <c r="R39" i="42"/>
  <c r="Q39" i="42"/>
  <c r="P39" i="42"/>
  <c r="P72" i="42" s="1"/>
  <c r="O39" i="42"/>
  <c r="O72" i="42" s="1"/>
  <c r="N39" i="42"/>
  <c r="N72" i="42" s="1"/>
  <c r="M39" i="42"/>
  <c r="M72" i="42" s="1"/>
  <c r="L39" i="42"/>
  <c r="K39" i="42"/>
  <c r="K90" i="42" s="1"/>
  <c r="J39" i="42"/>
  <c r="J90" i="42" s="1"/>
  <c r="I39" i="42"/>
  <c r="I90" i="42" s="1"/>
  <c r="H39" i="42"/>
  <c r="H72" i="42" s="1"/>
  <c r="G39" i="42"/>
  <c r="G90" i="42" s="1"/>
  <c r="F39" i="42"/>
  <c r="F90" i="42" s="1"/>
  <c r="E39" i="42"/>
  <c r="E72" i="42" s="1"/>
  <c r="D39" i="42"/>
  <c r="D90" i="42" s="1"/>
  <c r="C39" i="42"/>
  <c r="C90" i="42" s="1"/>
  <c r="B39" i="42"/>
  <c r="B90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I90" i="41"/>
  <c r="H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R72" i="41"/>
  <c r="Q72" i="41"/>
  <c r="P72" i="41"/>
  <c r="J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H63" i="41" s="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G63" i="41" s="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T63" i="41" s="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U64" i="41"/>
  <c r="T64" i="41"/>
  <c r="S64" i="41"/>
  <c r="R64" i="41"/>
  <c r="Q64" i="41"/>
  <c r="P64" i="41"/>
  <c r="P63" i="41" s="1"/>
  <c r="O64" i="41"/>
  <c r="O63" i="41" s="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90" i="41" s="1"/>
  <c r="U39" i="41"/>
  <c r="T39" i="41"/>
  <c r="T90" i="41" s="1"/>
  <c r="S39" i="41"/>
  <c r="S72" i="41" s="1"/>
  <c r="R39" i="41"/>
  <c r="R90" i="41" s="1"/>
  <c r="Q39" i="41"/>
  <c r="Q90" i="41" s="1"/>
  <c r="P39" i="41"/>
  <c r="P90" i="41" s="1"/>
  <c r="O39" i="41"/>
  <c r="O90" i="41" s="1"/>
  <c r="N39" i="41"/>
  <c r="N90" i="41" s="1"/>
  <c r="N81" i="41" s="1"/>
  <c r="M39" i="41"/>
  <c r="M90" i="42" s="1"/>
  <c r="L39" i="41"/>
  <c r="L90" i="41" s="1"/>
  <c r="K39" i="41"/>
  <c r="K72" i="41" s="1"/>
  <c r="J39" i="41"/>
  <c r="J90" i="41" s="1"/>
  <c r="I39" i="41"/>
  <c r="I72" i="41" s="1"/>
  <c r="H39" i="41"/>
  <c r="H72" i="41" s="1"/>
  <c r="G39" i="41"/>
  <c r="G90" i="41" s="1"/>
  <c r="F39" i="41"/>
  <c r="F90" i="41" s="1"/>
  <c r="E39" i="41"/>
  <c r="E90" i="42" s="1"/>
  <c r="D39" i="41"/>
  <c r="D90" i="41" s="1"/>
  <c r="C39" i="41"/>
  <c r="C72" i="41" s="1"/>
  <c r="B39" i="41"/>
  <c r="B90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V178" i="4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G178" i="4" s="1"/>
  <c r="F33" i="40"/>
  <c r="F38" i="40" s="1"/>
  <c r="E33" i="40"/>
  <c r="E38" i="40" s="1"/>
  <c r="D33" i="40"/>
  <c r="D38" i="40" s="1"/>
  <c r="C33" i="40"/>
  <c r="C38" i="40" s="1"/>
  <c r="C178" i="4" s="1"/>
  <c r="B33" i="40"/>
  <c r="B38" i="40" s="1"/>
  <c r="B178" i="4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9" i="39"/>
  <c r="M78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O63" i="39"/>
  <c r="N63" i="39"/>
  <c r="K63" i="39"/>
  <c r="H63" i="39"/>
  <c r="G63" i="39"/>
  <c r="D63" i="39"/>
  <c r="C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I60" i="39"/>
  <c r="H60" i="39"/>
  <c r="G60" i="39"/>
  <c r="F60" i="39"/>
  <c r="E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T57" i="39"/>
  <c r="S57" i="39"/>
  <c r="L57" i="39"/>
  <c r="C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M51" i="39" s="1"/>
  <c r="L53" i="39"/>
  <c r="K53" i="39"/>
  <c r="J53" i="39"/>
  <c r="I53" i="39"/>
  <c r="H53" i="39"/>
  <c r="G53" i="39"/>
  <c r="F53" i="39"/>
  <c r="E53" i="39"/>
  <c r="D53" i="39"/>
  <c r="C53" i="39"/>
  <c r="C51" i="39" s="1"/>
  <c r="B53" i="39"/>
  <c r="W52" i="39"/>
  <c r="V52" i="39"/>
  <c r="V51" i="39" s="1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U27" i="39"/>
  <c r="T27" i="39"/>
  <c r="S27" i="39"/>
  <c r="S63" i="39" s="1"/>
  <c r="R27" i="39"/>
  <c r="R63" i="39" s="1"/>
  <c r="Q27" i="39"/>
  <c r="Q63" i="39" s="1"/>
  <c r="P27" i="39"/>
  <c r="P63" i="39" s="1"/>
  <c r="O27" i="39"/>
  <c r="N27" i="39"/>
  <c r="M27" i="39"/>
  <c r="M63" i="39" s="1"/>
  <c r="L27" i="39"/>
  <c r="L63" i="39" s="1"/>
  <c r="K27" i="39"/>
  <c r="J27" i="39"/>
  <c r="J63" i="39" s="1"/>
  <c r="I27" i="39"/>
  <c r="I63" i="39" s="1"/>
  <c r="H27" i="39"/>
  <c r="G27" i="39"/>
  <c r="F27" i="39"/>
  <c r="E27" i="39"/>
  <c r="E63" i="39" s="1"/>
  <c r="D27" i="39"/>
  <c r="C27" i="39"/>
  <c r="B27" i="39"/>
  <c r="B63" i="39" s="1"/>
  <c r="W24" i="39"/>
  <c r="W60" i="39" s="1"/>
  <c r="V24" i="39"/>
  <c r="V60" i="39" s="1"/>
  <c r="U24" i="39"/>
  <c r="U60" i="39" s="1"/>
  <c r="T24" i="39"/>
  <c r="S24" i="39"/>
  <c r="R24" i="39"/>
  <c r="R60" i="39" s="1"/>
  <c r="Q24" i="39"/>
  <c r="Q60" i="39" s="1"/>
  <c r="P24" i="39"/>
  <c r="P60" i="39" s="1"/>
  <c r="O24" i="39"/>
  <c r="O79" i="39" s="1"/>
  <c r="N24" i="39"/>
  <c r="N60" i="39" s="1"/>
  <c r="M24" i="39"/>
  <c r="M60" i="39" s="1"/>
  <c r="L24" i="39"/>
  <c r="K24" i="39"/>
  <c r="J24" i="39"/>
  <c r="J60" i="39" s="1"/>
  <c r="I24" i="39"/>
  <c r="H24" i="39"/>
  <c r="G24" i="39"/>
  <c r="F24" i="39"/>
  <c r="E24" i="39"/>
  <c r="D24" i="39"/>
  <c r="C24" i="39"/>
  <c r="B24" i="39"/>
  <c r="B60" i="39" s="1"/>
  <c r="W16" i="39"/>
  <c r="V16" i="39"/>
  <c r="V57" i="39" s="1"/>
  <c r="U16" i="39"/>
  <c r="U57" i="39" s="1"/>
  <c r="T16" i="39"/>
  <c r="S16" i="39"/>
  <c r="R16" i="39"/>
  <c r="Q16" i="39"/>
  <c r="Q57" i="39" s="1"/>
  <c r="P16" i="39"/>
  <c r="P57" i="39" s="1"/>
  <c r="O16" i="39"/>
  <c r="O57" i="39" s="1"/>
  <c r="N16" i="39"/>
  <c r="N57" i="39" s="1"/>
  <c r="M16" i="39"/>
  <c r="M57" i="39" s="1"/>
  <c r="L16" i="39"/>
  <c r="K16" i="39"/>
  <c r="K57" i="39" s="1"/>
  <c r="J16" i="39"/>
  <c r="I16" i="39"/>
  <c r="I57" i="39" s="1"/>
  <c r="H16" i="39"/>
  <c r="H57" i="39" s="1"/>
  <c r="G16" i="39"/>
  <c r="F16" i="39"/>
  <c r="F57" i="39" s="1"/>
  <c r="E16" i="39"/>
  <c r="E57" i="39" s="1"/>
  <c r="D16" i="39"/>
  <c r="D57" i="39" s="1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N51" i="38" s="1"/>
  <c r="M64" i="38"/>
  <c r="L64" i="38"/>
  <c r="K64" i="38"/>
  <c r="J64" i="38"/>
  <c r="I64" i="38"/>
  <c r="H64" i="38"/>
  <c r="G64" i="38"/>
  <c r="F64" i="38"/>
  <c r="E64" i="38"/>
  <c r="D64" i="38"/>
  <c r="C64" i="38"/>
  <c r="B64" i="38"/>
  <c r="V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60" i="38"/>
  <c r="M60" i="38"/>
  <c r="H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R57" i="38"/>
  <c r="J57" i="38"/>
  <c r="F57" i="38"/>
  <c r="E57" i="38"/>
  <c r="B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F51" i="38" s="1"/>
  <c r="E52" i="38"/>
  <c r="D52" i="38"/>
  <c r="C52" i="38"/>
  <c r="C51" i="38" s="1"/>
  <c r="B52" i="38"/>
  <c r="V51" i="38"/>
  <c r="Q51" i="38"/>
  <c r="W27" i="38"/>
  <c r="V27" i="38"/>
  <c r="U27" i="38"/>
  <c r="T27" i="38"/>
  <c r="T63" i="38" s="1"/>
  <c r="S27" i="38"/>
  <c r="S63" i="38" s="1"/>
  <c r="R27" i="38"/>
  <c r="R63" i="38" s="1"/>
  <c r="Q27" i="38"/>
  <c r="Q63" i="38" s="1"/>
  <c r="P27" i="38"/>
  <c r="P63" i="38" s="1"/>
  <c r="O27" i="38"/>
  <c r="O63" i="38" s="1"/>
  <c r="N27" i="38"/>
  <c r="M27" i="38"/>
  <c r="L27" i="38"/>
  <c r="K27" i="38"/>
  <c r="K63" i="38" s="1"/>
  <c r="J27" i="38"/>
  <c r="J63" i="38" s="1"/>
  <c r="I27" i="38"/>
  <c r="I63" i="38" s="1"/>
  <c r="H27" i="38"/>
  <c r="H63" i="38" s="1"/>
  <c r="G27" i="38"/>
  <c r="F27" i="38"/>
  <c r="E27" i="38"/>
  <c r="E63" i="38" s="1"/>
  <c r="D27" i="38"/>
  <c r="D63" i="38" s="1"/>
  <c r="C27" i="38"/>
  <c r="C80" i="38" s="1"/>
  <c r="B27" i="38"/>
  <c r="B80" i="38" s="1"/>
  <c r="W24" i="38"/>
  <c r="W79" i="38" s="1"/>
  <c r="V24" i="38"/>
  <c r="V79" i="38" s="1"/>
  <c r="U24" i="38"/>
  <c r="U60" i="38" s="1"/>
  <c r="T24" i="38"/>
  <c r="T79" i="38" s="1"/>
  <c r="S24" i="38"/>
  <c r="R24" i="38"/>
  <c r="Q24" i="38"/>
  <c r="Q60" i="38" s="1"/>
  <c r="P24" i="38"/>
  <c r="P60" i="38" s="1"/>
  <c r="O24" i="38"/>
  <c r="O60" i="38" s="1"/>
  <c r="N24" i="38"/>
  <c r="M24" i="38"/>
  <c r="L24" i="38"/>
  <c r="K24" i="38"/>
  <c r="J24" i="38"/>
  <c r="J60" i="38" s="1"/>
  <c r="I24" i="38"/>
  <c r="I60" i="38" s="1"/>
  <c r="H24" i="38"/>
  <c r="G24" i="38"/>
  <c r="G60" i="38" s="1"/>
  <c r="F24" i="38"/>
  <c r="E24" i="38"/>
  <c r="D24" i="38"/>
  <c r="D60" i="38" s="1"/>
  <c r="C24" i="38"/>
  <c r="B24" i="38"/>
  <c r="B60" i="38" s="1"/>
  <c r="W16" i="38"/>
  <c r="V16" i="38"/>
  <c r="V57" i="38" s="1"/>
  <c r="U16" i="38"/>
  <c r="U78" i="38" s="1"/>
  <c r="T16" i="38"/>
  <c r="T78" i="38" s="1"/>
  <c r="S16" i="38"/>
  <c r="R16" i="38"/>
  <c r="R78" i="38" s="1"/>
  <c r="Q16" i="38"/>
  <c r="P16" i="38"/>
  <c r="P57" i="38" s="1"/>
  <c r="O16" i="38"/>
  <c r="O78" i="38" s="1"/>
  <c r="N16" i="38"/>
  <c r="N78" i="38" s="1"/>
  <c r="M16" i="38"/>
  <c r="M57" i="38" s="1"/>
  <c r="L16" i="38"/>
  <c r="K16" i="38"/>
  <c r="K57" i="38" s="1"/>
  <c r="J16" i="38"/>
  <c r="I16" i="38"/>
  <c r="H16" i="38"/>
  <c r="H57" i="38" s="1"/>
  <c r="G16" i="38"/>
  <c r="G57" i="38" s="1"/>
  <c r="F16" i="38"/>
  <c r="E16" i="38"/>
  <c r="D16" i="38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T80" i="37"/>
  <c r="I80" i="37"/>
  <c r="U78" i="37"/>
  <c r="T78" i="37"/>
  <c r="P78" i="37"/>
  <c r="M78" i="37"/>
  <c r="L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U63" i="37"/>
  <c r="M63" i="37"/>
  <c r="E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V60" i="37"/>
  <c r="G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T57" i="37"/>
  <c r="Q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H51" i="37" s="1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E51" i="37" s="1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U51" i="37" s="1"/>
  <c r="T52" i="37"/>
  <c r="S52" i="37"/>
  <c r="R52" i="37"/>
  <c r="R51" i="37" s="1"/>
  <c r="Q52" i="37"/>
  <c r="P52" i="37"/>
  <c r="O52" i="37"/>
  <c r="N52" i="37"/>
  <c r="M52" i="37"/>
  <c r="M51" i="37" s="1"/>
  <c r="L52" i="37"/>
  <c r="K52" i="37"/>
  <c r="K51" i="37" s="1"/>
  <c r="J52" i="37"/>
  <c r="I52" i="37"/>
  <c r="I51" i="37" s="1"/>
  <c r="H52" i="37"/>
  <c r="G52" i="37"/>
  <c r="F52" i="37"/>
  <c r="E52" i="37"/>
  <c r="D52" i="37"/>
  <c r="C52" i="37"/>
  <c r="B52" i="37"/>
  <c r="W27" i="37"/>
  <c r="W80" i="39" s="1"/>
  <c r="V27" i="37"/>
  <c r="U27" i="37"/>
  <c r="U80" i="37" s="1"/>
  <c r="T27" i="37"/>
  <c r="T63" i="37" s="1"/>
  <c r="S27" i="37"/>
  <c r="R27" i="37"/>
  <c r="R63" i="37" s="1"/>
  <c r="Q27" i="37"/>
  <c r="Q63" i="37" s="1"/>
  <c r="P27" i="37"/>
  <c r="O27" i="37"/>
  <c r="O80" i="39" s="1"/>
  <c r="N27" i="37"/>
  <c r="M27" i="37"/>
  <c r="M80" i="37" s="1"/>
  <c r="L27" i="37"/>
  <c r="L63" i="37" s="1"/>
  <c r="K27" i="37"/>
  <c r="J27" i="37"/>
  <c r="J80" i="39" s="1"/>
  <c r="I27" i="37"/>
  <c r="I63" i="37" s="1"/>
  <c r="H27" i="37"/>
  <c r="H80" i="39" s="1"/>
  <c r="G27" i="37"/>
  <c r="G80" i="39" s="1"/>
  <c r="F27" i="37"/>
  <c r="E27" i="37"/>
  <c r="E80" i="37" s="1"/>
  <c r="D27" i="37"/>
  <c r="D63" i="37" s="1"/>
  <c r="C27" i="37"/>
  <c r="B27" i="37"/>
  <c r="B63" i="37" s="1"/>
  <c r="W24" i="37"/>
  <c r="W79" i="37" s="1"/>
  <c r="V24" i="37"/>
  <c r="U24" i="37"/>
  <c r="U79" i="39" s="1"/>
  <c r="T24" i="37"/>
  <c r="S24" i="37"/>
  <c r="S79" i="37" s="1"/>
  <c r="R24" i="37"/>
  <c r="R79" i="37" s="1"/>
  <c r="Q24" i="37"/>
  <c r="P24" i="37"/>
  <c r="P79" i="39" s="1"/>
  <c r="O24" i="37"/>
  <c r="O79" i="38" s="1"/>
  <c r="N24" i="37"/>
  <c r="M24" i="37"/>
  <c r="M79" i="39" s="1"/>
  <c r="L24" i="37"/>
  <c r="K24" i="37"/>
  <c r="K79" i="37" s="1"/>
  <c r="J24" i="37"/>
  <c r="J79" i="37" s="1"/>
  <c r="I24" i="37"/>
  <c r="H24" i="37"/>
  <c r="H79" i="37" s="1"/>
  <c r="G24" i="37"/>
  <c r="G79" i="38" s="1"/>
  <c r="F24" i="37"/>
  <c r="F79" i="39" s="1"/>
  <c r="E24" i="37"/>
  <c r="E79" i="39" s="1"/>
  <c r="D24" i="37"/>
  <c r="C24" i="37"/>
  <c r="C79" i="37" s="1"/>
  <c r="B24" i="37"/>
  <c r="B79" i="37" s="1"/>
  <c r="W16" i="37"/>
  <c r="V16" i="37"/>
  <c r="V78" i="39" s="1"/>
  <c r="U16" i="37"/>
  <c r="U57" i="37" s="1"/>
  <c r="T16" i="37"/>
  <c r="T78" i="39" s="1"/>
  <c r="S16" i="37"/>
  <c r="S78" i="39" s="1"/>
  <c r="R16" i="37"/>
  <c r="Q16" i="37"/>
  <c r="Q78" i="37" s="1"/>
  <c r="P16" i="37"/>
  <c r="P57" i="37" s="1"/>
  <c r="O16" i="37"/>
  <c r="N16" i="37"/>
  <c r="N57" i="37" s="1"/>
  <c r="M16" i="37"/>
  <c r="M57" i="37" s="1"/>
  <c r="L16" i="37"/>
  <c r="L78" i="39" s="1"/>
  <c r="K16" i="37"/>
  <c r="K78" i="39" s="1"/>
  <c r="J16" i="37"/>
  <c r="I16" i="37"/>
  <c r="I78" i="37" s="1"/>
  <c r="H16" i="37"/>
  <c r="H57" i="37" s="1"/>
  <c r="G16" i="37"/>
  <c r="F16" i="37"/>
  <c r="F78" i="38" s="1"/>
  <c r="E16" i="37"/>
  <c r="E78" i="38" s="1"/>
  <c r="D16" i="37"/>
  <c r="C16" i="37"/>
  <c r="C78" i="39" s="1"/>
  <c r="B16" i="37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N177" i="4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F177" i="4" s="1"/>
  <c r="E33" i="36"/>
  <c r="E38" i="36" s="1"/>
  <c r="D33" i="36"/>
  <c r="D38" i="36" s="1"/>
  <c r="C33" i="36"/>
  <c r="C38" i="36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G51" i="35" s="1"/>
  <c r="F64" i="35"/>
  <c r="E64" i="35"/>
  <c r="D64" i="35"/>
  <c r="C64" i="35"/>
  <c r="B64" i="35"/>
  <c r="S63" i="35"/>
  <c r="R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T60" i="35"/>
  <c r="Q60" i="35"/>
  <c r="N60" i="35"/>
  <c r="K60" i="35"/>
  <c r="I60" i="35"/>
  <c r="E60" i="35"/>
  <c r="D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O57" i="35"/>
  <c r="G57" i="35"/>
  <c r="E57" i="35"/>
  <c r="D57" i="35"/>
  <c r="B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P51" i="35" s="1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O51" i="35" s="1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H51" i="35" s="1"/>
  <c r="G52" i="35"/>
  <c r="F52" i="35"/>
  <c r="E52" i="35"/>
  <c r="D52" i="35"/>
  <c r="C52" i="35"/>
  <c r="B52" i="35"/>
  <c r="W27" i="35"/>
  <c r="W63" i="35" s="1"/>
  <c r="V27" i="35"/>
  <c r="V63" i="35" s="1"/>
  <c r="U27" i="35"/>
  <c r="U63" i="35" s="1"/>
  <c r="T27" i="35"/>
  <c r="S27" i="35"/>
  <c r="R27" i="35"/>
  <c r="Q27" i="35"/>
  <c r="Q63" i="35" s="1"/>
  <c r="P27" i="35"/>
  <c r="P63" i="35" s="1"/>
  <c r="O27" i="35"/>
  <c r="O63" i="35" s="1"/>
  <c r="N27" i="35"/>
  <c r="N63" i="35" s="1"/>
  <c r="M27" i="35"/>
  <c r="M63" i="35" s="1"/>
  <c r="L27" i="35"/>
  <c r="K27" i="35"/>
  <c r="K63" i="35" s="1"/>
  <c r="J27" i="35"/>
  <c r="I27" i="35"/>
  <c r="I63" i="35" s="1"/>
  <c r="H27" i="35"/>
  <c r="H63" i="35" s="1"/>
  <c r="G27" i="35"/>
  <c r="G80" i="35" s="1"/>
  <c r="F27" i="35"/>
  <c r="F63" i="35" s="1"/>
  <c r="E27" i="35"/>
  <c r="E63" i="35" s="1"/>
  <c r="D27" i="35"/>
  <c r="C27" i="35"/>
  <c r="C63" i="35" s="1"/>
  <c r="B27" i="35"/>
  <c r="W24" i="35"/>
  <c r="V24" i="35"/>
  <c r="V60" i="35" s="1"/>
  <c r="U24" i="35"/>
  <c r="U60" i="35" s="1"/>
  <c r="T24" i="35"/>
  <c r="T79" i="35" s="1"/>
  <c r="S24" i="35"/>
  <c r="S60" i="35" s="1"/>
  <c r="R24" i="35"/>
  <c r="Q24" i="35"/>
  <c r="P24" i="35"/>
  <c r="O24" i="35"/>
  <c r="N24" i="35"/>
  <c r="M24" i="35"/>
  <c r="L24" i="35"/>
  <c r="K24" i="35"/>
  <c r="J24" i="35"/>
  <c r="J60" i="35" s="1"/>
  <c r="I24" i="35"/>
  <c r="H24" i="35"/>
  <c r="G24" i="35"/>
  <c r="F24" i="35"/>
  <c r="F60" i="35" s="1"/>
  <c r="E24" i="35"/>
  <c r="D24" i="35"/>
  <c r="D79" i="35" s="1"/>
  <c r="C24" i="35"/>
  <c r="B24" i="35"/>
  <c r="W16" i="35"/>
  <c r="W57" i="35" s="1"/>
  <c r="V16" i="35"/>
  <c r="V57" i="35" s="1"/>
  <c r="U16" i="35"/>
  <c r="U57" i="35" s="1"/>
  <c r="T16" i="35"/>
  <c r="T57" i="35" s="1"/>
  <c r="S16" i="35"/>
  <c r="S57" i="35" s="1"/>
  <c r="R16" i="35"/>
  <c r="R57" i="35" s="1"/>
  <c r="Q16" i="35"/>
  <c r="Q57" i="35" s="1"/>
  <c r="P16" i="35"/>
  <c r="O16" i="35"/>
  <c r="N16" i="35"/>
  <c r="N57" i="35" s="1"/>
  <c r="M16" i="35"/>
  <c r="M57" i="35" s="1"/>
  <c r="L16" i="35"/>
  <c r="L57" i="35" s="1"/>
  <c r="K16" i="35"/>
  <c r="K57" i="35" s="1"/>
  <c r="J16" i="35"/>
  <c r="J57" i="35" s="1"/>
  <c r="I16" i="35"/>
  <c r="I57" i="35" s="1"/>
  <c r="H16" i="35"/>
  <c r="G16" i="35"/>
  <c r="F16" i="35"/>
  <c r="E16" i="35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P78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E60" i="34"/>
  <c r="B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S57" i="34"/>
  <c r="K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S51" i="34" s="1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E51" i="34" s="1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L51" i="34" s="1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U51" i="34" s="1"/>
  <c r="T52" i="34"/>
  <c r="S52" i="34"/>
  <c r="R52" i="34"/>
  <c r="Q52" i="34"/>
  <c r="P52" i="34"/>
  <c r="P51" i="34" s="1"/>
  <c r="O52" i="34"/>
  <c r="N52" i="34"/>
  <c r="M52" i="34"/>
  <c r="M51" i="34" s="1"/>
  <c r="L52" i="34"/>
  <c r="K52" i="34"/>
  <c r="J52" i="34"/>
  <c r="J51" i="34" s="1"/>
  <c r="I52" i="34"/>
  <c r="H52" i="34"/>
  <c r="G52" i="34"/>
  <c r="G51" i="34" s="1"/>
  <c r="F52" i="34"/>
  <c r="E52" i="34"/>
  <c r="D52" i="34"/>
  <c r="C52" i="34"/>
  <c r="B52" i="34"/>
  <c r="W27" i="34"/>
  <c r="V27" i="34"/>
  <c r="U27" i="34"/>
  <c r="U63" i="34" s="1"/>
  <c r="T27" i="34"/>
  <c r="T63" i="34" s="1"/>
  <c r="S27" i="34"/>
  <c r="S63" i="34" s="1"/>
  <c r="R27" i="34"/>
  <c r="R63" i="34" s="1"/>
  <c r="Q27" i="34"/>
  <c r="Q63" i="34" s="1"/>
  <c r="P27" i="34"/>
  <c r="P63" i="34" s="1"/>
  <c r="O27" i="34"/>
  <c r="O63" i="34" s="1"/>
  <c r="N27" i="34"/>
  <c r="M27" i="34"/>
  <c r="L27" i="34"/>
  <c r="L80" i="34" s="1"/>
  <c r="K27" i="34"/>
  <c r="J27" i="34"/>
  <c r="J80" i="34" s="1"/>
  <c r="I27" i="34"/>
  <c r="H27" i="34"/>
  <c r="H63" i="34" s="1"/>
  <c r="G27" i="34"/>
  <c r="G63" i="34" s="1"/>
  <c r="F27" i="34"/>
  <c r="E27" i="34"/>
  <c r="E63" i="34" s="1"/>
  <c r="D27" i="34"/>
  <c r="C27" i="34"/>
  <c r="B27" i="34"/>
  <c r="W24" i="34"/>
  <c r="W60" i="34" s="1"/>
  <c r="V24" i="34"/>
  <c r="U24" i="34"/>
  <c r="U60" i="34" s="1"/>
  <c r="T24" i="34"/>
  <c r="T60" i="34" s="1"/>
  <c r="S24" i="34"/>
  <c r="S60" i="34" s="1"/>
  <c r="R24" i="34"/>
  <c r="R60" i="34" s="1"/>
  <c r="Q24" i="34"/>
  <c r="P24" i="34"/>
  <c r="O24" i="34"/>
  <c r="O60" i="34" s="1"/>
  <c r="N24" i="34"/>
  <c r="M24" i="34"/>
  <c r="M79" i="34" s="1"/>
  <c r="L24" i="34"/>
  <c r="K24" i="34"/>
  <c r="K60" i="34" s="1"/>
  <c r="J24" i="34"/>
  <c r="J60" i="34" s="1"/>
  <c r="I24" i="34"/>
  <c r="I60" i="34" s="1"/>
  <c r="H24" i="34"/>
  <c r="G24" i="34"/>
  <c r="G60" i="34" s="1"/>
  <c r="F24" i="34"/>
  <c r="E24" i="34"/>
  <c r="D24" i="34"/>
  <c r="C24" i="34"/>
  <c r="B24" i="34"/>
  <c r="B79" i="34" s="1"/>
  <c r="W16" i="34"/>
  <c r="W57" i="34" s="1"/>
  <c r="V16" i="34"/>
  <c r="V57" i="34" s="1"/>
  <c r="U16" i="34"/>
  <c r="T16" i="34"/>
  <c r="T57" i="34" s="1"/>
  <c r="S16" i="34"/>
  <c r="R16" i="34"/>
  <c r="Q16" i="34"/>
  <c r="Q57" i="34" s="1"/>
  <c r="P16" i="34"/>
  <c r="P57" i="34" s="1"/>
  <c r="O16" i="34"/>
  <c r="O57" i="34" s="1"/>
  <c r="N16" i="34"/>
  <c r="N57" i="34" s="1"/>
  <c r="M16" i="34"/>
  <c r="M78" i="34" s="1"/>
  <c r="L16" i="34"/>
  <c r="L57" i="34" s="1"/>
  <c r="K16" i="34"/>
  <c r="J16" i="34"/>
  <c r="I16" i="34"/>
  <c r="I57" i="34" s="1"/>
  <c r="H16" i="34"/>
  <c r="H57" i="34" s="1"/>
  <c r="G16" i="34"/>
  <c r="G57" i="34" s="1"/>
  <c r="F16" i="34"/>
  <c r="F57" i="34" s="1"/>
  <c r="E16" i="34"/>
  <c r="D16" i="34"/>
  <c r="D57" i="34" s="1"/>
  <c r="C16" i="34"/>
  <c r="C57" i="34" s="1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F80" i="33"/>
  <c r="C80" i="33"/>
  <c r="D79" i="33"/>
  <c r="W78" i="33"/>
  <c r="R78" i="33"/>
  <c r="O78" i="33"/>
  <c r="J78" i="33"/>
  <c r="G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V63" i="33"/>
  <c r="N63" i="33"/>
  <c r="G63" i="33"/>
  <c r="F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T51" i="33" s="1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D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G51" i="33" s="1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L51" i="33" s="1"/>
  <c r="K54" i="33"/>
  <c r="J54" i="33"/>
  <c r="I54" i="33"/>
  <c r="H54" i="33"/>
  <c r="G54" i="33"/>
  <c r="F54" i="33"/>
  <c r="E54" i="33"/>
  <c r="D54" i="33"/>
  <c r="D51" i="33" s="1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W51" i="33" s="1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T27" i="33"/>
  <c r="T63" i="33" s="1"/>
  <c r="S27" i="33"/>
  <c r="S63" i="33" s="1"/>
  <c r="R27" i="33"/>
  <c r="R63" i="33" s="1"/>
  <c r="Q27" i="33"/>
  <c r="Q63" i="33" s="1"/>
  <c r="P27" i="33"/>
  <c r="P80" i="33" s="1"/>
  <c r="O27" i="33"/>
  <c r="O80" i="33" s="1"/>
  <c r="N27" i="33"/>
  <c r="N80" i="33" s="1"/>
  <c r="M27" i="33"/>
  <c r="L27" i="33"/>
  <c r="L63" i="33" s="1"/>
  <c r="K27" i="33"/>
  <c r="K63" i="33" s="1"/>
  <c r="J27" i="33"/>
  <c r="J63" i="33" s="1"/>
  <c r="I27" i="33"/>
  <c r="I63" i="33" s="1"/>
  <c r="H27" i="33"/>
  <c r="H80" i="33" s="1"/>
  <c r="G27" i="33"/>
  <c r="G80" i="33" s="1"/>
  <c r="F27" i="33"/>
  <c r="E27" i="33"/>
  <c r="D27" i="33"/>
  <c r="D63" i="33" s="1"/>
  <c r="C27" i="33"/>
  <c r="C63" i="33" s="1"/>
  <c r="B27" i="33"/>
  <c r="W24" i="33"/>
  <c r="W79" i="33" s="1"/>
  <c r="V24" i="33"/>
  <c r="V79" i="33" s="1"/>
  <c r="U24" i="33"/>
  <c r="U79" i="33" s="1"/>
  <c r="T24" i="33"/>
  <c r="T79" i="33" s="1"/>
  <c r="S24" i="33"/>
  <c r="R24" i="33"/>
  <c r="R79" i="33" s="1"/>
  <c r="Q24" i="33"/>
  <c r="Q79" i="35" s="1"/>
  <c r="P24" i="33"/>
  <c r="O24" i="33"/>
  <c r="O79" i="33" s="1"/>
  <c r="N24" i="33"/>
  <c r="N79" i="33" s="1"/>
  <c r="M24" i="33"/>
  <c r="M79" i="33" s="1"/>
  <c r="L24" i="33"/>
  <c r="L79" i="33" s="1"/>
  <c r="K24" i="33"/>
  <c r="K79" i="34" s="1"/>
  <c r="J24" i="33"/>
  <c r="J79" i="33" s="1"/>
  <c r="I24" i="33"/>
  <c r="H24" i="33"/>
  <c r="G24" i="33"/>
  <c r="G79" i="33" s="1"/>
  <c r="F24" i="33"/>
  <c r="F79" i="33" s="1"/>
  <c r="E24" i="33"/>
  <c r="E79" i="33" s="1"/>
  <c r="D24" i="33"/>
  <c r="C24" i="33"/>
  <c r="B24" i="33"/>
  <c r="B79" i="33" s="1"/>
  <c r="W16" i="33"/>
  <c r="W57" i="33" s="1"/>
  <c r="V16" i="33"/>
  <c r="U16" i="33"/>
  <c r="U57" i="33" s="1"/>
  <c r="T16" i="33"/>
  <c r="T78" i="33" s="1"/>
  <c r="S16" i="33"/>
  <c r="S78" i="33" s="1"/>
  <c r="R16" i="33"/>
  <c r="R57" i="33" s="1"/>
  <c r="Q16" i="33"/>
  <c r="P16" i="33"/>
  <c r="P57" i="33" s="1"/>
  <c r="O16" i="33"/>
  <c r="O78" i="35" s="1"/>
  <c r="N16" i="33"/>
  <c r="M16" i="33"/>
  <c r="M57" i="33" s="1"/>
  <c r="L16" i="33"/>
  <c r="L78" i="33" s="1"/>
  <c r="K16" i="33"/>
  <c r="K78" i="33" s="1"/>
  <c r="J16" i="33"/>
  <c r="J57" i="33" s="1"/>
  <c r="I16" i="33"/>
  <c r="H16" i="33"/>
  <c r="H57" i="33" s="1"/>
  <c r="G16" i="33"/>
  <c r="G57" i="33" s="1"/>
  <c r="F16" i="33"/>
  <c r="E16" i="33"/>
  <c r="E57" i="33" s="1"/>
  <c r="D16" i="33"/>
  <c r="D78" i="33" s="1"/>
  <c r="C16" i="33"/>
  <c r="C78" i="33" s="1"/>
  <c r="B16" i="33"/>
  <c r="B57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121" i="4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E176" i="4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B119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W105" i="31"/>
  <c r="T105" i="31"/>
  <c r="G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W99" i="31"/>
  <c r="O99" i="31"/>
  <c r="L99" i="31"/>
  <c r="E99" i="31"/>
  <c r="C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S94" i="31"/>
  <c r="L94" i="31"/>
  <c r="K94" i="31"/>
  <c r="I94" i="31"/>
  <c r="D94" i="31"/>
  <c r="C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T90" i="31"/>
  <c r="S90" i="31"/>
  <c r="L90" i="31"/>
  <c r="K90" i="31"/>
  <c r="I90" i="31"/>
  <c r="F90" i="31"/>
  <c r="C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U84" i="31" s="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E84" i="31" s="1"/>
  <c r="D85" i="31"/>
  <c r="C85" i="31"/>
  <c r="B85" i="31"/>
  <c r="W66" i="31"/>
  <c r="V66" i="31"/>
  <c r="U66" i="31"/>
  <c r="U105" i="31" s="1"/>
  <c r="T66" i="31"/>
  <c r="S66" i="31"/>
  <c r="R66" i="31"/>
  <c r="R105" i="31" s="1"/>
  <c r="Q66" i="31"/>
  <c r="Q105" i="31" s="1"/>
  <c r="P66" i="31"/>
  <c r="O66" i="31"/>
  <c r="N66" i="31"/>
  <c r="M66" i="31"/>
  <c r="M105" i="31" s="1"/>
  <c r="L66" i="31"/>
  <c r="L105" i="31" s="1"/>
  <c r="K66" i="31"/>
  <c r="J66" i="31"/>
  <c r="J105" i="31" s="1"/>
  <c r="I66" i="31"/>
  <c r="I105" i="31" s="1"/>
  <c r="H66" i="31"/>
  <c r="G66" i="31"/>
  <c r="F66" i="31"/>
  <c r="E66" i="31"/>
  <c r="E105" i="31" s="1"/>
  <c r="D66" i="31"/>
  <c r="D105" i="31" s="1"/>
  <c r="C66" i="31"/>
  <c r="B66" i="31"/>
  <c r="B105" i="31" s="1"/>
  <c r="W45" i="31"/>
  <c r="V45" i="31"/>
  <c r="V99" i="31" s="1"/>
  <c r="U45" i="31"/>
  <c r="U99" i="31" s="1"/>
  <c r="T45" i="31"/>
  <c r="T99" i="31" s="1"/>
  <c r="S45" i="31"/>
  <c r="R45" i="31"/>
  <c r="Q45" i="31"/>
  <c r="P45" i="31"/>
  <c r="P99" i="31" s="1"/>
  <c r="O45" i="31"/>
  <c r="N45" i="31"/>
  <c r="N99" i="31" s="1"/>
  <c r="M45" i="31"/>
  <c r="L45" i="31"/>
  <c r="K45" i="31"/>
  <c r="K99" i="31" s="1"/>
  <c r="J45" i="31"/>
  <c r="J99" i="31" s="1"/>
  <c r="I45" i="31"/>
  <c r="H45" i="31"/>
  <c r="H99" i="31" s="1"/>
  <c r="G45" i="31"/>
  <c r="G99" i="31" s="1"/>
  <c r="F45" i="31"/>
  <c r="F99" i="31" s="1"/>
  <c r="E45" i="31"/>
  <c r="D45" i="31"/>
  <c r="D99" i="31" s="1"/>
  <c r="C45" i="31"/>
  <c r="B45" i="31"/>
  <c r="B99" i="31" s="1"/>
  <c r="W25" i="31"/>
  <c r="V25" i="31"/>
  <c r="U25" i="31"/>
  <c r="T25" i="31"/>
  <c r="T94" i="31" s="1"/>
  <c r="S25" i="31"/>
  <c r="R25" i="31"/>
  <c r="R94" i="31" s="1"/>
  <c r="Q25" i="31"/>
  <c r="Q94" i="31" s="1"/>
  <c r="P25" i="31"/>
  <c r="P94" i="31" s="1"/>
  <c r="O25" i="31"/>
  <c r="N25" i="31"/>
  <c r="M25" i="31"/>
  <c r="L25" i="31"/>
  <c r="K25" i="31"/>
  <c r="J25" i="31"/>
  <c r="J94" i="31" s="1"/>
  <c r="I25" i="31"/>
  <c r="H25" i="31"/>
  <c r="H94" i="31" s="1"/>
  <c r="G25" i="31"/>
  <c r="F25" i="31"/>
  <c r="E25" i="31"/>
  <c r="D25" i="31"/>
  <c r="C25" i="31"/>
  <c r="B25" i="31"/>
  <c r="B94" i="31" s="1"/>
  <c r="W16" i="31"/>
  <c r="V16" i="31"/>
  <c r="V90" i="31" s="1"/>
  <c r="U16" i="31"/>
  <c r="T16" i="31"/>
  <c r="S16" i="31"/>
  <c r="R16" i="31"/>
  <c r="R90" i="31" s="1"/>
  <c r="Q16" i="31"/>
  <c r="Q90" i="31" s="1"/>
  <c r="P16" i="31"/>
  <c r="P90" i="31" s="1"/>
  <c r="O16" i="31"/>
  <c r="N16" i="31"/>
  <c r="N90" i="31" s="1"/>
  <c r="M16" i="31"/>
  <c r="L16" i="31"/>
  <c r="K16" i="31"/>
  <c r="J16" i="31"/>
  <c r="I16" i="31"/>
  <c r="H16" i="31"/>
  <c r="H90" i="31" s="1"/>
  <c r="G16" i="31"/>
  <c r="F16" i="31"/>
  <c r="E16" i="31"/>
  <c r="D16" i="31"/>
  <c r="D90" i="31" s="1"/>
  <c r="C16" i="3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L120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5" i="30"/>
  <c r="V105" i="30"/>
  <c r="T105" i="30"/>
  <c r="N105" i="30"/>
  <c r="L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V94" i="30"/>
  <c r="P94" i="30"/>
  <c r="N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V90" i="30"/>
  <c r="P90" i="30"/>
  <c r="H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E84" i="30" s="1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U84" i="30" s="1"/>
  <c r="T85" i="30"/>
  <c r="S85" i="30"/>
  <c r="R85" i="30"/>
  <c r="R84" i="30" s="1"/>
  <c r="Q85" i="30"/>
  <c r="P85" i="30"/>
  <c r="O85" i="30"/>
  <c r="N85" i="30"/>
  <c r="M85" i="30"/>
  <c r="M84" i="30" s="1"/>
  <c r="L85" i="30"/>
  <c r="K85" i="30"/>
  <c r="J85" i="30"/>
  <c r="J84" i="30" s="1"/>
  <c r="I85" i="30"/>
  <c r="I84" i="30" s="1"/>
  <c r="H85" i="30"/>
  <c r="G85" i="30"/>
  <c r="F85" i="30"/>
  <c r="E85" i="30"/>
  <c r="D85" i="30"/>
  <c r="C85" i="30"/>
  <c r="B85" i="30"/>
  <c r="W66" i="30"/>
  <c r="V66" i="30"/>
  <c r="U66" i="30"/>
  <c r="T66" i="30"/>
  <c r="S66" i="30"/>
  <c r="R66" i="30"/>
  <c r="R105" i="30" s="1"/>
  <c r="Q66" i="30"/>
  <c r="Q105" i="30" s="1"/>
  <c r="P66" i="30"/>
  <c r="O66" i="30"/>
  <c r="O105" i="30" s="1"/>
  <c r="N66" i="30"/>
  <c r="M66" i="30"/>
  <c r="L66" i="30"/>
  <c r="K66" i="30"/>
  <c r="J66" i="30"/>
  <c r="J105" i="30" s="1"/>
  <c r="I66" i="30"/>
  <c r="I105" i="30" s="1"/>
  <c r="H66" i="30"/>
  <c r="G66" i="30"/>
  <c r="G105" i="30" s="1"/>
  <c r="F66" i="30"/>
  <c r="F105" i="30" s="1"/>
  <c r="E66" i="30"/>
  <c r="D66" i="30"/>
  <c r="D105" i="30" s="1"/>
  <c r="C66" i="30"/>
  <c r="B66" i="30"/>
  <c r="B105" i="30" s="1"/>
  <c r="W45" i="30"/>
  <c r="V45" i="30"/>
  <c r="U45" i="30"/>
  <c r="T45" i="30"/>
  <c r="S45" i="30"/>
  <c r="R45" i="30"/>
  <c r="R99" i="30" s="1"/>
  <c r="Q45" i="30"/>
  <c r="P45" i="30"/>
  <c r="P99" i="30" s="1"/>
  <c r="O45" i="30"/>
  <c r="N45" i="30"/>
  <c r="M45" i="30"/>
  <c r="L45" i="30"/>
  <c r="K45" i="30"/>
  <c r="J45" i="30"/>
  <c r="J99" i="30" s="1"/>
  <c r="I45" i="30"/>
  <c r="H45" i="30"/>
  <c r="H99" i="30" s="1"/>
  <c r="G45" i="30"/>
  <c r="F45" i="30"/>
  <c r="E45" i="30"/>
  <c r="D45" i="30"/>
  <c r="C45" i="30"/>
  <c r="B45" i="30"/>
  <c r="B99" i="30" s="1"/>
  <c r="W25" i="30"/>
  <c r="V25" i="30"/>
  <c r="U25" i="30"/>
  <c r="T25" i="30"/>
  <c r="T94" i="30" s="1"/>
  <c r="S25" i="30"/>
  <c r="S94" i="30" s="1"/>
  <c r="R25" i="30"/>
  <c r="R94" i="30" s="1"/>
  <c r="Q25" i="30"/>
  <c r="Q94" i="30" s="1"/>
  <c r="P25" i="30"/>
  <c r="O25" i="30"/>
  <c r="N25" i="30"/>
  <c r="N120" i="30" s="1"/>
  <c r="M25" i="30"/>
  <c r="L25" i="30"/>
  <c r="L94" i="30" s="1"/>
  <c r="K25" i="30"/>
  <c r="K94" i="30" s="1"/>
  <c r="J25" i="30"/>
  <c r="J94" i="30" s="1"/>
  <c r="I25" i="30"/>
  <c r="I94" i="30" s="1"/>
  <c r="H25" i="30"/>
  <c r="H94" i="30" s="1"/>
  <c r="G25" i="30"/>
  <c r="F25" i="30"/>
  <c r="F94" i="30" s="1"/>
  <c r="E25" i="30"/>
  <c r="D25" i="30"/>
  <c r="D94" i="30" s="1"/>
  <c r="C25" i="30"/>
  <c r="C94" i="30" s="1"/>
  <c r="B25" i="30"/>
  <c r="B94" i="30" s="1"/>
  <c r="W16" i="30"/>
  <c r="V16" i="30"/>
  <c r="U16" i="30"/>
  <c r="T16" i="30"/>
  <c r="T119" i="30" s="1"/>
  <c r="S16" i="30"/>
  <c r="S90" i="30" s="1"/>
  <c r="R16" i="30"/>
  <c r="R90" i="30" s="1"/>
  <c r="Q16" i="30"/>
  <c r="Q90" i="30" s="1"/>
  <c r="P16" i="30"/>
  <c r="O16" i="30"/>
  <c r="N16" i="30"/>
  <c r="N90" i="30" s="1"/>
  <c r="M16" i="30"/>
  <c r="L16" i="30"/>
  <c r="K16" i="30"/>
  <c r="K90" i="30" s="1"/>
  <c r="J16" i="30"/>
  <c r="J90" i="30" s="1"/>
  <c r="I16" i="30"/>
  <c r="I90" i="30" s="1"/>
  <c r="H16" i="30"/>
  <c r="G16" i="30"/>
  <c r="F16" i="30"/>
  <c r="F90" i="30" s="1"/>
  <c r="E16" i="30"/>
  <c r="D16" i="30"/>
  <c r="D119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P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D120" i="29"/>
  <c r="B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T105" i="29"/>
  <c r="I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T99" i="29"/>
  <c r="R99" i="29"/>
  <c r="H99" i="29"/>
  <c r="G99" i="29"/>
  <c r="E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N94" i="29"/>
  <c r="M94" i="29"/>
  <c r="J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0" i="29"/>
  <c r="S90" i="29"/>
  <c r="R90" i="29"/>
  <c r="Q90" i="29"/>
  <c r="B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F84" i="29" s="1"/>
  <c r="E85" i="29"/>
  <c r="D85" i="29"/>
  <c r="C85" i="29"/>
  <c r="B85" i="29"/>
  <c r="W66" i="29"/>
  <c r="W105" i="29" s="1"/>
  <c r="V66" i="29"/>
  <c r="U66" i="29"/>
  <c r="T66" i="29"/>
  <c r="T123" i="29" s="1"/>
  <c r="S66" i="29"/>
  <c r="S123" i="29" s="1"/>
  <c r="R66" i="29"/>
  <c r="R105" i="29" s="1"/>
  <c r="Q66" i="29"/>
  <c r="Q123" i="29" s="1"/>
  <c r="P66" i="29"/>
  <c r="O66" i="29"/>
  <c r="O105" i="29" s="1"/>
  <c r="N66" i="29"/>
  <c r="M66" i="29"/>
  <c r="L66" i="29"/>
  <c r="K66" i="29"/>
  <c r="J66" i="29"/>
  <c r="J105" i="29" s="1"/>
  <c r="I66" i="29"/>
  <c r="I123" i="31" s="1"/>
  <c r="H66" i="29"/>
  <c r="G66" i="29"/>
  <c r="G105" i="29" s="1"/>
  <c r="F66" i="29"/>
  <c r="E66" i="29"/>
  <c r="D66" i="29"/>
  <c r="C66" i="29"/>
  <c r="B66" i="29"/>
  <c r="B105" i="29" s="1"/>
  <c r="W45" i="29"/>
  <c r="W99" i="29" s="1"/>
  <c r="V45" i="29"/>
  <c r="U45" i="29"/>
  <c r="U122" i="29" s="1"/>
  <c r="T45" i="29"/>
  <c r="T122" i="29" s="1"/>
  <c r="S45" i="29"/>
  <c r="R45" i="29"/>
  <c r="R122" i="29" s="1"/>
  <c r="Q45" i="29"/>
  <c r="P45" i="29"/>
  <c r="P99" i="29" s="1"/>
  <c r="O45" i="29"/>
  <c r="O122" i="31" s="1"/>
  <c r="N45" i="29"/>
  <c r="M45" i="29"/>
  <c r="M99" i="29" s="1"/>
  <c r="L45" i="29"/>
  <c r="L122" i="29" s="1"/>
  <c r="K45" i="29"/>
  <c r="J45" i="29"/>
  <c r="I45" i="29"/>
  <c r="H45" i="29"/>
  <c r="H122" i="30" s="1"/>
  <c r="G45" i="29"/>
  <c r="G122" i="29" s="1"/>
  <c r="F45" i="29"/>
  <c r="E45" i="29"/>
  <c r="E122" i="29" s="1"/>
  <c r="D45" i="29"/>
  <c r="D122" i="29" s="1"/>
  <c r="C45" i="29"/>
  <c r="B45" i="29"/>
  <c r="W25" i="29"/>
  <c r="V25" i="29"/>
  <c r="V120" i="29" s="1"/>
  <c r="U25" i="29"/>
  <c r="U120" i="29" s="1"/>
  <c r="T25" i="29"/>
  <c r="T94" i="29" s="1"/>
  <c r="S25" i="29"/>
  <c r="R25" i="29"/>
  <c r="R120" i="29" s="1"/>
  <c r="Q25" i="29"/>
  <c r="Q120" i="29" s="1"/>
  <c r="P25" i="29"/>
  <c r="O25" i="29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G25" i="29"/>
  <c r="F25" i="29"/>
  <c r="F120" i="29" s="1"/>
  <c r="E25" i="29"/>
  <c r="E120" i="29" s="1"/>
  <c r="D25" i="29"/>
  <c r="D94" i="29" s="1"/>
  <c r="C25" i="29"/>
  <c r="B25" i="29"/>
  <c r="B120" i="29" s="1"/>
  <c r="W16" i="29"/>
  <c r="W90" i="29" s="1"/>
  <c r="V16" i="29"/>
  <c r="U16" i="29"/>
  <c r="T16" i="29"/>
  <c r="T119" i="29" s="1"/>
  <c r="S16" i="29"/>
  <c r="S119" i="29" s="1"/>
  <c r="R16" i="29"/>
  <c r="Q16" i="29"/>
  <c r="Q119" i="29" s="1"/>
  <c r="P16" i="29"/>
  <c r="P119" i="29" s="1"/>
  <c r="O16" i="29"/>
  <c r="O119" i="29" s="1"/>
  <c r="N16" i="29"/>
  <c r="M16" i="29"/>
  <c r="L16" i="29"/>
  <c r="L119" i="29" s="1"/>
  <c r="K16" i="29"/>
  <c r="K119" i="29" s="1"/>
  <c r="J16" i="29"/>
  <c r="J119" i="29" s="1"/>
  <c r="I16" i="29"/>
  <c r="H16" i="29"/>
  <c r="H119" i="29" s="1"/>
  <c r="G16" i="29"/>
  <c r="G119" i="29" s="1"/>
  <c r="F16" i="29"/>
  <c r="E16" i="29"/>
  <c r="D16" i="29"/>
  <c r="D119" i="29" s="1"/>
  <c r="C16" i="29"/>
  <c r="C119" i="29" s="1"/>
  <c r="B16" i="29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T175" i="4" s="1"/>
  <c r="S33" i="28"/>
  <c r="S38" i="28" s="1"/>
  <c r="S175" i="4" s="1"/>
  <c r="R33" i="28"/>
  <c r="R38" i="28" s="1"/>
  <c r="Q33" i="28"/>
  <c r="Q38" i="28" s="1"/>
  <c r="P33" i="28"/>
  <c r="P38" i="28" s="1"/>
  <c r="O33" i="28"/>
  <c r="O38" i="28" s="1"/>
  <c r="O175" i="4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F175" i="4" s="1"/>
  <c r="E33" i="28"/>
  <c r="E38" i="28" s="1"/>
  <c r="D33" i="28"/>
  <c r="D38" i="28" s="1"/>
  <c r="D175" i="4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S126" i="27" s="1"/>
  <c r="R130" i="27"/>
  <c r="R126" i="27" s="1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F126" i="27" s="1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D126" i="27" s="1"/>
  <c r="C127" i="27"/>
  <c r="B127" i="27"/>
  <c r="B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D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H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P110" i="27" s="1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H110" i="27" s="1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U110" i="27"/>
  <c r="T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T105" i="27"/>
  <c r="P105" i="27"/>
  <c r="M105" i="27"/>
  <c r="L105" i="27"/>
  <c r="H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G98" i="27" s="1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98" i="27" s="1"/>
  <c r="W99" i="27"/>
  <c r="W98" i="27" s="1"/>
  <c r="V99" i="27"/>
  <c r="U99" i="27"/>
  <c r="T99" i="27"/>
  <c r="S99" i="27"/>
  <c r="R99" i="27"/>
  <c r="R98" i="27" s="1"/>
  <c r="Q99" i="27"/>
  <c r="Q98" i="27" s="1"/>
  <c r="P99" i="27"/>
  <c r="O99" i="27"/>
  <c r="O98" i="27" s="1"/>
  <c r="N99" i="27"/>
  <c r="N98" i="27" s="1"/>
  <c r="M99" i="27"/>
  <c r="L99" i="27"/>
  <c r="L98" i="27" s="1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U122" i="27" s="1"/>
  <c r="T69" i="27"/>
  <c r="T122" i="27" s="1"/>
  <c r="S69" i="27"/>
  <c r="S122" i="27" s="1"/>
  <c r="R69" i="27"/>
  <c r="R122" i="27" s="1"/>
  <c r="Q69" i="27"/>
  <c r="Q122" i="27" s="1"/>
  <c r="P69" i="27"/>
  <c r="O69" i="27"/>
  <c r="N69" i="27"/>
  <c r="M69" i="27"/>
  <c r="M122" i="27" s="1"/>
  <c r="L69" i="27"/>
  <c r="L122" i="27" s="1"/>
  <c r="K69" i="27"/>
  <c r="K122" i="27" s="1"/>
  <c r="J69" i="27"/>
  <c r="J122" i="27" s="1"/>
  <c r="I69" i="27"/>
  <c r="I122" i="27" s="1"/>
  <c r="H69" i="27"/>
  <c r="G69" i="27"/>
  <c r="F69" i="27"/>
  <c r="E69" i="27"/>
  <c r="E122" i="27" s="1"/>
  <c r="D69" i="27"/>
  <c r="C69" i="27"/>
  <c r="C122" i="27" s="1"/>
  <c r="B69" i="27"/>
  <c r="B122" i="27" s="1"/>
  <c r="W56" i="27"/>
  <c r="W119" i="27" s="1"/>
  <c r="V56" i="27"/>
  <c r="U56" i="27"/>
  <c r="T56" i="27"/>
  <c r="S56" i="27"/>
  <c r="R56" i="27"/>
  <c r="Q56" i="27"/>
  <c r="Q119" i="27" s="1"/>
  <c r="P56" i="27"/>
  <c r="P119" i="27" s="1"/>
  <c r="O56" i="27"/>
  <c r="O119" i="27" s="1"/>
  <c r="N56" i="27"/>
  <c r="M56" i="27"/>
  <c r="L56" i="27"/>
  <c r="K56" i="27"/>
  <c r="J56" i="27"/>
  <c r="I56" i="27"/>
  <c r="I119" i="27" s="1"/>
  <c r="H56" i="27"/>
  <c r="H119" i="27" s="1"/>
  <c r="G56" i="27"/>
  <c r="G119" i="27" s="1"/>
  <c r="F56" i="27"/>
  <c r="E56" i="27"/>
  <c r="D56" i="27"/>
  <c r="C56" i="27"/>
  <c r="B56" i="27"/>
  <c r="W43" i="27"/>
  <c r="W116" i="27" s="1"/>
  <c r="V43" i="27"/>
  <c r="V116" i="27" s="1"/>
  <c r="U43" i="27"/>
  <c r="U116" i="27" s="1"/>
  <c r="T43" i="27"/>
  <c r="S43" i="27"/>
  <c r="R43" i="27"/>
  <c r="Q43" i="27"/>
  <c r="Q116" i="27" s="1"/>
  <c r="P43" i="27"/>
  <c r="P116" i="27" s="1"/>
  <c r="O43" i="27"/>
  <c r="O116" i="27" s="1"/>
  <c r="N43" i="27"/>
  <c r="N116" i="27" s="1"/>
  <c r="M43" i="27"/>
  <c r="M116" i="27" s="1"/>
  <c r="L43" i="27"/>
  <c r="K43" i="27"/>
  <c r="J43" i="27"/>
  <c r="I43" i="27"/>
  <c r="I116" i="27" s="1"/>
  <c r="H43" i="27"/>
  <c r="G43" i="27"/>
  <c r="G116" i="27" s="1"/>
  <c r="F43" i="27"/>
  <c r="F116" i="27" s="1"/>
  <c r="E43" i="27"/>
  <c r="E116" i="27" s="1"/>
  <c r="D43" i="27"/>
  <c r="C43" i="27"/>
  <c r="B43" i="27"/>
  <c r="W17" i="27"/>
  <c r="W105" i="27" s="1"/>
  <c r="V17" i="27"/>
  <c r="V105" i="27" s="1"/>
  <c r="U17" i="27"/>
  <c r="U105" i="27" s="1"/>
  <c r="T17" i="27"/>
  <c r="S17" i="27"/>
  <c r="R17" i="27"/>
  <c r="Q17" i="27"/>
  <c r="P17" i="27"/>
  <c r="O17" i="27"/>
  <c r="O105" i="27" s="1"/>
  <c r="N17" i="27"/>
  <c r="N105" i="27" s="1"/>
  <c r="M17" i="27"/>
  <c r="L17" i="27"/>
  <c r="K17" i="27"/>
  <c r="J17" i="27"/>
  <c r="I17" i="27"/>
  <c r="H17" i="27"/>
  <c r="G17" i="27"/>
  <c r="G105" i="27" s="1"/>
  <c r="F17" i="27"/>
  <c r="F105" i="27" s="1"/>
  <c r="E17" i="27"/>
  <c r="E105" i="27" s="1"/>
  <c r="D17" i="27"/>
  <c r="D105" i="27" s="1"/>
  <c r="C17" i="27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V143" i="26"/>
  <c r="F143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W126" i="26" s="1"/>
  <c r="V127" i="26"/>
  <c r="U127" i="26"/>
  <c r="T127" i="26"/>
  <c r="S127" i="26"/>
  <c r="R127" i="26"/>
  <c r="Q127" i="26"/>
  <c r="Q126" i="26" s="1"/>
  <c r="P127" i="26"/>
  <c r="O127" i="26"/>
  <c r="N127" i="26"/>
  <c r="M127" i="26"/>
  <c r="L127" i="26"/>
  <c r="K127" i="26"/>
  <c r="J127" i="26"/>
  <c r="I127" i="26"/>
  <c r="I126" i="26" s="1"/>
  <c r="H127" i="26"/>
  <c r="G127" i="26"/>
  <c r="G126" i="26" s="1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Q122" i="26"/>
  <c r="D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V119" i="26"/>
  <c r="U119" i="26"/>
  <c r="S119" i="26"/>
  <c r="M119" i="26"/>
  <c r="E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V116" i="26"/>
  <c r="M116" i="26"/>
  <c r="E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T110" i="26" s="1"/>
  <c r="S114" i="26"/>
  <c r="R114" i="26"/>
  <c r="Q114" i="26"/>
  <c r="P114" i="26"/>
  <c r="O114" i="26"/>
  <c r="N114" i="26"/>
  <c r="M114" i="26"/>
  <c r="L114" i="26"/>
  <c r="L110" i="26" s="1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V110" i="26" s="1"/>
  <c r="U111" i="26"/>
  <c r="T111" i="26"/>
  <c r="S111" i="26"/>
  <c r="S110" i="26" s="1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D110" i="26" s="1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S105" i="26"/>
  <c r="I105" i="26"/>
  <c r="F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O98" i="26" s="1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C98" i="26" s="1"/>
  <c r="B100" i="26"/>
  <c r="W99" i="26"/>
  <c r="W98" i="26" s="1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W122" i="26" s="1"/>
  <c r="V69" i="26"/>
  <c r="U69" i="26"/>
  <c r="U122" i="26" s="1"/>
  <c r="T69" i="26"/>
  <c r="T122" i="26" s="1"/>
  <c r="S69" i="26"/>
  <c r="S122" i="26" s="1"/>
  <c r="R69" i="26"/>
  <c r="R122" i="26" s="1"/>
  <c r="Q69" i="26"/>
  <c r="P69" i="26"/>
  <c r="P122" i="26" s="1"/>
  <c r="O69" i="26"/>
  <c r="O122" i="26" s="1"/>
  <c r="N69" i="26"/>
  <c r="M69" i="26"/>
  <c r="M122" i="26" s="1"/>
  <c r="L69" i="26"/>
  <c r="L122" i="26" s="1"/>
  <c r="K69" i="26"/>
  <c r="J69" i="26"/>
  <c r="J154" i="26" s="1"/>
  <c r="I69" i="26"/>
  <c r="I122" i="26" s="1"/>
  <c r="H69" i="26"/>
  <c r="H122" i="26" s="1"/>
  <c r="G69" i="26"/>
  <c r="G122" i="26" s="1"/>
  <c r="F69" i="26"/>
  <c r="E69" i="26"/>
  <c r="E122" i="26" s="1"/>
  <c r="D69" i="26"/>
  <c r="C69" i="26"/>
  <c r="B69" i="26"/>
  <c r="W56" i="26"/>
  <c r="V56" i="26"/>
  <c r="U56" i="26"/>
  <c r="T56" i="26"/>
  <c r="S56" i="26"/>
  <c r="R56" i="26"/>
  <c r="Q56" i="26"/>
  <c r="Q119" i="26" s="1"/>
  <c r="P56" i="26"/>
  <c r="P119" i="26" s="1"/>
  <c r="O56" i="26"/>
  <c r="O119" i="26" s="1"/>
  <c r="N56" i="26"/>
  <c r="N119" i="26" s="1"/>
  <c r="M56" i="26"/>
  <c r="L56" i="26"/>
  <c r="K56" i="26"/>
  <c r="K119" i="26" s="1"/>
  <c r="J56" i="26"/>
  <c r="I56" i="26"/>
  <c r="I119" i="26" s="1"/>
  <c r="H56" i="26"/>
  <c r="H119" i="26" s="1"/>
  <c r="G56" i="26"/>
  <c r="G119" i="26" s="1"/>
  <c r="F56" i="26"/>
  <c r="F119" i="26" s="1"/>
  <c r="E56" i="26"/>
  <c r="D56" i="26"/>
  <c r="C56" i="26"/>
  <c r="C119" i="26" s="1"/>
  <c r="B56" i="26"/>
  <c r="W43" i="26"/>
  <c r="W116" i="26" s="1"/>
  <c r="V43" i="26"/>
  <c r="U43" i="26"/>
  <c r="U116" i="26" s="1"/>
  <c r="T43" i="26"/>
  <c r="T116" i="26" s="1"/>
  <c r="S43" i="26"/>
  <c r="S116" i="26" s="1"/>
  <c r="R43" i="26"/>
  <c r="Q43" i="26"/>
  <c r="Q116" i="26" s="1"/>
  <c r="P43" i="26"/>
  <c r="P116" i="26" s="1"/>
  <c r="O43" i="26"/>
  <c r="O116" i="26" s="1"/>
  <c r="N43" i="26"/>
  <c r="N116" i="26" s="1"/>
  <c r="M43" i="26"/>
  <c r="L43" i="26"/>
  <c r="L116" i="26" s="1"/>
  <c r="K43" i="26"/>
  <c r="K116" i="26" s="1"/>
  <c r="J43" i="26"/>
  <c r="I43" i="26"/>
  <c r="I116" i="26" s="1"/>
  <c r="H43" i="26"/>
  <c r="H116" i="26" s="1"/>
  <c r="G43" i="26"/>
  <c r="G152" i="26" s="1"/>
  <c r="F43" i="26"/>
  <c r="E43" i="26"/>
  <c r="D43" i="26"/>
  <c r="D116" i="26" s="1"/>
  <c r="C43" i="26"/>
  <c r="C116" i="26" s="1"/>
  <c r="B43" i="26"/>
  <c r="W17" i="26"/>
  <c r="W105" i="26" s="1"/>
  <c r="V17" i="26"/>
  <c r="V105" i="26" s="1"/>
  <c r="U17" i="26"/>
  <c r="T17" i="26"/>
  <c r="T105" i="26" s="1"/>
  <c r="S17" i="26"/>
  <c r="R17" i="26"/>
  <c r="R105" i="26" s="1"/>
  <c r="Q17" i="26"/>
  <c r="Q105" i="26" s="1"/>
  <c r="P17" i="26"/>
  <c r="O17" i="26"/>
  <c r="O105" i="26" s="1"/>
  <c r="N17" i="26"/>
  <c r="N143" i="26" s="1"/>
  <c r="M17" i="26"/>
  <c r="M105" i="26" s="1"/>
  <c r="L17" i="26"/>
  <c r="L105" i="26" s="1"/>
  <c r="K17" i="26"/>
  <c r="K105" i="26" s="1"/>
  <c r="J17" i="26"/>
  <c r="J105" i="26" s="1"/>
  <c r="I17" i="26"/>
  <c r="H17" i="26"/>
  <c r="G17" i="26"/>
  <c r="G105" i="26" s="1"/>
  <c r="F17" i="26"/>
  <c r="E17" i="26"/>
  <c r="E105" i="26" s="1"/>
  <c r="D17" i="26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B156" i="25" s="1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P156" i="25" s="1"/>
  <c r="O157" i="25"/>
  <c r="N157" i="25"/>
  <c r="M157" i="25"/>
  <c r="L157" i="25"/>
  <c r="K157" i="25"/>
  <c r="K156" i="25" s="1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O126" i="25" s="1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R126" i="25" s="1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D126" i="25" s="1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L126" i="25" s="1"/>
  <c r="K128" i="25"/>
  <c r="J128" i="25"/>
  <c r="I128" i="25"/>
  <c r="H128" i="25"/>
  <c r="G128" i="25"/>
  <c r="F128" i="25"/>
  <c r="E128" i="25"/>
  <c r="D128" i="25"/>
  <c r="C128" i="25"/>
  <c r="B128" i="25"/>
  <c r="W127" i="25"/>
  <c r="W126" i="25" s="1"/>
  <c r="V127" i="25"/>
  <c r="U127" i="25"/>
  <c r="T127" i="25"/>
  <c r="T126" i="25" s="1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F126" i="25" s="1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P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N110" i="25" s="1"/>
  <c r="M113" i="25"/>
  <c r="L113" i="25"/>
  <c r="K113" i="25"/>
  <c r="J113" i="25"/>
  <c r="I113" i="25"/>
  <c r="I110" i="25" s="1"/>
  <c r="H113" i="25"/>
  <c r="G113" i="25"/>
  <c r="F113" i="25"/>
  <c r="E113" i="25"/>
  <c r="D113" i="25"/>
  <c r="D110" i="25" s="1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F110" i="25" s="1"/>
  <c r="E112" i="25"/>
  <c r="D112" i="25"/>
  <c r="C112" i="25"/>
  <c r="B112" i="25"/>
  <c r="W111" i="25"/>
  <c r="V111" i="25"/>
  <c r="V110" i="25" s="1"/>
  <c r="U111" i="25"/>
  <c r="T111" i="25"/>
  <c r="S111" i="25"/>
  <c r="S110" i="25" s="1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O105" i="25"/>
  <c r="I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V98" i="25" s="1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S98" i="25" s="1"/>
  <c r="R99" i="25"/>
  <c r="Q99" i="25"/>
  <c r="P99" i="25"/>
  <c r="P98" i="25" s="1"/>
  <c r="O99" i="25"/>
  <c r="N99" i="25"/>
  <c r="M99" i="25"/>
  <c r="L99" i="25"/>
  <c r="K99" i="25"/>
  <c r="J99" i="25"/>
  <c r="I99" i="25"/>
  <c r="H99" i="25"/>
  <c r="H98" i="25" s="1"/>
  <c r="G99" i="25"/>
  <c r="F99" i="25"/>
  <c r="E99" i="25"/>
  <c r="E98" i="25" s="1"/>
  <c r="D99" i="25"/>
  <c r="C99" i="25"/>
  <c r="C98" i="25" s="1"/>
  <c r="B99" i="25"/>
  <c r="W69" i="25"/>
  <c r="V69" i="25"/>
  <c r="V122" i="25" s="1"/>
  <c r="U69" i="25"/>
  <c r="U122" i="25" s="1"/>
  <c r="T69" i="25"/>
  <c r="T122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22" i="25" s="1"/>
  <c r="M69" i="25"/>
  <c r="M122" i="25" s="1"/>
  <c r="L69" i="25"/>
  <c r="L122" i="25" s="1"/>
  <c r="K69" i="25"/>
  <c r="K154" i="25" s="1"/>
  <c r="J69" i="25"/>
  <c r="J154" i="25" s="1"/>
  <c r="I69" i="25"/>
  <c r="I122" i="25" s="1"/>
  <c r="H69" i="25"/>
  <c r="H154" i="26" s="1"/>
  <c r="G69" i="25"/>
  <c r="G154" i="26" s="1"/>
  <c r="F69" i="25"/>
  <c r="F154" i="25" s="1"/>
  <c r="E69" i="25"/>
  <c r="E154" i="25" s="1"/>
  <c r="D69" i="25"/>
  <c r="D154" i="25" s="1"/>
  <c r="C69" i="25"/>
  <c r="C154" i="25" s="1"/>
  <c r="B69" i="25"/>
  <c r="B154" i="25" s="1"/>
  <c r="W56" i="25"/>
  <c r="V56" i="25"/>
  <c r="V119" i="25" s="1"/>
  <c r="U56" i="25"/>
  <c r="U119" i="25" s="1"/>
  <c r="T56" i="25"/>
  <c r="T119" i="25" s="1"/>
  <c r="S56" i="25"/>
  <c r="S153" i="25" s="1"/>
  <c r="R56" i="25"/>
  <c r="R153" i="25" s="1"/>
  <c r="Q56" i="25"/>
  <c r="Q153" i="25" s="1"/>
  <c r="P56" i="25"/>
  <c r="P153" i="25" s="1"/>
  <c r="O56" i="25"/>
  <c r="N56" i="25"/>
  <c r="M56" i="25"/>
  <c r="M153" i="26" s="1"/>
  <c r="L56" i="25"/>
  <c r="L153" i="25" s="1"/>
  <c r="K56" i="25"/>
  <c r="K119" i="25" s="1"/>
  <c r="J56" i="25"/>
  <c r="J153" i="25" s="1"/>
  <c r="I56" i="25"/>
  <c r="I153" i="25" s="1"/>
  <c r="H56" i="25"/>
  <c r="H153" i="25" s="1"/>
  <c r="G56" i="25"/>
  <c r="F56" i="25"/>
  <c r="F153" i="25" s="1"/>
  <c r="E56" i="25"/>
  <c r="E153" i="25" s="1"/>
  <c r="D56" i="25"/>
  <c r="D153" i="25" s="1"/>
  <c r="C56" i="25"/>
  <c r="C119" i="25" s="1"/>
  <c r="B56" i="25"/>
  <c r="B153" i="25" s="1"/>
  <c r="W43" i="25"/>
  <c r="W152" i="25" s="1"/>
  <c r="V43" i="25"/>
  <c r="V152" i="25" s="1"/>
  <c r="U43" i="25"/>
  <c r="U152" i="25" s="1"/>
  <c r="T43" i="25"/>
  <c r="T152" i="26" s="1"/>
  <c r="S43" i="25"/>
  <c r="S152" i="26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6" s="1"/>
  <c r="K43" i="25"/>
  <c r="K116" i="25" s="1"/>
  <c r="J43" i="25"/>
  <c r="J116" i="25" s="1"/>
  <c r="I43" i="25"/>
  <c r="I116" i="25" s="1"/>
  <c r="H43" i="25"/>
  <c r="H152" i="25" s="1"/>
  <c r="G43" i="25"/>
  <c r="G152" i="25" s="1"/>
  <c r="F43" i="25"/>
  <c r="F152" i="25" s="1"/>
  <c r="E43" i="25"/>
  <c r="E152" i="25" s="1"/>
  <c r="D43" i="25"/>
  <c r="C43" i="25"/>
  <c r="B43" i="25"/>
  <c r="W17" i="25"/>
  <c r="W143" i="25" s="1"/>
  <c r="V17" i="25"/>
  <c r="V105" i="25" s="1"/>
  <c r="U17" i="25"/>
  <c r="U105" i="25" s="1"/>
  <c r="T17" i="25"/>
  <c r="T143" i="25" s="1"/>
  <c r="S17" i="25"/>
  <c r="R17" i="25"/>
  <c r="R143" i="25" s="1"/>
  <c r="Q17" i="25"/>
  <c r="Q143" i="25" s="1"/>
  <c r="P17" i="25"/>
  <c r="O17" i="25"/>
  <c r="O143" i="25" s="1"/>
  <c r="N17" i="25"/>
  <c r="N143" i="27" s="1"/>
  <c r="M17" i="25"/>
  <c r="M105" i="25" s="1"/>
  <c r="L17" i="25"/>
  <c r="L143" i="25" s="1"/>
  <c r="K17" i="25"/>
  <c r="J17" i="25"/>
  <c r="J105" i="25" s="1"/>
  <c r="I17" i="25"/>
  <c r="I143" i="25" s="1"/>
  <c r="H17" i="25"/>
  <c r="G17" i="25"/>
  <c r="G143" i="25" s="1"/>
  <c r="F17" i="25"/>
  <c r="F105" i="25" s="1"/>
  <c r="E17" i="25"/>
  <c r="E105" i="25" s="1"/>
  <c r="D17" i="25"/>
  <c r="D143" i="25" s="1"/>
  <c r="C17" i="25"/>
  <c r="B17" i="25"/>
  <c r="B105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T69" i="24"/>
  <c r="L69" i="24"/>
  <c r="T68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T77" i="24" s="1"/>
  <c r="T174" i="4" s="1"/>
  <c r="S60" i="24"/>
  <c r="R60" i="24"/>
  <c r="Q60" i="24"/>
  <c r="P60" i="24"/>
  <c r="O60" i="24"/>
  <c r="O57" i="24" s="1"/>
  <c r="O116" i="4" s="1"/>
  <c r="N60" i="24"/>
  <c r="M60" i="24"/>
  <c r="L60" i="24"/>
  <c r="K60" i="24"/>
  <c r="J60" i="24"/>
  <c r="I60" i="24"/>
  <c r="H60" i="24"/>
  <c r="G60" i="24"/>
  <c r="G57" i="24" s="1"/>
  <c r="G116" i="4" s="1"/>
  <c r="F60" i="24"/>
  <c r="F119" i="4" s="1"/>
  <c r="E60" i="24"/>
  <c r="D60" i="24"/>
  <c r="D57" i="24" s="1"/>
  <c r="D116" i="4" s="1"/>
  <c r="C60" i="24"/>
  <c r="B60" i="24"/>
  <c r="W59" i="24"/>
  <c r="W118" i="4" s="1"/>
  <c r="V59" i="24"/>
  <c r="U59" i="24"/>
  <c r="T59" i="24"/>
  <c r="S59" i="24"/>
  <c r="R59" i="24"/>
  <c r="Q59" i="24"/>
  <c r="P59" i="24"/>
  <c r="O59" i="24"/>
  <c r="O76" i="24" s="1"/>
  <c r="O173" i="4" s="1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B118" i="4" s="1"/>
  <c r="W58" i="24"/>
  <c r="W57" i="24" s="1"/>
  <c r="W116" i="4" s="1"/>
  <c r="V58" i="24"/>
  <c r="V117" i="4" s="1"/>
  <c r="U58" i="24"/>
  <c r="T58" i="24"/>
  <c r="S58" i="24"/>
  <c r="R58" i="24"/>
  <c r="R57" i="24" s="1"/>
  <c r="R116" i="4" s="1"/>
  <c r="Q58" i="24"/>
  <c r="Q57" i="24" s="1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W55" i="24"/>
  <c r="W69" i="24" s="1"/>
  <c r="V55" i="24"/>
  <c r="V69" i="24" s="1"/>
  <c r="U55" i="24"/>
  <c r="T55" i="24"/>
  <c r="T72" i="4" s="1"/>
  <c r="T145" i="4" s="1"/>
  <c r="S55" i="24"/>
  <c r="S72" i="4" s="1"/>
  <c r="R55" i="24"/>
  <c r="R69" i="24" s="1"/>
  <c r="Q55" i="24"/>
  <c r="Q77" i="24" s="1"/>
  <c r="Q174" i="4" s="1"/>
  <c r="P55" i="24"/>
  <c r="O55" i="24"/>
  <c r="O69" i="24" s="1"/>
  <c r="N55" i="24"/>
  <c r="N77" i="24" s="1"/>
  <c r="N174" i="4" s="1"/>
  <c r="M55" i="24"/>
  <c r="M72" i="4" s="1"/>
  <c r="L55" i="24"/>
  <c r="K55" i="24"/>
  <c r="J55" i="24"/>
  <c r="J69" i="24" s="1"/>
  <c r="I55" i="24"/>
  <c r="I69" i="24" s="1"/>
  <c r="H55" i="24"/>
  <c r="G55" i="24"/>
  <c r="G69" i="24" s="1"/>
  <c r="F55" i="24"/>
  <c r="F69" i="24" s="1"/>
  <c r="E55" i="24"/>
  <c r="D55" i="24"/>
  <c r="D69" i="24" s="1"/>
  <c r="C55" i="24"/>
  <c r="B55" i="24"/>
  <c r="B69" i="24" s="1"/>
  <c r="W54" i="24"/>
  <c r="W68" i="24" s="1"/>
  <c r="V54" i="24"/>
  <c r="U54" i="24"/>
  <c r="U68" i="24" s="1"/>
  <c r="T54" i="24"/>
  <c r="S54" i="24"/>
  <c r="S71" i="4" s="1"/>
  <c r="R54" i="24"/>
  <c r="R68" i="24" s="1"/>
  <c r="Q54" i="24"/>
  <c r="P54" i="24"/>
  <c r="O54" i="24"/>
  <c r="O68" i="24" s="1"/>
  <c r="N54" i="24"/>
  <c r="N71" i="4" s="1"/>
  <c r="M54" i="24"/>
  <c r="M76" i="24" s="1"/>
  <c r="M173" i="4" s="1"/>
  <c r="L54" i="24"/>
  <c r="L76" i="24" s="1"/>
  <c r="L173" i="4" s="1"/>
  <c r="K54" i="24"/>
  <c r="J54" i="24"/>
  <c r="J68" i="24" s="1"/>
  <c r="I54" i="24"/>
  <c r="I71" i="4" s="1"/>
  <c r="I144" i="4" s="1"/>
  <c r="H54" i="24"/>
  <c r="H71" i="4" s="1"/>
  <c r="H144" i="4" s="1"/>
  <c r="G54" i="24"/>
  <c r="G68" i="24" s="1"/>
  <c r="F54" i="24"/>
  <c r="E54" i="24"/>
  <c r="E68" i="24" s="1"/>
  <c r="D54" i="24"/>
  <c r="C54" i="24"/>
  <c r="B54" i="24"/>
  <c r="B68" i="24" s="1"/>
  <c r="W53" i="24"/>
  <c r="W52" i="24" s="1"/>
  <c r="W69" i="4" s="1"/>
  <c r="V53" i="24"/>
  <c r="U53" i="24"/>
  <c r="T53" i="24"/>
  <c r="S53" i="24"/>
  <c r="S67" i="24" s="1"/>
  <c r="R53" i="24"/>
  <c r="R67" i="24" s="1"/>
  <c r="Q53" i="24"/>
  <c r="P53" i="24"/>
  <c r="P75" i="24" s="1"/>
  <c r="P172" i="4" s="1"/>
  <c r="O53" i="24"/>
  <c r="N53" i="24"/>
  <c r="M53" i="24"/>
  <c r="M75" i="24" s="1"/>
  <c r="M172" i="4" s="1"/>
  <c r="L53" i="24"/>
  <c r="K53" i="24"/>
  <c r="K75" i="24" s="1"/>
  <c r="K172" i="4" s="1"/>
  <c r="J53" i="24"/>
  <c r="I53" i="24"/>
  <c r="H53" i="24"/>
  <c r="H75" i="24" s="1"/>
  <c r="H172" i="4" s="1"/>
  <c r="G53" i="24"/>
  <c r="F53" i="24"/>
  <c r="F75" i="24" s="1"/>
  <c r="E53" i="24"/>
  <c r="E75" i="24" s="1"/>
  <c r="E172" i="4" s="1"/>
  <c r="D53" i="24"/>
  <c r="C53" i="24"/>
  <c r="C67" i="24" s="1"/>
  <c r="B53" i="24"/>
  <c r="B75" i="24" s="1"/>
  <c r="B172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U4" i="24"/>
  <c r="U3" i="24" s="1"/>
  <c r="T4" i="24"/>
  <c r="S4" i="24"/>
  <c r="S3" i="24" s="1"/>
  <c r="R4" i="24"/>
  <c r="R3" i="24" s="1"/>
  <c r="Q4" i="24"/>
  <c r="P4" i="24"/>
  <c r="P3" i="24" s="1"/>
  <c r="O4" i="24"/>
  <c r="O3" i="24" s="1"/>
  <c r="O17" i="4" s="1"/>
  <c r="N4" i="24"/>
  <c r="M4" i="24"/>
  <c r="M3" i="24" s="1"/>
  <c r="L4" i="24"/>
  <c r="L3" i="24" s="1"/>
  <c r="L17" i="4" s="1"/>
  <c r="K4" i="24"/>
  <c r="K3" i="24" s="1"/>
  <c r="K17" i="4" s="1"/>
  <c r="J4" i="24"/>
  <c r="J3" i="24" s="1"/>
  <c r="I4" i="24"/>
  <c r="I3" i="24" s="1"/>
  <c r="H4" i="24"/>
  <c r="H3" i="24" s="1"/>
  <c r="G4" i="24"/>
  <c r="G3" i="24" s="1"/>
  <c r="F4" i="24"/>
  <c r="F3" i="24" s="1"/>
  <c r="E4" i="24"/>
  <c r="E3" i="24" s="1"/>
  <c r="E3" i="4" s="1"/>
  <c r="D4" i="24"/>
  <c r="D3" i="24" s="1"/>
  <c r="C4" i="24"/>
  <c r="C3" i="24" s="1"/>
  <c r="C17" i="4" s="1"/>
  <c r="B4" i="24"/>
  <c r="B3" i="24" s="1"/>
  <c r="W3" i="24"/>
  <c r="W17" i="4" s="1"/>
  <c r="V3" i="24"/>
  <c r="V17" i="4" s="1"/>
  <c r="T3" i="24"/>
  <c r="Q3" i="24"/>
  <c r="N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T213" i="23" s="1"/>
  <c r="S119" i="23"/>
  <c r="R119" i="23"/>
  <c r="R213" i="23" s="1"/>
  <c r="Q119" i="23"/>
  <c r="P119" i="23"/>
  <c r="O119" i="23"/>
  <c r="O213" i="23" s="1"/>
  <c r="N119" i="23"/>
  <c r="M119" i="23"/>
  <c r="L119" i="23"/>
  <c r="L213" i="23" s="1"/>
  <c r="K119" i="23"/>
  <c r="K213" i="23" s="1"/>
  <c r="J119" i="23"/>
  <c r="J213" i="23" s="1"/>
  <c r="I119" i="23"/>
  <c r="H119" i="23"/>
  <c r="G119" i="23"/>
  <c r="G213" i="23" s="1"/>
  <c r="F119" i="23"/>
  <c r="E119" i="23"/>
  <c r="D119" i="23"/>
  <c r="D213" i="23" s="1"/>
  <c r="C119" i="23"/>
  <c r="B119" i="23"/>
  <c r="B213" i="23" s="1"/>
  <c r="W110" i="23"/>
  <c r="W211" i="23" s="1"/>
  <c r="V110" i="23"/>
  <c r="U110" i="23"/>
  <c r="T110" i="23"/>
  <c r="T211" i="23" s="1"/>
  <c r="S110" i="23"/>
  <c r="R110" i="23"/>
  <c r="R211" i="23" s="1"/>
  <c r="Q110" i="23"/>
  <c r="Q99" i="23" s="1"/>
  <c r="P110" i="23"/>
  <c r="P211" i="23" s="1"/>
  <c r="O110" i="23"/>
  <c r="O211" i="23" s="1"/>
  <c r="N110" i="23"/>
  <c r="M110" i="23"/>
  <c r="M211" i="23" s="1"/>
  <c r="L110" i="23"/>
  <c r="L99" i="23" s="1"/>
  <c r="L62" i="20" s="1"/>
  <c r="L115" i="4" s="1"/>
  <c r="K110" i="23"/>
  <c r="J110" i="23"/>
  <c r="J211" i="23" s="1"/>
  <c r="I110" i="23"/>
  <c r="H110" i="23"/>
  <c r="G110" i="23"/>
  <c r="G211" i="23" s="1"/>
  <c r="F110" i="23"/>
  <c r="E110" i="23"/>
  <c r="E211" i="23" s="1"/>
  <c r="D110" i="23"/>
  <c r="D99" i="23" s="1"/>
  <c r="D62" i="20" s="1"/>
  <c r="C110" i="23"/>
  <c r="B110" i="23"/>
  <c r="B211" i="23" s="1"/>
  <c r="W99" i="23"/>
  <c r="W62" i="20" s="1"/>
  <c r="W115" i="4" s="1"/>
  <c r="I99" i="23"/>
  <c r="I62" i="20" s="1"/>
  <c r="I115" i="4" s="1"/>
  <c r="W89" i="23"/>
  <c r="V89" i="23"/>
  <c r="V203" i="23" s="1"/>
  <c r="U89" i="23"/>
  <c r="T89" i="23"/>
  <c r="S89" i="23"/>
  <c r="S203" i="23" s="1"/>
  <c r="R89" i="23"/>
  <c r="Q89" i="23"/>
  <c r="Q203" i="23" s="1"/>
  <c r="P89" i="23"/>
  <c r="P203" i="23" s="1"/>
  <c r="O89" i="23"/>
  <c r="N89" i="23"/>
  <c r="N203" i="23" s="1"/>
  <c r="M89" i="23"/>
  <c r="L89" i="23"/>
  <c r="K89" i="23"/>
  <c r="K203" i="23" s="1"/>
  <c r="J89" i="23"/>
  <c r="I89" i="23"/>
  <c r="H89" i="23"/>
  <c r="H203" i="23" s="1"/>
  <c r="G89" i="23"/>
  <c r="F89" i="23"/>
  <c r="F203" i="23" s="1"/>
  <c r="E89" i="23"/>
  <c r="D89" i="23"/>
  <c r="C89" i="23"/>
  <c r="C203" i="23" s="1"/>
  <c r="B89" i="23"/>
  <c r="W79" i="23"/>
  <c r="W202" i="23" s="1"/>
  <c r="V79" i="23"/>
  <c r="V202" i="23" s="1"/>
  <c r="U79" i="23"/>
  <c r="T79" i="23"/>
  <c r="T202" i="23" s="1"/>
  <c r="S79" i="23"/>
  <c r="R79" i="23"/>
  <c r="R202" i="23" s="1"/>
  <c r="Q79" i="23"/>
  <c r="Q202" i="23" s="1"/>
  <c r="P79" i="23"/>
  <c r="O79" i="23"/>
  <c r="O202" i="23" s="1"/>
  <c r="N79" i="23"/>
  <c r="N202" i="23" s="1"/>
  <c r="M79" i="23"/>
  <c r="L79" i="23"/>
  <c r="K79" i="23"/>
  <c r="J79" i="23"/>
  <c r="J202" i="23" s="1"/>
  <c r="I79" i="23"/>
  <c r="I202" i="23" s="1"/>
  <c r="H79" i="23"/>
  <c r="G79" i="23"/>
  <c r="G202" i="23" s="1"/>
  <c r="F79" i="23"/>
  <c r="F202" i="23" s="1"/>
  <c r="E79" i="23"/>
  <c r="D79" i="23"/>
  <c r="D48" i="23" s="1"/>
  <c r="D61" i="20" s="1"/>
  <c r="D114" i="4" s="1"/>
  <c r="C79" i="23"/>
  <c r="B79" i="23"/>
  <c r="B202" i="23" s="1"/>
  <c r="W60" i="23"/>
  <c r="W201" i="23" s="1"/>
  <c r="V60" i="23"/>
  <c r="U60" i="23"/>
  <c r="U201" i="23" s="1"/>
  <c r="T60" i="23"/>
  <c r="T201" i="23" s="1"/>
  <c r="S60" i="23"/>
  <c r="R60" i="23"/>
  <c r="R201" i="23" s="1"/>
  <c r="Q60" i="23"/>
  <c r="P60" i="23"/>
  <c r="P201" i="23" s="1"/>
  <c r="O60" i="23"/>
  <c r="O201" i="23" s="1"/>
  <c r="N60" i="23"/>
  <c r="M60" i="23"/>
  <c r="M201" i="23" s="1"/>
  <c r="L60" i="23"/>
  <c r="L201" i="23" s="1"/>
  <c r="K60" i="23"/>
  <c r="J60" i="23"/>
  <c r="J201" i="23" s="1"/>
  <c r="I60" i="23"/>
  <c r="H60" i="23"/>
  <c r="H201" i="23" s="1"/>
  <c r="G60" i="23"/>
  <c r="G201" i="23" s="1"/>
  <c r="F60" i="23"/>
  <c r="E60" i="23"/>
  <c r="E201" i="23" s="1"/>
  <c r="D60" i="23"/>
  <c r="D201" i="23" s="1"/>
  <c r="C60" i="23"/>
  <c r="B60" i="23"/>
  <c r="B201" i="23" s="1"/>
  <c r="Q48" i="23"/>
  <c r="Q61" i="20" s="1"/>
  <c r="L48" i="23"/>
  <c r="L61" i="20" s="1"/>
  <c r="L114" i="4" s="1"/>
  <c r="G48" i="23"/>
  <c r="G61" i="20" s="1"/>
  <c r="G114" i="4" s="1"/>
  <c r="W33" i="23"/>
  <c r="V33" i="23"/>
  <c r="U33" i="23"/>
  <c r="T33" i="23"/>
  <c r="T192" i="23" s="1"/>
  <c r="S33" i="23"/>
  <c r="S192" i="23" s="1"/>
  <c r="R33" i="23"/>
  <c r="Q33" i="23"/>
  <c r="Q192" i="23" s="1"/>
  <c r="P33" i="23"/>
  <c r="P192" i="23" s="1"/>
  <c r="O33" i="23"/>
  <c r="N33" i="23"/>
  <c r="N192" i="23" s="1"/>
  <c r="M33" i="23"/>
  <c r="M5" i="23" s="1"/>
  <c r="L33" i="23"/>
  <c r="L192" i="23" s="1"/>
  <c r="K33" i="23"/>
  <c r="K192" i="23" s="1"/>
  <c r="J33" i="23"/>
  <c r="I33" i="23"/>
  <c r="I192" i="23" s="1"/>
  <c r="H33" i="23"/>
  <c r="H192" i="23" s="1"/>
  <c r="G33" i="23"/>
  <c r="F33" i="23"/>
  <c r="F192" i="23" s="1"/>
  <c r="E33" i="23"/>
  <c r="E5" i="23" s="1"/>
  <c r="D33" i="23"/>
  <c r="D192" i="23" s="1"/>
  <c r="C33" i="23"/>
  <c r="C192" i="23" s="1"/>
  <c r="B33" i="23"/>
  <c r="V5" i="23"/>
  <c r="V144" i="23" s="1"/>
  <c r="T5" i="23"/>
  <c r="T143" i="23" s="1"/>
  <c r="S5" i="23"/>
  <c r="Q5" i="23"/>
  <c r="Q143" i="23" s="1"/>
  <c r="P5" i="23"/>
  <c r="L5" i="23"/>
  <c r="L143" i="23" s="1"/>
  <c r="K5" i="23"/>
  <c r="I5" i="23"/>
  <c r="I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E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P165" i="22" s="1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Q165" i="22" s="1"/>
  <c r="P168" i="22"/>
  <c r="O168" i="22"/>
  <c r="N168" i="22"/>
  <c r="M168" i="22"/>
  <c r="L168" i="22"/>
  <c r="K168" i="22"/>
  <c r="J168" i="22"/>
  <c r="I168" i="22"/>
  <c r="I165" i="22" s="1"/>
  <c r="H168" i="22"/>
  <c r="H165" i="22" s="1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E165" i="22" s="1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C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G146" i="22" s="1"/>
  <c r="F150" i="22"/>
  <c r="F146" i="22" s="1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C146" i="22" s="1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V146" i="22" s="1"/>
  <c r="U147" i="22"/>
  <c r="T147" i="22"/>
  <c r="S147" i="22"/>
  <c r="S146" i="22" s="1"/>
  <c r="R147" i="22"/>
  <c r="Q147" i="22"/>
  <c r="P147" i="22"/>
  <c r="O147" i="22"/>
  <c r="O146" i="22" s="1"/>
  <c r="N147" i="22"/>
  <c r="N146" i="22" s="1"/>
  <c r="M147" i="22"/>
  <c r="L147" i="22"/>
  <c r="K147" i="22"/>
  <c r="K146" i="22" s="1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N141" i="22"/>
  <c r="M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N132" i="22" s="1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U175" i="22" s="1"/>
  <c r="T119" i="22"/>
  <c r="S119" i="22"/>
  <c r="S175" i="22" s="1"/>
  <c r="R119" i="22"/>
  <c r="R213" i="22" s="1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E175" i="22" s="1"/>
  <c r="D119" i="22"/>
  <c r="C119" i="22"/>
  <c r="C175" i="22" s="1"/>
  <c r="B119" i="22"/>
  <c r="W110" i="22"/>
  <c r="W171" i="22" s="1"/>
  <c r="V110" i="22"/>
  <c r="V211" i="22" s="1"/>
  <c r="U110" i="22"/>
  <c r="U171" i="22" s="1"/>
  <c r="T110" i="22"/>
  <c r="S110" i="22"/>
  <c r="S171" i="22" s="1"/>
  <c r="R110" i="22"/>
  <c r="R171" i="22" s="1"/>
  <c r="Q110" i="22"/>
  <c r="Q211" i="22" s="1"/>
  <c r="P110" i="22"/>
  <c r="P171" i="22" s="1"/>
  <c r="O110" i="22"/>
  <c r="O171" i="22" s="1"/>
  <c r="N110" i="22"/>
  <c r="N171" i="22" s="1"/>
  <c r="M110" i="22"/>
  <c r="M171" i="22" s="1"/>
  <c r="L110" i="22"/>
  <c r="L171" i="22" s="1"/>
  <c r="K110" i="22"/>
  <c r="K171" i="22" s="1"/>
  <c r="J110" i="22"/>
  <c r="J171" i="22" s="1"/>
  <c r="I110" i="22"/>
  <c r="H110" i="22"/>
  <c r="H171" i="22" s="1"/>
  <c r="G110" i="22"/>
  <c r="G171" i="22" s="1"/>
  <c r="F110" i="22"/>
  <c r="E110" i="22"/>
  <c r="D110" i="22"/>
  <c r="C110" i="22"/>
  <c r="C171" i="22" s="1"/>
  <c r="B110" i="22"/>
  <c r="B171" i="22" s="1"/>
  <c r="W89" i="22"/>
  <c r="W160" i="22" s="1"/>
  <c r="V89" i="22"/>
  <c r="U89" i="22"/>
  <c r="T89" i="22"/>
  <c r="S89" i="22"/>
  <c r="S160" i="22" s="1"/>
  <c r="R89" i="22"/>
  <c r="R160" i="22" s="1"/>
  <c r="Q89" i="22"/>
  <c r="P89" i="22"/>
  <c r="P203" i="22" s="1"/>
  <c r="O89" i="22"/>
  <c r="O160" i="22" s="1"/>
  <c r="N89" i="22"/>
  <c r="M89" i="22"/>
  <c r="L89" i="22"/>
  <c r="K89" i="22"/>
  <c r="K203" i="22" s="1"/>
  <c r="J89" i="22"/>
  <c r="J160" i="22" s="1"/>
  <c r="I89" i="22"/>
  <c r="I203" i="22" s="1"/>
  <c r="H89" i="22"/>
  <c r="H203" i="22" s="1"/>
  <c r="G89" i="22"/>
  <c r="G160" i="22" s="1"/>
  <c r="F89" i="22"/>
  <c r="F203" i="22" s="1"/>
  <c r="E89" i="22"/>
  <c r="D89" i="22"/>
  <c r="C89" i="22"/>
  <c r="B89" i="22"/>
  <c r="B160" i="22" s="1"/>
  <c r="W79" i="22"/>
  <c r="V79" i="22"/>
  <c r="U79" i="22"/>
  <c r="T79" i="22"/>
  <c r="S79" i="22"/>
  <c r="R79" i="22"/>
  <c r="Q79" i="22"/>
  <c r="Q157" i="22" s="1"/>
  <c r="P79" i="22"/>
  <c r="P157" i="22" s="1"/>
  <c r="O79" i="22"/>
  <c r="O157" i="22" s="1"/>
  <c r="N79" i="22"/>
  <c r="N157" i="22" s="1"/>
  <c r="M79" i="22"/>
  <c r="L79" i="22"/>
  <c r="L157" i="22" s="1"/>
  <c r="K79" i="22"/>
  <c r="J79" i="22"/>
  <c r="I79" i="22"/>
  <c r="I157" i="22" s="1"/>
  <c r="H79" i="22"/>
  <c r="H157" i="22" s="1"/>
  <c r="G79" i="22"/>
  <c r="G202" i="22" s="1"/>
  <c r="F79" i="22"/>
  <c r="F202" i="22" s="1"/>
  <c r="E79" i="22"/>
  <c r="D79" i="22"/>
  <c r="D202" i="22" s="1"/>
  <c r="C79" i="22"/>
  <c r="B79" i="22"/>
  <c r="W60" i="22"/>
  <c r="W153" i="22" s="1"/>
  <c r="V60" i="22"/>
  <c r="U60" i="22"/>
  <c r="U153" i="22" s="1"/>
  <c r="T60" i="22"/>
  <c r="T153" i="22" s="1"/>
  <c r="S60" i="22"/>
  <c r="R60" i="22"/>
  <c r="R153" i="22" s="1"/>
  <c r="Q60" i="22"/>
  <c r="P60" i="22"/>
  <c r="O60" i="22"/>
  <c r="O153" i="22" s="1"/>
  <c r="N60" i="22"/>
  <c r="M60" i="22"/>
  <c r="L60" i="22"/>
  <c r="K60" i="22"/>
  <c r="J60" i="22"/>
  <c r="I60" i="22"/>
  <c r="H60" i="22"/>
  <c r="G60" i="22"/>
  <c r="G153" i="22" s="1"/>
  <c r="F60" i="22"/>
  <c r="E60" i="22"/>
  <c r="E153" i="22" s="1"/>
  <c r="D60" i="22"/>
  <c r="D153" i="22" s="1"/>
  <c r="C60" i="22"/>
  <c r="B60" i="22"/>
  <c r="B153" i="22" s="1"/>
  <c r="W33" i="22"/>
  <c r="V33" i="22"/>
  <c r="V141" i="22" s="1"/>
  <c r="U33" i="22"/>
  <c r="U192" i="22" s="1"/>
  <c r="T33" i="22"/>
  <c r="T192" i="22" s="1"/>
  <c r="S33" i="22"/>
  <c r="S141" i="22" s="1"/>
  <c r="S132" i="22" s="1"/>
  <c r="R33" i="22"/>
  <c r="R141" i="22" s="1"/>
  <c r="Q33" i="22"/>
  <c r="P33" i="22"/>
  <c r="O33" i="22"/>
  <c r="O141" i="22" s="1"/>
  <c r="N33" i="22"/>
  <c r="M33" i="22"/>
  <c r="L33" i="22"/>
  <c r="K33" i="22"/>
  <c r="K141" i="22" s="1"/>
  <c r="J33" i="22"/>
  <c r="J141" i="22" s="1"/>
  <c r="I33" i="22"/>
  <c r="H33" i="22"/>
  <c r="G33" i="22"/>
  <c r="F33" i="22"/>
  <c r="F141" i="22" s="1"/>
  <c r="E33" i="22"/>
  <c r="E141" i="22" s="1"/>
  <c r="D33" i="22"/>
  <c r="C33" i="22"/>
  <c r="C141" i="22" s="1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E165" i="21" s="1"/>
  <c r="D172" i="21"/>
  <c r="C172" i="21"/>
  <c r="B172" i="21"/>
  <c r="Q171" i="21"/>
  <c r="P171" i="21"/>
  <c r="I171" i="21"/>
  <c r="H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P165" i="21" s="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U165" i="21" s="1"/>
  <c r="T168" i="21"/>
  <c r="S168" i="21"/>
  <c r="S165" i="21" s="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M165" i="21" s="1"/>
  <c r="L167" i="21"/>
  <c r="K167" i="21"/>
  <c r="J167" i="21"/>
  <c r="I167" i="21"/>
  <c r="H167" i="21"/>
  <c r="H165" i="21" s="1"/>
  <c r="G167" i="21"/>
  <c r="F167" i="21"/>
  <c r="E167" i="21"/>
  <c r="D167" i="21"/>
  <c r="D165" i="21" s="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B165" i="21" s="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V160" i="21"/>
  <c r="G160" i="21"/>
  <c r="F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D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S146" i="21" s="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K146" i="21" s="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F146" i="21" s="1"/>
  <c r="E148" i="21"/>
  <c r="D148" i="21"/>
  <c r="C148" i="21"/>
  <c r="C146" i="21" s="1"/>
  <c r="B148" i="21"/>
  <c r="W147" i="21"/>
  <c r="V147" i="21"/>
  <c r="V146" i="21" s="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N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U141" i="21"/>
  <c r="S141" i="21"/>
  <c r="Q141" i="21"/>
  <c r="P141" i="21"/>
  <c r="M141" i="21"/>
  <c r="K141" i="21"/>
  <c r="E141" i="21"/>
  <c r="C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S132" i="21" s="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K132" i="21" s="1"/>
  <c r="J133" i="21"/>
  <c r="I133" i="21"/>
  <c r="H133" i="21"/>
  <c r="G133" i="21"/>
  <c r="F133" i="21"/>
  <c r="E133" i="21"/>
  <c r="D133" i="21"/>
  <c r="C133" i="21"/>
  <c r="C132" i="21" s="1"/>
  <c r="B133" i="2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W110" i="21"/>
  <c r="V110" i="21"/>
  <c r="V211" i="21" s="1"/>
  <c r="U110" i="21"/>
  <c r="U211" i="21" s="1"/>
  <c r="T110" i="21"/>
  <c r="T211" i="21" s="1"/>
  <c r="S110" i="21"/>
  <c r="S211" i="21" s="1"/>
  <c r="R110" i="21"/>
  <c r="R171" i="21" s="1"/>
  <c r="Q110" i="21"/>
  <c r="Q211" i="21" s="1"/>
  <c r="P110" i="21"/>
  <c r="P211" i="21" s="1"/>
  <c r="O110" i="21"/>
  <c r="N110" i="21"/>
  <c r="N211" i="21" s="1"/>
  <c r="M110" i="21"/>
  <c r="M211" i="21" s="1"/>
  <c r="L110" i="21"/>
  <c r="L211" i="21" s="1"/>
  <c r="K110" i="21"/>
  <c r="K211" i="21" s="1"/>
  <c r="J110" i="21"/>
  <c r="J171" i="21" s="1"/>
  <c r="I110" i="21"/>
  <c r="I211" i="21" s="1"/>
  <c r="H110" i="21"/>
  <c r="H211" i="21" s="1"/>
  <c r="G110" i="21"/>
  <c r="F110" i="21"/>
  <c r="F211" i="21" s="1"/>
  <c r="E110" i="21"/>
  <c r="E211" i="21" s="1"/>
  <c r="D110" i="21"/>
  <c r="D211" i="21" s="1"/>
  <c r="C110" i="21"/>
  <c r="C211" i="21" s="1"/>
  <c r="B110" i="21"/>
  <c r="B171" i="21" s="1"/>
  <c r="W89" i="21"/>
  <c r="W203" i="21" s="1"/>
  <c r="V89" i="21"/>
  <c r="V203" i="21" s="1"/>
  <c r="U89" i="2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D89" i="21"/>
  <c r="D203" i="21" s="1"/>
  <c r="C89" i="21"/>
  <c r="C203" i="21" s="1"/>
  <c r="B89" i="21"/>
  <c r="B203" i="21" s="1"/>
  <c r="W79" i="21"/>
  <c r="W157" i="21" s="1"/>
  <c r="V79" i="21"/>
  <c r="V202" i="21" s="1"/>
  <c r="U79" i="21"/>
  <c r="U202" i="21" s="1"/>
  <c r="T79" i="21"/>
  <c r="T202" i="21" s="1"/>
  <c r="S79" i="21"/>
  <c r="R79" i="21"/>
  <c r="R157" i="21" s="1"/>
  <c r="Q79" i="21"/>
  <c r="Q157" i="21" s="1"/>
  <c r="P79" i="21"/>
  <c r="P157" i="21" s="1"/>
  <c r="O79" i="21"/>
  <c r="O157" i="21" s="1"/>
  <c r="N79" i="21"/>
  <c r="N202" i="21" s="1"/>
  <c r="M79" i="21"/>
  <c r="M202" i="21" s="1"/>
  <c r="L79" i="21"/>
  <c r="L202" i="21" s="1"/>
  <c r="K79" i="21"/>
  <c r="J79" i="21"/>
  <c r="J157" i="21" s="1"/>
  <c r="I79" i="21"/>
  <c r="I157" i="21" s="1"/>
  <c r="H79" i="21"/>
  <c r="H157" i="21" s="1"/>
  <c r="G79" i="21"/>
  <c r="G157" i="21" s="1"/>
  <c r="F79" i="21"/>
  <c r="F202" i="21" s="1"/>
  <c r="E79" i="21"/>
  <c r="E202" i="21" s="1"/>
  <c r="D79" i="21"/>
  <c r="D202" i="21" s="1"/>
  <c r="C79" i="21"/>
  <c r="B79" i="21"/>
  <c r="B157" i="21" s="1"/>
  <c r="W60" i="21"/>
  <c r="W153" i="21" s="1"/>
  <c r="V60" i="21"/>
  <c r="V153" i="21" s="1"/>
  <c r="U60" i="21"/>
  <c r="U153" i="21" s="1"/>
  <c r="T60" i="21"/>
  <c r="T201" i="21" s="1"/>
  <c r="S60" i="21"/>
  <c r="S201" i="21" s="1"/>
  <c r="R60" i="21"/>
  <c r="R153" i="21" s="1"/>
  <c r="Q60" i="21"/>
  <c r="P60" i="21"/>
  <c r="P153" i="21" s="1"/>
  <c r="O60" i="21"/>
  <c r="O153" i="21" s="1"/>
  <c r="N60" i="21"/>
  <c r="N153" i="21" s="1"/>
  <c r="M60" i="21"/>
  <c r="M153" i="21" s="1"/>
  <c r="L60" i="21"/>
  <c r="L201" i="21" s="1"/>
  <c r="K60" i="21"/>
  <c r="K201" i="21" s="1"/>
  <c r="J60" i="21"/>
  <c r="J153" i="21" s="1"/>
  <c r="I60" i="21"/>
  <c r="H60" i="21"/>
  <c r="H153" i="21" s="1"/>
  <c r="G60" i="21"/>
  <c r="G153" i="21" s="1"/>
  <c r="F60" i="21"/>
  <c r="F153" i="21" s="1"/>
  <c r="E60" i="21"/>
  <c r="E153" i="21" s="1"/>
  <c r="D60" i="21"/>
  <c r="D201" i="21" s="1"/>
  <c r="C60" i="21"/>
  <c r="C201" i="21" s="1"/>
  <c r="B60" i="21"/>
  <c r="B153" i="21" s="1"/>
  <c r="W33" i="21"/>
  <c r="V33" i="21"/>
  <c r="V141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N33" i="21"/>
  <c r="N141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F33" i="21"/>
  <c r="F141" i="21" s="1"/>
  <c r="F132" i="21" s="1"/>
  <c r="E33" i="21"/>
  <c r="E192" i="21" s="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I70" i="20"/>
  <c r="O69" i="20"/>
  <c r="L69" i="20"/>
  <c r="K69" i="20"/>
  <c r="D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0" i="20"/>
  <c r="V113" i="4" s="1"/>
  <c r="T60" i="20"/>
  <c r="S60" i="20"/>
  <c r="S113" i="4" s="1"/>
  <c r="Q60" i="20"/>
  <c r="Q113" i="4" s="1"/>
  <c r="P60" i="20"/>
  <c r="L60" i="20"/>
  <c r="L113" i="4" s="1"/>
  <c r="K60" i="20"/>
  <c r="I60" i="20"/>
  <c r="I113" i="4" s="1"/>
  <c r="W58" i="20"/>
  <c r="V58" i="20"/>
  <c r="U58" i="20"/>
  <c r="T58" i="20"/>
  <c r="S58" i="20"/>
  <c r="R58" i="20"/>
  <c r="R42" i="7" s="1"/>
  <c r="Q58" i="20"/>
  <c r="P58" i="20"/>
  <c r="O58" i="20"/>
  <c r="N58" i="20"/>
  <c r="N42" i="7" s="1"/>
  <c r="M58" i="20"/>
  <c r="L58" i="20"/>
  <c r="K58" i="20"/>
  <c r="K42" i="7" s="1"/>
  <c r="J58" i="20"/>
  <c r="J42" i="7" s="1"/>
  <c r="I58" i="20"/>
  <c r="H58" i="20"/>
  <c r="H42" i="7" s="1"/>
  <c r="G58" i="20"/>
  <c r="F58" i="20"/>
  <c r="F42" i="7" s="1"/>
  <c r="E58" i="20"/>
  <c r="E42" i="7" s="1"/>
  <c r="D58" i="20"/>
  <c r="C58" i="20"/>
  <c r="B58" i="20"/>
  <c r="W54" i="20"/>
  <c r="V54" i="20"/>
  <c r="V71" i="20" s="1"/>
  <c r="U54" i="20"/>
  <c r="T54" i="20"/>
  <c r="S54" i="20"/>
  <c r="S71" i="20" s="1"/>
  <c r="R54" i="20"/>
  <c r="Q54" i="20"/>
  <c r="Q68" i="4" s="1"/>
  <c r="Q141" i="4" s="1"/>
  <c r="P54" i="20"/>
  <c r="P68" i="4" s="1"/>
  <c r="O54" i="20"/>
  <c r="N54" i="20"/>
  <c r="N71" i="20" s="1"/>
  <c r="M54" i="20"/>
  <c r="L54" i="20"/>
  <c r="K54" i="20"/>
  <c r="K68" i="4" s="1"/>
  <c r="K141" i="4" s="1"/>
  <c r="J54" i="20"/>
  <c r="J68" i="4" s="1"/>
  <c r="J141" i="4" s="1"/>
  <c r="I54" i="20"/>
  <c r="I68" i="4" s="1"/>
  <c r="I141" i="4" s="1"/>
  <c r="H54" i="20"/>
  <c r="H68" i="4" s="1"/>
  <c r="G54" i="20"/>
  <c r="G68" i="4" s="1"/>
  <c r="F54" i="20"/>
  <c r="F71" i="20" s="1"/>
  <c r="E54" i="20"/>
  <c r="E68" i="4" s="1"/>
  <c r="D54" i="20"/>
  <c r="C54" i="20"/>
  <c r="C71" i="20" s="1"/>
  <c r="B54" i="20"/>
  <c r="B68" i="4" s="1"/>
  <c r="W53" i="20"/>
  <c r="V53" i="20"/>
  <c r="V70" i="20" s="1"/>
  <c r="U53" i="20"/>
  <c r="U70" i="20" s="1"/>
  <c r="T53" i="20"/>
  <c r="T67" i="4" s="1"/>
  <c r="S53" i="20"/>
  <c r="S67" i="4" s="1"/>
  <c r="R53" i="20"/>
  <c r="Q53" i="20"/>
  <c r="P53" i="20"/>
  <c r="O53" i="20"/>
  <c r="N53" i="20"/>
  <c r="N70" i="20" s="1"/>
  <c r="M53" i="20"/>
  <c r="M70" i="20" s="1"/>
  <c r="L53" i="20"/>
  <c r="K53" i="20"/>
  <c r="K67" i="4" s="1"/>
  <c r="J53" i="20"/>
  <c r="J67" i="4" s="1"/>
  <c r="J140" i="4" s="1"/>
  <c r="I53" i="20"/>
  <c r="H53" i="20"/>
  <c r="H67" i="4" s="1"/>
  <c r="H140" i="4" s="1"/>
  <c r="G53" i="20"/>
  <c r="F53" i="20"/>
  <c r="F70" i="20" s="1"/>
  <c r="E53" i="20"/>
  <c r="E67" i="4" s="1"/>
  <c r="D53" i="20"/>
  <c r="C53" i="20"/>
  <c r="B53" i="20"/>
  <c r="W52" i="20"/>
  <c r="W69" i="20" s="1"/>
  <c r="V52" i="20"/>
  <c r="U52" i="20"/>
  <c r="T52" i="20"/>
  <c r="T77" i="20" s="1"/>
  <c r="T168" i="4" s="1"/>
  <c r="S52" i="20"/>
  <c r="R52" i="20"/>
  <c r="R66" i="4" s="1"/>
  <c r="Q52" i="20"/>
  <c r="Q66" i="4" s="1"/>
  <c r="P52" i="20"/>
  <c r="P66" i="4" s="1"/>
  <c r="O52" i="20"/>
  <c r="O51" i="20" s="1"/>
  <c r="O65" i="4" s="1"/>
  <c r="N52" i="20"/>
  <c r="M52" i="20"/>
  <c r="M66" i="4" s="1"/>
  <c r="M139" i="4" s="1"/>
  <c r="L52" i="20"/>
  <c r="K52" i="20"/>
  <c r="J52" i="20"/>
  <c r="I52" i="20"/>
  <c r="H52" i="20"/>
  <c r="G52" i="20"/>
  <c r="G69" i="20" s="1"/>
  <c r="F52" i="20"/>
  <c r="E52" i="20"/>
  <c r="E66" i="4" s="1"/>
  <c r="E139" i="4" s="1"/>
  <c r="D52" i="20"/>
  <c r="C52" i="20"/>
  <c r="B52" i="20"/>
  <c r="B66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U3" i="20"/>
  <c r="T3" i="20"/>
  <c r="S3" i="20"/>
  <c r="R3" i="20"/>
  <c r="Q3" i="20"/>
  <c r="P3" i="20"/>
  <c r="O3" i="20"/>
  <c r="O13" i="4" s="1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R209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S203" i="19"/>
  <c r="R203" i="19"/>
  <c r="Q203" i="19"/>
  <c r="J203" i="19"/>
  <c r="I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R197" i="19" s="1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J197" i="19" s="1"/>
  <c r="I198" i="19"/>
  <c r="H198" i="19"/>
  <c r="G198" i="19"/>
  <c r="F198" i="19"/>
  <c r="F197" i="19" s="1"/>
  <c r="E198" i="19"/>
  <c r="D198" i="19"/>
  <c r="C198" i="19"/>
  <c r="B198" i="19"/>
  <c r="U197" i="19"/>
  <c r="B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I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Q168" i="19"/>
  <c r="I168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V209" i="19" s="1"/>
  <c r="U142" i="19"/>
  <c r="U209" i="19" s="1"/>
  <c r="T142" i="19"/>
  <c r="S142" i="19"/>
  <c r="S209" i="19" s="1"/>
  <c r="R142" i="19"/>
  <c r="Q142" i="19"/>
  <c r="Q209" i="19" s="1"/>
  <c r="P142" i="19"/>
  <c r="P209" i="19" s="1"/>
  <c r="O142" i="19"/>
  <c r="O209" i="19" s="1"/>
  <c r="N142" i="19"/>
  <c r="N209" i="19" s="1"/>
  <c r="M142" i="19"/>
  <c r="M209" i="19" s="1"/>
  <c r="L142" i="19"/>
  <c r="L209" i="19" s="1"/>
  <c r="K142" i="19"/>
  <c r="K209" i="19" s="1"/>
  <c r="J142" i="19"/>
  <c r="I142" i="19"/>
  <c r="H142" i="19"/>
  <c r="G142" i="19"/>
  <c r="F142" i="19"/>
  <c r="E142" i="19"/>
  <c r="D142" i="19"/>
  <c r="C142" i="19"/>
  <c r="C209" i="19" s="1"/>
  <c r="B142" i="19"/>
  <c r="B209" i="19" s="1"/>
  <c r="W121" i="19"/>
  <c r="W203" i="19" s="1"/>
  <c r="V121" i="19"/>
  <c r="V203" i="19" s="1"/>
  <c r="U121" i="19"/>
  <c r="U203" i="19" s="1"/>
  <c r="T121" i="19"/>
  <c r="T203" i="19" s="1"/>
  <c r="S121" i="19"/>
  <c r="R121" i="19"/>
  <c r="Q121" i="19"/>
  <c r="P121" i="19"/>
  <c r="O121" i="19"/>
  <c r="O203" i="19" s="1"/>
  <c r="N121" i="19"/>
  <c r="N203" i="19" s="1"/>
  <c r="M121" i="19"/>
  <c r="M203" i="19" s="1"/>
  <c r="L121" i="19"/>
  <c r="L203" i="19" s="1"/>
  <c r="K121" i="19"/>
  <c r="K203" i="19" s="1"/>
  <c r="J121" i="19"/>
  <c r="I121" i="19"/>
  <c r="H121" i="19"/>
  <c r="G121" i="19"/>
  <c r="G203" i="19" s="1"/>
  <c r="F121" i="19"/>
  <c r="E121" i="19"/>
  <c r="D121" i="19"/>
  <c r="D203" i="19" s="1"/>
  <c r="C121" i="19"/>
  <c r="C203" i="19" s="1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E61" i="19" s="1"/>
  <c r="E81" i="16" s="1"/>
  <c r="E110" i="4" s="1"/>
  <c r="D93" i="19"/>
  <c r="C93" i="19"/>
  <c r="B93" i="19"/>
  <c r="W72" i="19"/>
  <c r="V72" i="19"/>
  <c r="V61" i="19" s="1"/>
  <c r="U72" i="19"/>
  <c r="T72" i="19"/>
  <c r="S72" i="19"/>
  <c r="R72" i="19"/>
  <c r="Q72" i="19"/>
  <c r="Q61" i="19" s="1"/>
  <c r="P72" i="19"/>
  <c r="P61" i="19" s="1"/>
  <c r="O72" i="19"/>
  <c r="O61" i="19" s="1"/>
  <c r="N72" i="19"/>
  <c r="N61" i="19" s="1"/>
  <c r="M72" i="19"/>
  <c r="L72" i="19"/>
  <c r="K72" i="19"/>
  <c r="J72" i="19"/>
  <c r="I72" i="19"/>
  <c r="I61" i="19" s="1"/>
  <c r="H72" i="19"/>
  <c r="H61" i="19" s="1"/>
  <c r="G72" i="19"/>
  <c r="F72" i="19"/>
  <c r="E72" i="19"/>
  <c r="D72" i="19"/>
  <c r="C72" i="19"/>
  <c r="B72" i="19"/>
  <c r="G61" i="19"/>
  <c r="G229" i="19" s="1"/>
  <c r="F61" i="19"/>
  <c r="F191" i="19" s="1"/>
  <c r="W44" i="19"/>
  <c r="V44" i="19"/>
  <c r="U44" i="19"/>
  <c r="U5" i="19" s="1"/>
  <c r="U80" i="16" s="1"/>
  <c r="U109" i="4" s="1"/>
  <c r="T44" i="19"/>
  <c r="T5" i="19" s="1"/>
  <c r="S44" i="19"/>
  <c r="S5" i="19" s="1"/>
  <c r="R44" i="19"/>
  <c r="Q44" i="19"/>
  <c r="Q171" i="19" s="1"/>
  <c r="P44" i="19"/>
  <c r="O44" i="19"/>
  <c r="N44" i="19"/>
  <c r="M44" i="19"/>
  <c r="L44" i="19"/>
  <c r="L5" i="19" s="1"/>
  <c r="K44" i="19"/>
  <c r="J44" i="19"/>
  <c r="I44" i="19"/>
  <c r="H44" i="19"/>
  <c r="G44" i="19"/>
  <c r="F44" i="19"/>
  <c r="E44" i="19"/>
  <c r="D44" i="19"/>
  <c r="C44" i="19"/>
  <c r="B44" i="19"/>
  <c r="R5" i="19"/>
  <c r="R176" i="19" s="1"/>
  <c r="Q5" i="19"/>
  <c r="Q173" i="19" s="1"/>
  <c r="M5" i="19"/>
  <c r="M80" i="16" s="1"/>
  <c r="M109" i="4" s="1"/>
  <c r="K5" i="19"/>
  <c r="K173" i="19" s="1"/>
  <c r="J5" i="19"/>
  <c r="J176" i="19" s="1"/>
  <c r="I5" i="19"/>
  <c r="I173" i="19" s="1"/>
  <c r="E5" i="19"/>
  <c r="E80" i="16" s="1"/>
  <c r="E109" i="4" s="1"/>
  <c r="D5" i="19"/>
  <c r="D80" i="16" s="1"/>
  <c r="D109" i="4" s="1"/>
  <c r="C5" i="19"/>
  <c r="C168" i="19" s="1"/>
  <c r="B5" i="19"/>
  <c r="B176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S197" i="18" s="1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V197" i="18" s="1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U197" i="18" s="1"/>
  <c r="T198" i="18"/>
  <c r="S198" i="18"/>
  <c r="R198" i="18"/>
  <c r="Q198" i="18"/>
  <c r="P198" i="18"/>
  <c r="O198" i="18"/>
  <c r="N198" i="18"/>
  <c r="M198" i="18"/>
  <c r="L198" i="18"/>
  <c r="L197" i="18" s="1"/>
  <c r="K198" i="18"/>
  <c r="K197" i="18" s="1"/>
  <c r="J198" i="18"/>
  <c r="I198" i="18"/>
  <c r="H198" i="18"/>
  <c r="G198" i="18"/>
  <c r="G197" i="18" s="1"/>
  <c r="F198" i="18"/>
  <c r="E198" i="18"/>
  <c r="D198" i="18"/>
  <c r="C198" i="18"/>
  <c r="B198" i="18"/>
  <c r="B197" i="18" s="1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U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E178" i="18" s="1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C178" i="18" s="1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T178" i="18" s="1"/>
  <c r="S179" i="18"/>
  <c r="S178" i="18" s="1"/>
  <c r="R179" i="18"/>
  <c r="R178" i="18" s="1"/>
  <c r="Q179" i="18"/>
  <c r="Q178" i="18" s="1"/>
  <c r="P179" i="18"/>
  <c r="O179" i="18"/>
  <c r="N179" i="18"/>
  <c r="M179" i="18"/>
  <c r="L179" i="18"/>
  <c r="K179" i="18"/>
  <c r="K178" i="18" s="1"/>
  <c r="J179" i="18"/>
  <c r="I179" i="18"/>
  <c r="H179" i="18"/>
  <c r="G179" i="18"/>
  <c r="F179" i="18"/>
  <c r="E179" i="18"/>
  <c r="D179" i="18"/>
  <c r="C179" i="18"/>
  <c r="B179" i="18"/>
  <c r="H178" i="18"/>
  <c r="W142" i="18"/>
  <c r="V142" i="18"/>
  <c r="U142" i="18"/>
  <c r="U209" i="18" s="1"/>
  <c r="T142" i="18"/>
  <c r="T209" i="18" s="1"/>
  <c r="S142" i="18"/>
  <c r="R142" i="18"/>
  <c r="R209" i="18" s="1"/>
  <c r="Q142" i="18"/>
  <c r="P142" i="18"/>
  <c r="O142" i="18"/>
  <c r="N142" i="18"/>
  <c r="M142" i="18"/>
  <c r="M209" i="18" s="1"/>
  <c r="L142" i="18"/>
  <c r="L209" i="18" s="1"/>
  <c r="K142" i="18"/>
  <c r="K209" i="18" s="1"/>
  <c r="J142" i="18"/>
  <c r="J209" i="18" s="1"/>
  <c r="I142" i="18"/>
  <c r="H142" i="18"/>
  <c r="G142" i="18"/>
  <c r="F142" i="18"/>
  <c r="E142" i="18"/>
  <c r="E209" i="18" s="1"/>
  <c r="D142" i="18"/>
  <c r="D209" i="18" s="1"/>
  <c r="C142" i="18"/>
  <c r="B142" i="18"/>
  <c r="B209" i="18" s="1"/>
  <c r="W121" i="18"/>
  <c r="W203" i="18" s="1"/>
  <c r="V121" i="18"/>
  <c r="V203" i="18" s="1"/>
  <c r="U121" i="18"/>
  <c r="T121" i="18"/>
  <c r="S121" i="18"/>
  <c r="S203" i="18" s="1"/>
  <c r="R121" i="18"/>
  <c r="R203" i="18" s="1"/>
  <c r="Q121" i="18"/>
  <c r="Q203" i="18" s="1"/>
  <c r="P121" i="18"/>
  <c r="P203" i="18" s="1"/>
  <c r="O121" i="18"/>
  <c r="O203" i="18" s="1"/>
  <c r="N121" i="18"/>
  <c r="M121" i="18"/>
  <c r="L121" i="18"/>
  <c r="K121" i="18"/>
  <c r="K203" i="18" s="1"/>
  <c r="J121" i="18"/>
  <c r="I121" i="18"/>
  <c r="H121" i="18"/>
  <c r="G121" i="18"/>
  <c r="F121" i="18"/>
  <c r="F203" i="18" s="1"/>
  <c r="E121" i="18"/>
  <c r="D121" i="18"/>
  <c r="C121" i="18"/>
  <c r="C203" i="18" s="1"/>
  <c r="B121" i="18"/>
  <c r="B203" i="18" s="1"/>
  <c r="W93" i="18"/>
  <c r="V93" i="18"/>
  <c r="V190" i="18" s="1"/>
  <c r="U93" i="18"/>
  <c r="T93" i="18"/>
  <c r="S93" i="18"/>
  <c r="R93" i="18"/>
  <c r="Q93" i="18"/>
  <c r="Q190" i="18" s="1"/>
  <c r="P93" i="18"/>
  <c r="P190" i="18" s="1"/>
  <c r="O93" i="18"/>
  <c r="N93" i="18"/>
  <c r="N190" i="18" s="1"/>
  <c r="M93" i="18"/>
  <c r="M190" i="18" s="1"/>
  <c r="L93" i="18"/>
  <c r="L190" i="18" s="1"/>
  <c r="K93" i="18"/>
  <c r="K190" i="18" s="1"/>
  <c r="J93" i="18"/>
  <c r="I93" i="18"/>
  <c r="I190" i="18" s="1"/>
  <c r="H93" i="18"/>
  <c r="H190" i="18" s="1"/>
  <c r="G93" i="18"/>
  <c r="F93" i="18"/>
  <c r="F190" i="18" s="1"/>
  <c r="E93" i="18"/>
  <c r="D93" i="18"/>
  <c r="C93" i="18"/>
  <c r="B93" i="18"/>
  <c r="W72" i="18"/>
  <c r="W184" i="18" s="1"/>
  <c r="V72" i="18"/>
  <c r="V184" i="18" s="1"/>
  <c r="U72" i="18"/>
  <c r="U184" i="18" s="1"/>
  <c r="T72" i="18"/>
  <c r="T184" i="18" s="1"/>
  <c r="S72" i="18"/>
  <c r="R72" i="18"/>
  <c r="R184" i="18" s="1"/>
  <c r="Q72" i="18"/>
  <c r="P72" i="18"/>
  <c r="O72" i="18"/>
  <c r="O184" i="18" s="1"/>
  <c r="N72" i="18"/>
  <c r="N184" i="18" s="1"/>
  <c r="M72" i="18"/>
  <c r="M184" i="18" s="1"/>
  <c r="L72" i="18"/>
  <c r="L184" i="18" s="1"/>
  <c r="K72" i="18"/>
  <c r="J72" i="18"/>
  <c r="J184" i="18" s="1"/>
  <c r="I72" i="18"/>
  <c r="H72" i="18"/>
  <c r="G72" i="18"/>
  <c r="G184" i="18" s="1"/>
  <c r="F72" i="18"/>
  <c r="F184" i="18" s="1"/>
  <c r="E72" i="18"/>
  <c r="E184" i="18" s="1"/>
  <c r="D72" i="18"/>
  <c r="D184" i="18" s="1"/>
  <c r="C72" i="18"/>
  <c r="B72" i="18"/>
  <c r="B184" i="18" s="1"/>
  <c r="W44" i="18"/>
  <c r="V44" i="18"/>
  <c r="U44" i="18"/>
  <c r="T44" i="18"/>
  <c r="S44" i="18"/>
  <c r="R44" i="18"/>
  <c r="R226" i="18" s="1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223" i="18" s="1"/>
  <c r="T16" i="18"/>
  <c r="T5" i="18" s="1"/>
  <c r="S16" i="18"/>
  <c r="S223" i="18" s="1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L5" i="18" s="1"/>
  <c r="L170" i="18" s="1"/>
  <c r="K16" i="18"/>
  <c r="K223" i="18" s="1"/>
  <c r="J16" i="18"/>
  <c r="I16" i="18"/>
  <c r="I223" i="18" s="1"/>
  <c r="H16" i="18"/>
  <c r="H223" i="18" s="1"/>
  <c r="G16" i="18"/>
  <c r="G223" i="18" s="1"/>
  <c r="F16" i="18"/>
  <c r="F223" i="18" s="1"/>
  <c r="E16" i="18"/>
  <c r="E223" i="18" s="1"/>
  <c r="D16" i="18"/>
  <c r="D223" i="18" s="1"/>
  <c r="C16" i="18"/>
  <c r="C223" i="18" s="1"/>
  <c r="B16" i="18"/>
  <c r="B223" i="18" s="1"/>
  <c r="Q5" i="18"/>
  <c r="Q172" i="18" s="1"/>
  <c r="K5" i="18"/>
  <c r="K169" i="18" s="1"/>
  <c r="J5" i="18"/>
  <c r="J97" i="16" s="1"/>
  <c r="I5" i="18"/>
  <c r="I168" i="18" s="1"/>
  <c r="H5" i="18"/>
  <c r="H168" i="18" s="1"/>
  <c r="D5" i="18"/>
  <c r="D165" i="18" s="1"/>
  <c r="C5" i="18"/>
  <c r="C165" i="18" s="1"/>
  <c r="B5" i="18"/>
  <c r="B97" i="16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G217" i="17" s="1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C197" i="17" s="1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U197" i="17" s="1"/>
  <c r="T198" i="17"/>
  <c r="S198" i="17"/>
  <c r="R198" i="17"/>
  <c r="Q198" i="17"/>
  <c r="Q197" i="17" s="1"/>
  <c r="P198" i="17"/>
  <c r="O198" i="17"/>
  <c r="N198" i="17"/>
  <c r="M198" i="17"/>
  <c r="L198" i="17"/>
  <c r="K198" i="17"/>
  <c r="J198" i="17"/>
  <c r="J197" i="17" s="1"/>
  <c r="I198" i="17"/>
  <c r="I197" i="17" s="1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F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K178" i="17" s="1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T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U178" i="17" s="1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P178" i="17" s="1"/>
  <c r="O181" i="17"/>
  <c r="N181" i="17"/>
  <c r="N178" i="17" s="1"/>
  <c r="M181" i="17"/>
  <c r="L181" i="17"/>
  <c r="K181" i="17"/>
  <c r="J181" i="17"/>
  <c r="I181" i="17"/>
  <c r="H181" i="17"/>
  <c r="G181" i="17"/>
  <c r="F181" i="17"/>
  <c r="F178" i="17" s="1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U179" i="17"/>
  <c r="T179" i="17"/>
  <c r="S179" i="17"/>
  <c r="R179" i="17"/>
  <c r="R178" i="17" s="1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B178" i="17" s="1"/>
  <c r="S169" i="17"/>
  <c r="W142" i="17"/>
  <c r="V142" i="17"/>
  <c r="U142" i="17"/>
  <c r="U248" i="17" s="1"/>
  <c r="T142" i="17"/>
  <c r="T248" i="17" s="1"/>
  <c r="S142" i="17"/>
  <c r="S248" i="17" s="1"/>
  <c r="R142" i="17"/>
  <c r="R248" i="17" s="1"/>
  <c r="Q142" i="17"/>
  <c r="P142" i="17"/>
  <c r="O142" i="17"/>
  <c r="N142" i="17"/>
  <c r="M142" i="17"/>
  <c r="M248" i="17" s="1"/>
  <c r="L142" i="17"/>
  <c r="L248" i="17" s="1"/>
  <c r="K142" i="17"/>
  <c r="K248" i="17" s="1"/>
  <c r="J142" i="17"/>
  <c r="J248" i="17" s="1"/>
  <c r="I142" i="17"/>
  <c r="H142" i="17"/>
  <c r="G142" i="17"/>
  <c r="F142" i="17"/>
  <c r="E142" i="17"/>
  <c r="E248" i="17" s="1"/>
  <c r="D142" i="17"/>
  <c r="D248" i="17" s="1"/>
  <c r="C142" i="17"/>
  <c r="C248" i="17" s="1"/>
  <c r="B142" i="17"/>
  <c r="B248" i="17" s="1"/>
  <c r="W121" i="17"/>
  <c r="W246" i="17" s="1"/>
  <c r="V121" i="17"/>
  <c r="V246" i="17" s="1"/>
  <c r="U121" i="17"/>
  <c r="U246" i="17" s="1"/>
  <c r="T121" i="17"/>
  <c r="S121" i="17"/>
  <c r="R121" i="17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K121" i="17"/>
  <c r="J121" i="17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C121" i="17"/>
  <c r="B121" i="17"/>
  <c r="W93" i="17"/>
  <c r="V93" i="17"/>
  <c r="V237" i="17" s="1"/>
  <c r="U93" i="17"/>
  <c r="T93" i="17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L93" i="17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D93" i="17"/>
  <c r="C93" i="17"/>
  <c r="C237" i="17" s="1"/>
  <c r="B93" i="17"/>
  <c r="B237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W44" i="17"/>
  <c r="W226" i="17" s="1"/>
  <c r="V44" i="17"/>
  <c r="V226" i="17" s="1"/>
  <c r="U44" i="17"/>
  <c r="U226" i="17" s="1"/>
  <c r="T44" i="17"/>
  <c r="T226" i="17" s="1"/>
  <c r="S44" i="17"/>
  <c r="S226" i="17" s="1"/>
  <c r="R44" i="17"/>
  <c r="R226" i="17" s="1"/>
  <c r="Q44" i="17"/>
  <c r="Q226" i="19" s="1"/>
  <c r="P44" i="17"/>
  <c r="O44" i="17"/>
  <c r="O226" i="17" s="1"/>
  <c r="N44" i="17"/>
  <c r="M44" i="17"/>
  <c r="M226" i="17" s="1"/>
  <c r="L44" i="17"/>
  <c r="L226" i="17" s="1"/>
  <c r="K44" i="17"/>
  <c r="K226" i="17" s="1"/>
  <c r="J44" i="17"/>
  <c r="J226" i="17" s="1"/>
  <c r="I44" i="17"/>
  <c r="H44" i="17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B226" i="17" s="1"/>
  <c r="V5" i="17"/>
  <c r="V174" i="17" s="1"/>
  <c r="U5" i="17"/>
  <c r="U174" i="17" s="1"/>
  <c r="S5" i="17"/>
  <c r="S172" i="17" s="1"/>
  <c r="R5" i="17"/>
  <c r="R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Q97" i="16"/>
  <c r="W96" i="16"/>
  <c r="R96" i="16"/>
  <c r="Q96" i="16"/>
  <c r="P96" i="16"/>
  <c r="M96" i="16"/>
  <c r="K96" i="16"/>
  <c r="J96" i="16"/>
  <c r="I96" i="16"/>
  <c r="E96" i="16"/>
  <c r="D96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V111" i="4" s="1"/>
  <c r="U82" i="16"/>
  <c r="U111" i="4" s="1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M82" i="16"/>
  <c r="M111" i="4" s="1"/>
  <c r="L82" i="16"/>
  <c r="K82" i="16"/>
  <c r="J82" i="16"/>
  <c r="I82" i="16"/>
  <c r="H82" i="16"/>
  <c r="G82" i="16"/>
  <c r="F82" i="16"/>
  <c r="E82" i="16"/>
  <c r="D82" i="16"/>
  <c r="C82" i="16"/>
  <c r="B82" i="16"/>
  <c r="G81" i="16"/>
  <c r="G110" i="4" s="1"/>
  <c r="F81" i="16"/>
  <c r="F110" i="4" s="1"/>
  <c r="K80" i="16"/>
  <c r="K109" i="4" s="1"/>
  <c r="W78" i="16"/>
  <c r="V78" i="16"/>
  <c r="V41" i="7" s="1"/>
  <c r="U78" i="16"/>
  <c r="U41" i="7" s="1"/>
  <c r="T78" i="16"/>
  <c r="T41" i="7" s="1"/>
  <c r="S78" i="16"/>
  <c r="S41" i="7" s="1"/>
  <c r="R78" i="16"/>
  <c r="Q78" i="16"/>
  <c r="P78" i="16"/>
  <c r="O78" i="16"/>
  <c r="N78" i="16"/>
  <c r="M78" i="16"/>
  <c r="L78" i="16"/>
  <c r="K78" i="16"/>
  <c r="J78" i="16"/>
  <c r="J41" i="7" s="1"/>
  <c r="I78" i="16"/>
  <c r="H78" i="16"/>
  <c r="H41" i="7" s="1"/>
  <c r="G78" i="16"/>
  <c r="F78" i="16"/>
  <c r="E78" i="16"/>
  <c r="D78" i="16"/>
  <c r="C78" i="16"/>
  <c r="B78" i="16"/>
  <c r="B41" i="7" s="1"/>
  <c r="A74" i="16"/>
  <c r="A73" i="16"/>
  <c r="W72" i="16"/>
  <c r="W90" i="16" s="1"/>
  <c r="V72" i="16"/>
  <c r="V90" i="16" s="1"/>
  <c r="U72" i="16"/>
  <c r="U90" i="16" s="1"/>
  <c r="T72" i="16"/>
  <c r="T90" i="16" s="1"/>
  <c r="S72" i="16"/>
  <c r="S71" i="16" s="1"/>
  <c r="R72" i="16"/>
  <c r="R90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K71" i="16" s="1"/>
  <c r="J72" i="16"/>
  <c r="J90" i="16" s="1"/>
  <c r="I72" i="16"/>
  <c r="I90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71" i="16" s="1"/>
  <c r="B72" i="16"/>
  <c r="B90" i="16" s="1"/>
  <c r="A72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64" i="4" s="1"/>
  <c r="V55" i="16"/>
  <c r="V64" i="4" s="1"/>
  <c r="U55" i="16"/>
  <c r="U64" i="4" s="1"/>
  <c r="T55" i="16"/>
  <c r="S55" i="16"/>
  <c r="S93" i="16" s="1"/>
  <c r="R55" i="16"/>
  <c r="R93" i="16" s="1"/>
  <c r="Q55" i="16"/>
  <c r="Q93" i="16" s="1"/>
  <c r="P55" i="16"/>
  <c r="P103" i="16" s="1"/>
  <c r="P166" i="4" s="1"/>
  <c r="O55" i="16"/>
  <c r="N55" i="16"/>
  <c r="N103" i="16" s="1"/>
  <c r="N166" i="4" s="1"/>
  <c r="M55" i="16"/>
  <c r="M103" i="16" s="1"/>
  <c r="L55" i="16"/>
  <c r="L103" i="16" s="1"/>
  <c r="L166" i="4" s="1"/>
  <c r="K55" i="16"/>
  <c r="K93" i="16" s="1"/>
  <c r="J55" i="16"/>
  <c r="J93" i="16" s="1"/>
  <c r="I55" i="16"/>
  <c r="H55" i="16"/>
  <c r="H93" i="16" s="1"/>
  <c r="G55" i="16"/>
  <c r="G103" i="16" s="1"/>
  <c r="G166" i="4" s="1"/>
  <c r="F55" i="16"/>
  <c r="E55" i="16"/>
  <c r="D55" i="16"/>
  <c r="D64" i="4" s="1"/>
  <c r="D137" i="4" s="1"/>
  <c r="C55" i="16"/>
  <c r="C93" i="16" s="1"/>
  <c r="B55" i="16"/>
  <c r="B93" i="16" s="1"/>
  <c r="W54" i="16"/>
  <c r="W92" i="16" s="1"/>
  <c r="V54" i="16"/>
  <c r="V92" i="16" s="1"/>
  <c r="U54" i="16"/>
  <c r="U92" i="16" s="1"/>
  <c r="T54" i="16"/>
  <c r="T92" i="16" s="1"/>
  <c r="S54" i="16"/>
  <c r="S63" i="4" s="1"/>
  <c r="R54" i="16"/>
  <c r="Q54" i="16"/>
  <c r="Q92" i="16" s="1"/>
  <c r="P54" i="16"/>
  <c r="P92" i="16" s="1"/>
  <c r="O54" i="16"/>
  <c r="O92" i="16" s="1"/>
  <c r="N54" i="16"/>
  <c r="N92" i="16" s="1"/>
  <c r="M54" i="16"/>
  <c r="M92" i="16" s="1"/>
  <c r="L54" i="16"/>
  <c r="L92" i="16" s="1"/>
  <c r="K54" i="16"/>
  <c r="J54" i="16"/>
  <c r="I54" i="16"/>
  <c r="I92" i="16" s="1"/>
  <c r="H54" i="16"/>
  <c r="H92" i="16" s="1"/>
  <c r="G54" i="16"/>
  <c r="G92" i="16" s="1"/>
  <c r="F54" i="16"/>
  <c r="F92" i="16" s="1"/>
  <c r="E54" i="16"/>
  <c r="E92" i="16" s="1"/>
  <c r="D54" i="16"/>
  <c r="D92" i="16" s="1"/>
  <c r="C54" i="16"/>
  <c r="C63" i="4" s="1"/>
  <c r="B54" i="16"/>
  <c r="V53" i="16"/>
  <c r="V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V3" i="16" s="1"/>
  <c r="V9" i="4" s="1"/>
  <c r="U4" i="16"/>
  <c r="U3" i="16" s="1"/>
  <c r="T4" i="16"/>
  <c r="T3" i="16" s="1"/>
  <c r="T9" i="4" s="1"/>
  <c r="S4" i="16"/>
  <c r="S3" i="16" s="1"/>
  <c r="S9" i="4" s="1"/>
  <c r="R4" i="16"/>
  <c r="R3" i="16" s="1"/>
  <c r="R9" i="4" s="1"/>
  <c r="Q4" i="16"/>
  <c r="Q3" i="16" s="1"/>
  <c r="Q9" i="4" s="1"/>
  <c r="P4" i="16"/>
  <c r="P3" i="16" s="1"/>
  <c r="P9" i="4" s="1"/>
  <c r="O4" i="16"/>
  <c r="O3" i="16" s="1"/>
  <c r="O9" i="4" s="1"/>
  <c r="N4" i="16"/>
  <c r="N3" i="16" s="1"/>
  <c r="N9" i="4" s="1"/>
  <c r="M4" i="16"/>
  <c r="M3" i="16" s="1"/>
  <c r="L4" i="16"/>
  <c r="L3" i="16" s="1"/>
  <c r="K4" i="16"/>
  <c r="K3" i="16" s="1"/>
  <c r="J4" i="16"/>
  <c r="J3" i="16" s="1"/>
  <c r="I4" i="16"/>
  <c r="I3" i="16" s="1"/>
  <c r="I9" i="4" s="1"/>
  <c r="H4" i="16"/>
  <c r="G4" i="16"/>
  <c r="F4" i="16"/>
  <c r="E4" i="16"/>
  <c r="E3" i="16" s="1"/>
  <c r="D4" i="16"/>
  <c r="D3" i="16" s="1"/>
  <c r="C4" i="16"/>
  <c r="C3" i="16" s="1"/>
  <c r="B4" i="16"/>
  <c r="H3" i="16"/>
  <c r="G3" i="16"/>
  <c r="F3" i="16"/>
  <c r="B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Q187" i="15" s="1"/>
  <c r="P191" i="15"/>
  <c r="P187" i="15" s="1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G187" i="15" s="1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O187" i="15" s="1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F187" i="15" s="1"/>
  <c r="E188" i="15"/>
  <c r="D188" i="15"/>
  <c r="C188" i="15"/>
  <c r="B188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V162" i="15" s="1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R162" i="15" s="1"/>
  <c r="Q163" i="15"/>
  <c r="Q162" i="15" s="1"/>
  <c r="P163" i="15"/>
  <c r="O163" i="15"/>
  <c r="N163" i="15"/>
  <c r="M163" i="15"/>
  <c r="L163" i="15"/>
  <c r="K163" i="15"/>
  <c r="J163" i="15"/>
  <c r="J162" i="15" s="1"/>
  <c r="I163" i="15"/>
  <c r="I162" i="15" s="1"/>
  <c r="H163" i="15"/>
  <c r="G163" i="15"/>
  <c r="F163" i="15"/>
  <c r="E163" i="15"/>
  <c r="D163" i="15"/>
  <c r="C163" i="15"/>
  <c r="B163" i="15"/>
  <c r="B162" i="15" s="1"/>
  <c r="W141" i="15"/>
  <c r="V141" i="15"/>
  <c r="U141" i="15"/>
  <c r="T141" i="15"/>
  <c r="S141" i="15"/>
  <c r="S115" i="15" s="1"/>
  <c r="S78" i="12" s="1"/>
  <c r="S107" i="4" s="1"/>
  <c r="R141" i="15"/>
  <c r="R115" i="15" s="1"/>
  <c r="R78" i="12" s="1"/>
  <c r="R107" i="4" s="1"/>
  <c r="Q141" i="15"/>
  <c r="Q115" i="15" s="1"/>
  <c r="Q78" i="12" s="1"/>
  <c r="Q107" i="4" s="1"/>
  <c r="P141" i="15"/>
  <c r="O141" i="15"/>
  <c r="N141" i="15"/>
  <c r="N115" i="15" s="1"/>
  <c r="M141" i="15"/>
  <c r="M115" i="15" s="1"/>
  <c r="M78" i="12" s="1"/>
  <c r="M107" i="4" s="1"/>
  <c r="L141" i="15"/>
  <c r="K141" i="15"/>
  <c r="K115" i="15" s="1"/>
  <c r="K78" i="12" s="1"/>
  <c r="K107" i="4" s="1"/>
  <c r="J141" i="15"/>
  <c r="J115" i="15" s="1"/>
  <c r="J78" i="12" s="1"/>
  <c r="J107" i="4" s="1"/>
  <c r="I141" i="15"/>
  <c r="I115" i="15" s="1"/>
  <c r="I78" i="12" s="1"/>
  <c r="I107" i="4" s="1"/>
  <c r="H141" i="15"/>
  <c r="G141" i="15"/>
  <c r="F141" i="15"/>
  <c r="F115" i="15" s="1"/>
  <c r="F78" i="12" s="1"/>
  <c r="F107" i="4" s="1"/>
  <c r="E141" i="15"/>
  <c r="E115" i="15" s="1"/>
  <c r="E78" i="12" s="1"/>
  <c r="E107" i="4" s="1"/>
  <c r="D141" i="15"/>
  <c r="C141" i="15"/>
  <c r="C115" i="15" s="1"/>
  <c r="C78" i="12" s="1"/>
  <c r="C107" i="4" s="1"/>
  <c r="B141" i="15"/>
  <c r="B115" i="15" s="1"/>
  <c r="B78" i="12" s="1"/>
  <c r="B107" i="4" s="1"/>
  <c r="V115" i="15"/>
  <c r="V210" i="15" s="1"/>
  <c r="U115" i="15"/>
  <c r="W97" i="15"/>
  <c r="V97" i="15"/>
  <c r="U97" i="15"/>
  <c r="T97" i="15"/>
  <c r="S97" i="15"/>
  <c r="R97" i="15"/>
  <c r="R251" i="15" s="1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W53" i="15"/>
  <c r="W34" i="15" s="1"/>
  <c r="V53" i="15"/>
  <c r="U53" i="15"/>
  <c r="U34" i="15" s="1"/>
  <c r="T53" i="15"/>
  <c r="S53" i="15"/>
  <c r="S34" i="15" s="1"/>
  <c r="R53" i="15"/>
  <c r="Q53" i="15"/>
  <c r="P53" i="15"/>
  <c r="P34" i="15" s="1"/>
  <c r="O53" i="15"/>
  <c r="O34" i="15" s="1"/>
  <c r="N53" i="15"/>
  <c r="M53" i="15"/>
  <c r="M34" i="15" s="1"/>
  <c r="L53" i="15"/>
  <c r="K53" i="15"/>
  <c r="K34" i="15" s="1"/>
  <c r="J53" i="15"/>
  <c r="I53" i="15"/>
  <c r="H53" i="15"/>
  <c r="G53" i="15"/>
  <c r="G34" i="15" s="1"/>
  <c r="F53" i="15"/>
  <c r="E53" i="15"/>
  <c r="E34" i="15" s="1"/>
  <c r="D53" i="15"/>
  <c r="D34" i="15" s="1"/>
  <c r="D76" i="12" s="1"/>
  <c r="C53" i="15"/>
  <c r="C34" i="15" s="1"/>
  <c r="B53" i="15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T204" i="14" s="1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O204" i="14" s="1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H204" i="14" s="1"/>
  <c r="G206" i="14"/>
  <c r="F206" i="14"/>
  <c r="E206" i="14"/>
  <c r="D206" i="14"/>
  <c r="C206" i="14"/>
  <c r="B206" i="14"/>
  <c r="W205" i="14"/>
  <c r="W204" i="14" s="1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D204" i="14" s="1"/>
  <c r="C205" i="14"/>
  <c r="B205" i="14"/>
  <c r="R204" i="14"/>
  <c r="L204" i="14"/>
  <c r="J204" i="14"/>
  <c r="G204" i="14"/>
  <c r="B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T187" i="14" s="1"/>
  <c r="S188" i="14"/>
  <c r="R188" i="14"/>
  <c r="Q188" i="14"/>
  <c r="P188" i="14"/>
  <c r="O188" i="14"/>
  <c r="O187" i="14" s="1"/>
  <c r="N188" i="14"/>
  <c r="M188" i="14"/>
  <c r="L188" i="14"/>
  <c r="L187" i="14" s="1"/>
  <c r="K188" i="14"/>
  <c r="J188" i="14"/>
  <c r="I188" i="14"/>
  <c r="H188" i="14"/>
  <c r="G188" i="14"/>
  <c r="G187" i="14" s="1"/>
  <c r="F188" i="14"/>
  <c r="E188" i="14"/>
  <c r="E187" i="14" s="1"/>
  <c r="D188" i="14"/>
  <c r="D187" i="14" s="1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T181" i="14"/>
  <c r="L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S171" i="14" s="1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P171" i="14" s="1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Q171" i="14" s="1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D171" i="14" s="1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E171" i="14" s="1"/>
  <c r="D172" i="14"/>
  <c r="C172" i="14"/>
  <c r="C171" i="14" s="1"/>
  <c r="B172" i="14"/>
  <c r="K171" i="14"/>
  <c r="H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P162" i="14" s="1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I162" i="14" s="1"/>
  <c r="H165" i="14"/>
  <c r="H162" i="14" s="1"/>
  <c r="G165" i="14"/>
  <c r="F165" i="14"/>
  <c r="F162" i="14" s="1"/>
  <c r="E165" i="14"/>
  <c r="D165" i="14"/>
  <c r="C165" i="14"/>
  <c r="B165" i="14"/>
  <c r="W164" i="14"/>
  <c r="W162" i="14" s="1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R162" i="14" s="1"/>
  <c r="Q163" i="14"/>
  <c r="Q162" i="14" s="1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W141" i="14"/>
  <c r="V141" i="14"/>
  <c r="U141" i="14"/>
  <c r="U216" i="14" s="1"/>
  <c r="T141" i="14"/>
  <c r="T216" i="14" s="1"/>
  <c r="S141" i="14"/>
  <c r="S216" i="14" s="1"/>
  <c r="R141" i="14"/>
  <c r="R216" i="14" s="1"/>
  <c r="Q141" i="14"/>
  <c r="P141" i="14"/>
  <c r="O141" i="14"/>
  <c r="O261" i="14" s="1"/>
  <c r="N141" i="14"/>
  <c r="M141" i="14"/>
  <c r="M216" i="14" s="1"/>
  <c r="L141" i="14"/>
  <c r="L216" i="14" s="1"/>
  <c r="K141" i="14"/>
  <c r="K216" i="14" s="1"/>
  <c r="J141" i="14"/>
  <c r="J216" i="14" s="1"/>
  <c r="I141" i="14"/>
  <c r="I261" i="14" s="1"/>
  <c r="H141" i="14"/>
  <c r="G141" i="14"/>
  <c r="G261" i="14" s="1"/>
  <c r="F141" i="14"/>
  <c r="E141" i="14"/>
  <c r="E216" i="14" s="1"/>
  <c r="D141" i="14"/>
  <c r="D216" i="14" s="1"/>
  <c r="C141" i="14"/>
  <c r="C216" i="14" s="1"/>
  <c r="B141" i="14"/>
  <c r="B216" i="14" s="1"/>
  <c r="W97" i="14"/>
  <c r="W251" i="14" s="1"/>
  <c r="V97" i="14"/>
  <c r="V251" i="14" s="1"/>
  <c r="U97" i="14"/>
  <c r="U199" i="14" s="1"/>
  <c r="T97" i="14"/>
  <c r="T199" i="14" s="1"/>
  <c r="S97" i="14"/>
  <c r="S199" i="14" s="1"/>
  <c r="R97" i="14"/>
  <c r="R199" i="14" s="1"/>
  <c r="Q97" i="14"/>
  <c r="Q199" i="14" s="1"/>
  <c r="P97" i="14"/>
  <c r="P199" i="14" s="1"/>
  <c r="O97" i="14"/>
  <c r="O251" i="14" s="1"/>
  <c r="N97" i="14"/>
  <c r="N251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H199" i="14" s="1"/>
  <c r="G97" i="14"/>
  <c r="G251" i="14" s="1"/>
  <c r="F97" i="14"/>
  <c r="E97" i="14"/>
  <c r="E199" i="14" s="1"/>
  <c r="D97" i="14"/>
  <c r="D199" i="14" s="1"/>
  <c r="C97" i="14"/>
  <c r="C199" i="14" s="1"/>
  <c r="B97" i="14"/>
  <c r="B199" i="14" s="1"/>
  <c r="W53" i="14"/>
  <c r="W241" i="14" s="1"/>
  <c r="V53" i="14"/>
  <c r="U53" i="14"/>
  <c r="T53" i="14"/>
  <c r="S53" i="14"/>
  <c r="R53" i="14"/>
  <c r="Q53" i="14"/>
  <c r="P53" i="14"/>
  <c r="O53" i="14"/>
  <c r="O241" i="14" s="1"/>
  <c r="N53" i="14"/>
  <c r="M53" i="14"/>
  <c r="L53" i="14"/>
  <c r="K53" i="14"/>
  <c r="J53" i="14"/>
  <c r="I53" i="14"/>
  <c r="H53" i="14"/>
  <c r="G53" i="14"/>
  <c r="F53" i="14"/>
  <c r="E53" i="14"/>
  <c r="D53" i="14"/>
  <c r="D181" i="14" s="1"/>
  <c r="C53" i="14"/>
  <c r="C241" i="14" s="1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E224" i="13" s="1"/>
  <c r="D225" i="13"/>
  <c r="C225" i="13"/>
  <c r="B225" i="13"/>
  <c r="B224" i="13" s="1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S204" i="13" s="1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V204" i="13" s="1"/>
  <c r="U205" i="13"/>
  <c r="U204" i="13" s="1"/>
  <c r="T205" i="13"/>
  <c r="S205" i="13"/>
  <c r="R205" i="13"/>
  <c r="Q205" i="13"/>
  <c r="P205" i="13"/>
  <c r="O205" i="13"/>
  <c r="N205" i="13"/>
  <c r="N204" i="13" s="1"/>
  <c r="M205" i="13"/>
  <c r="M204" i="13" s="1"/>
  <c r="L205" i="13"/>
  <c r="K205" i="13"/>
  <c r="J205" i="13"/>
  <c r="I205" i="13"/>
  <c r="H205" i="13"/>
  <c r="G205" i="13"/>
  <c r="F205" i="13"/>
  <c r="F204" i="13" s="1"/>
  <c r="E205" i="13"/>
  <c r="E204" i="13" s="1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C187" i="13" s="1"/>
  <c r="B190" i="13"/>
  <c r="W189" i="13"/>
  <c r="V189" i="13"/>
  <c r="U189" i="13"/>
  <c r="T189" i="13"/>
  <c r="S189" i="13"/>
  <c r="R189" i="13"/>
  <c r="Q189" i="13"/>
  <c r="Q187" i="13" s="1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U187" i="13" s="1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J171" i="13" s="1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O171" i="13" s="1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71" i="13"/>
  <c r="Q171" i="13"/>
  <c r="G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O162" i="13" s="1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I162" i="13" s="1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G162" i="13" s="1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S162" i="13" s="1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D162" i="13" s="1"/>
  <c r="C163" i="13"/>
  <c r="B163" i="13"/>
  <c r="Q162" i="13"/>
  <c r="W141" i="13"/>
  <c r="V141" i="13"/>
  <c r="U141" i="13"/>
  <c r="T141" i="13"/>
  <c r="T216" i="13" s="1"/>
  <c r="S141" i="13"/>
  <c r="S216" i="13" s="1"/>
  <c r="R141" i="13"/>
  <c r="Q141" i="13"/>
  <c r="Q261" i="13" s="1"/>
  <c r="P141" i="13"/>
  <c r="O141" i="13"/>
  <c r="N141" i="13"/>
  <c r="M141" i="13"/>
  <c r="L141" i="13"/>
  <c r="L216" i="13" s="1"/>
  <c r="K141" i="13"/>
  <c r="K216" i="13" s="1"/>
  <c r="J141" i="13"/>
  <c r="I141" i="13"/>
  <c r="I261" i="13" s="1"/>
  <c r="H141" i="13"/>
  <c r="G141" i="13"/>
  <c r="F141" i="13"/>
  <c r="E141" i="13"/>
  <c r="D141" i="13"/>
  <c r="D216" i="13" s="1"/>
  <c r="C141" i="13"/>
  <c r="C216" i="13" s="1"/>
  <c r="B141" i="13"/>
  <c r="W97" i="13"/>
  <c r="W251" i="13" s="1"/>
  <c r="V97" i="13"/>
  <c r="U97" i="13"/>
  <c r="T97" i="13"/>
  <c r="S97" i="13"/>
  <c r="R97" i="13"/>
  <c r="R199" i="13" s="1"/>
  <c r="Q97" i="13"/>
  <c r="Q199" i="13" s="1"/>
  <c r="P97" i="13"/>
  <c r="O97" i="13"/>
  <c r="O251" i="13" s="1"/>
  <c r="N97" i="13"/>
  <c r="M97" i="13"/>
  <c r="L97" i="13"/>
  <c r="K97" i="13"/>
  <c r="J97" i="13"/>
  <c r="J199" i="13" s="1"/>
  <c r="I97" i="13"/>
  <c r="I199" i="13" s="1"/>
  <c r="H97" i="13"/>
  <c r="G97" i="13"/>
  <c r="G251" i="13" s="1"/>
  <c r="F97" i="13"/>
  <c r="E97" i="13"/>
  <c r="D97" i="13"/>
  <c r="C97" i="13"/>
  <c r="B97" i="13"/>
  <c r="B199" i="13" s="1"/>
  <c r="W53" i="13"/>
  <c r="W241" i="13" s="1"/>
  <c r="V53" i="13"/>
  <c r="V241" i="13" s="1"/>
  <c r="U53" i="13"/>
  <c r="U241" i="13" s="1"/>
  <c r="T53" i="13"/>
  <c r="S53" i="13"/>
  <c r="R53" i="13"/>
  <c r="Q53" i="13"/>
  <c r="P53" i="13"/>
  <c r="P241" i="13" s="1"/>
  <c r="O53" i="13"/>
  <c r="O241" i="13" s="1"/>
  <c r="N53" i="13"/>
  <c r="N241" i="13" s="1"/>
  <c r="M53" i="13"/>
  <c r="M241" i="13" s="1"/>
  <c r="M233" i="13" s="1"/>
  <c r="L53" i="13"/>
  <c r="K53" i="13"/>
  <c r="J53" i="13"/>
  <c r="I53" i="13"/>
  <c r="H53" i="13"/>
  <c r="H241" i="13" s="1"/>
  <c r="G53" i="13"/>
  <c r="G241" i="13" s="1"/>
  <c r="F53" i="13"/>
  <c r="F241" i="13" s="1"/>
  <c r="E53" i="13"/>
  <c r="E241" i="13" s="1"/>
  <c r="D53" i="13"/>
  <c r="C53" i="13"/>
  <c r="B53" i="13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S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S89" i="12"/>
  <c r="P89" i="12"/>
  <c r="K88" i="12"/>
  <c r="E88" i="12"/>
  <c r="H87" i="12"/>
  <c r="D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U78" i="12"/>
  <c r="U107" i="4" s="1"/>
  <c r="W77" i="12"/>
  <c r="V77" i="12"/>
  <c r="U77" i="12"/>
  <c r="U106" i="4" s="1"/>
  <c r="T77" i="12"/>
  <c r="S77" i="12"/>
  <c r="R77" i="12"/>
  <c r="R106" i="4" s="1"/>
  <c r="Q77" i="12"/>
  <c r="P77" i="12"/>
  <c r="O77" i="12"/>
  <c r="N77" i="12"/>
  <c r="M77" i="12"/>
  <c r="M106" i="4" s="1"/>
  <c r="L77" i="12"/>
  <c r="L106" i="4" s="1"/>
  <c r="K77" i="12"/>
  <c r="J77" i="12"/>
  <c r="J106" i="4" s="1"/>
  <c r="I77" i="12"/>
  <c r="H77" i="12"/>
  <c r="G77" i="12"/>
  <c r="F77" i="12"/>
  <c r="F100" i="12" s="1"/>
  <c r="F161" i="4" s="1"/>
  <c r="E77" i="12"/>
  <c r="D77" i="12"/>
  <c r="D106" i="4" s="1"/>
  <c r="C77" i="12"/>
  <c r="B77" i="12"/>
  <c r="W74" i="12"/>
  <c r="W103" i="4" s="1"/>
  <c r="V74" i="12"/>
  <c r="V103" i="4" s="1"/>
  <c r="U74" i="12"/>
  <c r="U103" i="4" s="1"/>
  <c r="T74" i="12"/>
  <c r="S74" i="12"/>
  <c r="S103" i="4" s="1"/>
  <c r="R74" i="12"/>
  <c r="R103" i="4" s="1"/>
  <c r="Q74" i="12"/>
  <c r="P74" i="12"/>
  <c r="O74" i="12"/>
  <c r="N74" i="12"/>
  <c r="M74" i="12"/>
  <c r="L74" i="12"/>
  <c r="K74" i="12"/>
  <c r="K103" i="4" s="1"/>
  <c r="J74" i="12"/>
  <c r="I74" i="12"/>
  <c r="H74" i="12"/>
  <c r="H103" i="4" s="1"/>
  <c r="G74" i="12"/>
  <c r="G103" i="4" s="1"/>
  <c r="F74" i="12"/>
  <c r="F103" i="4" s="1"/>
  <c r="E74" i="12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J72" i="12"/>
  <c r="I72" i="12"/>
  <c r="I40" i="7" s="1"/>
  <c r="H72" i="12"/>
  <c r="G72" i="12"/>
  <c r="F72" i="12"/>
  <c r="E72" i="12"/>
  <c r="D72" i="12"/>
  <c r="C72" i="12"/>
  <c r="B72" i="12"/>
  <c r="W68" i="12"/>
  <c r="W60" i="4" s="1"/>
  <c r="V68" i="12"/>
  <c r="V60" i="4" s="1"/>
  <c r="U68" i="12"/>
  <c r="T68" i="12"/>
  <c r="T89" i="12" s="1"/>
  <c r="S68" i="12"/>
  <c r="S60" i="4" s="1"/>
  <c r="S133" i="4" s="1"/>
  <c r="R68" i="12"/>
  <c r="Q68" i="12"/>
  <c r="P68" i="12"/>
  <c r="O68" i="12"/>
  <c r="N68" i="12"/>
  <c r="N60" i="4" s="1"/>
  <c r="N133" i="4" s="1"/>
  <c r="M68" i="12"/>
  <c r="M89" i="12" s="1"/>
  <c r="L68" i="12"/>
  <c r="L89" i="12" s="1"/>
  <c r="K68" i="12"/>
  <c r="K89" i="12" s="1"/>
  <c r="J68" i="12"/>
  <c r="I68" i="12"/>
  <c r="H68" i="12"/>
  <c r="H89" i="12" s="1"/>
  <c r="G68" i="12"/>
  <c r="F68" i="12"/>
  <c r="E68" i="12"/>
  <c r="E89" i="12" s="1"/>
  <c r="D68" i="12"/>
  <c r="D89" i="12" s="1"/>
  <c r="C68" i="12"/>
  <c r="B68" i="12"/>
  <c r="W67" i="12"/>
  <c r="W100" i="12" s="1"/>
  <c r="W161" i="4" s="1"/>
  <c r="V67" i="12"/>
  <c r="V100" i="12" s="1"/>
  <c r="V161" i="4" s="1"/>
  <c r="U67" i="12"/>
  <c r="U100" i="12" s="1"/>
  <c r="U161" i="4" s="1"/>
  <c r="T67" i="12"/>
  <c r="T88" i="12" s="1"/>
  <c r="S67" i="12"/>
  <c r="S100" i="12" s="1"/>
  <c r="S161" i="4" s="1"/>
  <c r="R67" i="12"/>
  <c r="R100" i="12" s="1"/>
  <c r="R161" i="4" s="1"/>
  <c r="Q67" i="12"/>
  <c r="Q100" i="12" s="1"/>
  <c r="Q161" i="4" s="1"/>
  <c r="P67" i="12"/>
  <c r="P100" i="12" s="1"/>
  <c r="P161" i="4" s="1"/>
  <c r="O67" i="12"/>
  <c r="O100" i="12" s="1"/>
  <c r="O161" i="4" s="1"/>
  <c r="N67" i="12"/>
  <c r="N100" i="12" s="1"/>
  <c r="N161" i="4" s="1"/>
  <c r="M67" i="12"/>
  <c r="M100" i="12" s="1"/>
  <c r="M161" i="4" s="1"/>
  <c r="L67" i="12"/>
  <c r="L88" i="12" s="1"/>
  <c r="K67" i="12"/>
  <c r="K100" i="12" s="1"/>
  <c r="K161" i="4" s="1"/>
  <c r="J67" i="12"/>
  <c r="J88" i="12" s="1"/>
  <c r="I67" i="12"/>
  <c r="I59" i="4" s="1"/>
  <c r="H67" i="12"/>
  <c r="G67" i="12"/>
  <c r="G100" i="12" s="1"/>
  <c r="G161" i="4" s="1"/>
  <c r="F67" i="12"/>
  <c r="F88" i="12" s="1"/>
  <c r="E67" i="12"/>
  <c r="E100" i="12" s="1"/>
  <c r="D67" i="12"/>
  <c r="D88" i="12" s="1"/>
  <c r="C67" i="12"/>
  <c r="B67" i="12"/>
  <c r="B88" i="12" s="1"/>
  <c r="W66" i="12"/>
  <c r="W87" i="12" s="1"/>
  <c r="V66" i="12"/>
  <c r="U66" i="12"/>
  <c r="U87" i="12" s="1"/>
  <c r="T66" i="12"/>
  <c r="T87" i="12" s="1"/>
  <c r="S66" i="12"/>
  <c r="R66" i="12"/>
  <c r="R87" i="12" s="1"/>
  <c r="Q66" i="12"/>
  <c r="Q87" i="12" s="1"/>
  <c r="P66" i="12"/>
  <c r="O66" i="12"/>
  <c r="N66" i="12"/>
  <c r="N65" i="12" s="1"/>
  <c r="N57" i="4" s="1"/>
  <c r="N132" i="4" s="1"/>
  <c r="M66" i="12"/>
  <c r="M87" i="12" s="1"/>
  <c r="L66" i="12"/>
  <c r="L65" i="12" s="1"/>
  <c r="K66" i="12"/>
  <c r="J66" i="12"/>
  <c r="J87" i="12" s="1"/>
  <c r="I66" i="12"/>
  <c r="H66" i="12"/>
  <c r="G66" i="12"/>
  <c r="F66" i="12"/>
  <c r="F65" i="12" s="1"/>
  <c r="F57" i="4" s="1"/>
  <c r="E66" i="12"/>
  <c r="E87" i="12" s="1"/>
  <c r="D66" i="12"/>
  <c r="D87" i="12" s="1"/>
  <c r="C66" i="12"/>
  <c r="C58" i="4" s="1"/>
  <c r="B66" i="12"/>
  <c r="B87" i="12" s="1"/>
  <c r="C65" i="12"/>
  <c r="C57" i="4" s="1"/>
  <c r="W64" i="12"/>
  <c r="V64" i="12"/>
  <c r="V85" i="12" s="1"/>
  <c r="U64" i="12"/>
  <c r="T64" i="12"/>
  <c r="S64" i="12"/>
  <c r="S56" i="4" s="1"/>
  <c r="S131" i="4" s="1"/>
  <c r="R64" i="12"/>
  <c r="R56" i="4" s="1"/>
  <c r="R131" i="4" s="1"/>
  <c r="Q64" i="12"/>
  <c r="Q56" i="4" s="1"/>
  <c r="Q131" i="4" s="1"/>
  <c r="P64" i="12"/>
  <c r="P97" i="12" s="1"/>
  <c r="P158" i="4" s="1"/>
  <c r="O64" i="12"/>
  <c r="N64" i="12"/>
  <c r="N85" i="12" s="1"/>
  <c r="M64" i="12"/>
  <c r="M85" i="12" s="1"/>
  <c r="L64" i="12"/>
  <c r="L97" i="12" s="1"/>
  <c r="L158" i="4" s="1"/>
  <c r="K64" i="12"/>
  <c r="K56" i="4" s="1"/>
  <c r="J64" i="12"/>
  <c r="J85" i="12" s="1"/>
  <c r="I64" i="12"/>
  <c r="I56" i="4" s="1"/>
  <c r="I131" i="4" s="1"/>
  <c r="H64" i="12"/>
  <c r="H97" i="12" s="1"/>
  <c r="H158" i="4" s="1"/>
  <c r="G64" i="12"/>
  <c r="G56" i="4" s="1"/>
  <c r="F64" i="12"/>
  <c r="F85" i="12" s="1"/>
  <c r="E64" i="12"/>
  <c r="E97" i="12" s="1"/>
  <c r="E158" i="4" s="1"/>
  <c r="D64" i="12"/>
  <c r="C64" i="12"/>
  <c r="C85" i="12" s="1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V37" i="12" s="1"/>
  <c r="U39" i="12"/>
  <c r="T39" i="12"/>
  <c r="S39" i="12"/>
  <c r="R39" i="12"/>
  <c r="Q39" i="12"/>
  <c r="Q37" i="12" s="1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U38" i="12"/>
  <c r="U37" i="12" s="1"/>
  <c r="T38" i="12"/>
  <c r="S38" i="12"/>
  <c r="R38" i="12"/>
  <c r="Q38" i="12"/>
  <c r="P38" i="12"/>
  <c r="O38" i="12"/>
  <c r="O37" i="12" s="1"/>
  <c r="N38" i="12"/>
  <c r="N37" i="12" s="1"/>
  <c r="M38" i="12"/>
  <c r="M37" i="12" s="1"/>
  <c r="L38" i="12"/>
  <c r="K38" i="12"/>
  <c r="K37" i="12" s="1"/>
  <c r="J38" i="12"/>
  <c r="I38" i="12"/>
  <c r="H38" i="12"/>
  <c r="G38" i="12"/>
  <c r="G37" i="12" s="1"/>
  <c r="F38" i="12"/>
  <c r="F37" i="12" s="1"/>
  <c r="E38" i="12"/>
  <c r="E37" i="12" s="1"/>
  <c r="D38" i="12"/>
  <c r="C38" i="12"/>
  <c r="B38" i="12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T31" i="12" s="1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F31" i="12" s="1"/>
  <c r="E33" i="12"/>
  <c r="E31" i="12" s="1"/>
  <c r="D33" i="12"/>
  <c r="C33" i="12"/>
  <c r="W32" i="12"/>
  <c r="V32" i="12"/>
  <c r="V31" i="12" s="1"/>
  <c r="U32" i="12"/>
  <c r="U31" i="12" s="1"/>
  <c r="T32" i="12"/>
  <c r="S32" i="12"/>
  <c r="S31" i="12" s="1"/>
  <c r="R32" i="12"/>
  <c r="Q32" i="12"/>
  <c r="Q31" i="12" s="1"/>
  <c r="P32" i="12"/>
  <c r="O32" i="12"/>
  <c r="N32" i="12"/>
  <c r="M32" i="12"/>
  <c r="M31" i="12" s="1"/>
  <c r="L32" i="12"/>
  <c r="K32" i="12"/>
  <c r="J32" i="12"/>
  <c r="I32" i="12"/>
  <c r="I31" i="12" s="1"/>
  <c r="H32" i="12"/>
  <c r="G32" i="12"/>
  <c r="F32" i="12"/>
  <c r="E32" i="12"/>
  <c r="D32" i="12"/>
  <c r="C32" i="12"/>
  <c r="P31" i="12"/>
  <c r="N31" i="12"/>
  <c r="L31" i="12"/>
  <c r="J31" i="12"/>
  <c r="C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8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82" i="12" s="1"/>
  <c r="V5" i="12"/>
  <c r="U5" i="12"/>
  <c r="T5" i="12"/>
  <c r="T82" i="12" s="1"/>
  <c r="S5" i="12"/>
  <c r="S82" i="12" s="1"/>
  <c r="R5" i="12"/>
  <c r="R7" i="4" s="1"/>
  <c r="Q5" i="12"/>
  <c r="Q3" i="12" s="1"/>
  <c r="P5" i="12"/>
  <c r="P3" i="12" s="1"/>
  <c r="O5" i="12"/>
  <c r="O3" i="12" s="1"/>
  <c r="O5" i="4" s="1"/>
  <c r="N5" i="12"/>
  <c r="M5" i="12"/>
  <c r="M82" i="12" s="1"/>
  <c r="L5" i="12"/>
  <c r="K5" i="12"/>
  <c r="K82" i="12" s="1"/>
  <c r="J5" i="12"/>
  <c r="I5" i="12"/>
  <c r="H5" i="12"/>
  <c r="H3" i="12" s="1"/>
  <c r="G5" i="12"/>
  <c r="G7" i="4" s="1"/>
  <c r="F5" i="12"/>
  <c r="F7" i="4" s="1"/>
  <c r="E5" i="12"/>
  <c r="D5" i="12"/>
  <c r="C5" i="12"/>
  <c r="B5" i="12"/>
  <c r="R3" i="12"/>
  <c r="M3" i="12"/>
  <c r="K3" i="12"/>
  <c r="K5" i="4" s="1"/>
  <c r="J3" i="12"/>
  <c r="G3" i="12"/>
  <c r="E3" i="12"/>
  <c r="D3" i="12"/>
  <c r="B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P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B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B112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V54" i="11" s="1"/>
  <c r="U79" i="11"/>
  <c r="U54" i="11" s="1"/>
  <c r="T79" i="11"/>
  <c r="T54" i="11" s="1"/>
  <c r="S79" i="11"/>
  <c r="S54" i="11" s="1"/>
  <c r="R79" i="11"/>
  <c r="R54" i="11" s="1"/>
  <c r="R125" i="11" s="1"/>
  <c r="Q79" i="11"/>
  <c r="Q54" i="11" s="1"/>
  <c r="P79" i="11"/>
  <c r="P54" i="11" s="1"/>
  <c r="O79" i="11"/>
  <c r="O54" i="11" s="1"/>
  <c r="N79" i="11"/>
  <c r="N54" i="11" s="1"/>
  <c r="M79" i="11"/>
  <c r="M54" i="11" s="1"/>
  <c r="L79" i="11"/>
  <c r="K79" i="11"/>
  <c r="K54" i="11" s="1"/>
  <c r="J79" i="11"/>
  <c r="J54" i="11" s="1"/>
  <c r="J125" i="11" s="1"/>
  <c r="I79" i="11"/>
  <c r="H79" i="11"/>
  <c r="H54" i="11" s="1"/>
  <c r="G79" i="11"/>
  <c r="G54" i="11" s="1"/>
  <c r="F79" i="11"/>
  <c r="E79" i="11"/>
  <c r="D79" i="11"/>
  <c r="C79" i="11"/>
  <c r="C54" i="11" s="1"/>
  <c r="B79" i="11"/>
  <c r="B54" i="11" s="1"/>
  <c r="L54" i="11"/>
  <c r="L132" i="11" s="1"/>
  <c r="I54" i="11"/>
  <c r="I130" i="11" s="1"/>
  <c r="F54" i="11"/>
  <c r="E54" i="11"/>
  <c r="E132" i="11" s="1"/>
  <c r="D54" i="11"/>
  <c r="D132" i="11" s="1"/>
  <c r="W35" i="11"/>
  <c r="W5" i="11" s="1"/>
  <c r="W55" i="8" s="1"/>
  <c r="W100" i="4" s="1"/>
  <c r="V35" i="11"/>
  <c r="V5" i="11" s="1"/>
  <c r="V106" i="11" s="1"/>
  <c r="U35" i="11"/>
  <c r="T35" i="11"/>
  <c r="T145" i="11" s="1"/>
  <c r="S35" i="11"/>
  <c r="R35" i="11"/>
  <c r="Q35" i="11"/>
  <c r="P35" i="11"/>
  <c r="P111" i="11" s="1"/>
  <c r="O35" i="11"/>
  <c r="O5" i="11" s="1"/>
  <c r="N35" i="11"/>
  <c r="N5" i="11" s="1"/>
  <c r="N106" i="11" s="1"/>
  <c r="M35" i="11"/>
  <c r="L35" i="11"/>
  <c r="K35" i="11"/>
  <c r="J35" i="11"/>
  <c r="I35" i="11"/>
  <c r="H35" i="11"/>
  <c r="H111" i="11" s="1"/>
  <c r="G35" i="11"/>
  <c r="G5" i="11" s="1"/>
  <c r="G52" i="8" s="1"/>
  <c r="F35" i="11"/>
  <c r="F5" i="11" s="1"/>
  <c r="F55" i="8" s="1"/>
  <c r="F100" i="4" s="1"/>
  <c r="E35" i="11"/>
  <c r="D35" i="11"/>
  <c r="C35" i="11"/>
  <c r="B35" i="11"/>
  <c r="U5" i="11"/>
  <c r="U115" i="11" s="1"/>
  <c r="Q5" i="11"/>
  <c r="Q113" i="11" s="1"/>
  <c r="P5" i="11"/>
  <c r="P113" i="11" s="1"/>
  <c r="M5" i="11"/>
  <c r="M115" i="11" s="1"/>
  <c r="J5" i="11"/>
  <c r="J112" i="11" s="1"/>
  <c r="I5" i="11"/>
  <c r="I113" i="11" s="1"/>
  <c r="H5" i="11"/>
  <c r="H113" i="11" s="1"/>
  <c r="E5" i="11"/>
  <c r="E115" i="11" s="1"/>
  <c r="B5" i="11"/>
  <c r="B108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S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P117" i="10" s="1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H117" i="10" s="1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M117" i="10" s="1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R117" i="10" s="1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V100" i="10" s="1"/>
  <c r="U101" i="10"/>
  <c r="T101" i="10"/>
  <c r="S101" i="10"/>
  <c r="R101" i="10"/>
  <c r="R100" i="10" s="1"/>
  <c r="Q101" i="10"/>
  <c r="P101" i="10"/>
  <c r="O101" i="10"/>
  <c r="N101" i="10"/>
  <c r="N100" i="10" s="1"/>
  <c r="M101" i="10"/>
  <c r="L101" i="10"/>
  <c r="K101" i="10"/>
  <c r="J101" i="10"/>
  <c r="I101" i="10"/>
  <c r="I100" i="10" s="1"/>
  <c r="H101" i="10"/>
  <c r="H100" i="10" s="1"/>
  <c r="G101" i="10"/>
  <c r="F101" i="10"/>
  <c r="F100" i="10" s="1"/>
  <c r="E101" i="10"/>
  <c r="D101" i="10"/>
  <c r="C101" i="10"/>
  <c r="B101" i="10"/>
  <c r="W79" i="10"/>
  <c r="V79" i="10"/>
  <c r="U79" i="10"/>
  <c r="T79" i="10"/>
  <c r="S79" i="10"/>
  <c r="R79" i="10"/>
  <c r="Q79" i="10"/>
  <c r="Q128" i="10" s="1"/>
  <c r="P79" i="10"/>
  <c r="O79" i="10"/>
  <c r="N79" i="10"/>
  <c r="N128" i="10" s="1"/>
  <c r="M79" i="10"/>
  <c r="L79" i="10"/>
  <c r="K79" i="10"/>
  <c r="J79" i="10"/>
  <c r="I79" i="10"/>
  <c r="I128" i="10" s="1"/>
  <c r="H79" i="10"/>
  <c r="G79" i="10"/>
  <c r="F79" i="10"/>
  <c r="F128" i="10" s="1"/>
  <c r="E79" i="10"/>
  <c r="D79" i="10"/>
  <c r="C79" i="10"/>
  <c r="C128" i="10" s="1"/>
  <c r="B79" i="10"/>
  <c r="W35" i="10"/>
  <c r="W111" i="10" s="1"/>
  <c r="V35" i="10"/>
  <c r="U35" i="10"/>
  <c r="U111" i="10" s="1"/>
  <c r="T35" i="10"/>
  <c r="T111" i="10" s="1"/>
  <c r="S35" i="10"/>
  <c r="R35" i="10"/>
  <c r="Q35" i="10"/>
  <c r="P35" i="10"/>
  <c r="O35" i="10"/>
  <c r="O111" i="10" s="1"/>
  <c r="N35" i="10"/>
  <c r="M35" i="10"/>
  <c r="L35" i="10"/>
  <c r="L111" i="10" s="1"/>
  <c r="K35" i="10"/>
  <c r="J35" i="10"/>
  <c r="I35" i="10"/>
  <c r="H35" i="10"/>
  <c r="G35" i="10"/>
  <c r="G111" i="10" s="1"/>
  <c r="F35" i="10"/>
  <c r="E35" i="10"/>
  <c r="E145" i="10" s="1"/>
  <c r="D35" i="10"/>
  <c r="D111" i="10" s="1"/>
  <c r="C35" i="10"/>
  <c r="B35" i="10"/>
  <c r="A1" i="10"/>
  <c r="L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K147" i="9" s="1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F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7" i="9"/>
  <c r="N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D111" i="9"/>
  <c r="B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K100" i="9" s="1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D100" i="9" s="1"/>
  <c r="C103" i="9"/>
  <c r="C100" i="9" s="1"/>
  <c r="B103" i="9"/>
  <c r="W102" i="9"/>
  <c r="W100" i="9" s="1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T100" i="9" s="1"/>
  <c r="S101" i="9"/>
  <c r="S100" i="9" s="1"/>
  <c r="R101" i="9"/>
  <c r="Q101" i="9"/>
  <c r="Q100" i="9" s="1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56" i="9" s="1"/>
  <c r="U79" i="9"/>
  <c r="U128" i="9" s="1"/>
  <c r="T79" i="9"/>
  <c r="T156" i="9" s="1"/>
  <c r="S79" i="9"/>
  <c r="S156" i="9" s="1"/>
  <c r="R79" i="9"/>
  <c r="Q79" i="9"/>
  <c r="P79" i="9"/>
  <c r="P128" i="9" s="1"/>
  <c r="O79" i="9"/>
  <c r="O156" i="9" s="1"/>
  <c r="N79" i="9"/>
  <c r="N156" i="9" s="1"/>
  <c r="M79" i="9"/>
  <c r="M128" i="9" s="1"/>
  <c r="L79" i="9"/>
  <c r="L128" i="9" s="1"/>
  <c r="K79" i="9"/>
  <c r="K156" i="9" s="1"/>
  <c r="J79" i="9"/>
  <c r="I79" i="9"/>
  <c r="H79" i="9"/>
  <c r="H128" i="9" s="1"/>
  <c r="G79" i="9"/>
  <c r="G156" i="9" s="1"/>
  <c r="F79" i="9"/>
  <c r="F156" i="9" s="1"/>
  <c r="E79" i="9"/>
  <c r="E128" i="9" s="1"/>
  <c r="D79" i="9"/>
  <c r="D156" i="9" s="1"/>
  <c r="C79" i="9"/>
  <c r="C156" i="9" s="1"/>
  <c r="B79" i="9"/>
  <c r="W35" i="9"/>
  <c r="V35" i="9"/>
  <c r="V145" i="9" s="1"/>
  <c r="U35" i="9"/>
  <c r="U111" i="9" s="1"/>
  <c r="T35" i="9"/>
  <c r="T145" i="9" s="1"/>
  <c r="S35" i="9"/>
  <c r="S145" i="9" s="1"/>
  <c r="R35" i="9"/>
  <c r="Q35" i="9"/>
  <c r="Q145" i="9" s="1"/>
  <c r="P35" i="9"/>
  <c r="O35" i="9"/>
  <c r="N35" i="9"/>
  <c r="N145" i="9" s="1"/>
  <c r="M35" i="9"/>
  <c r="M145" i="9" s="1"/>
  <c r="L35" i="9"/>
  <c r="L111" i="9" s="1"/>
  <c r="K35" i="9"/>
  <c r="K145" i="9" s="1"/>
  <c r="J35" i="9"/>
  <c r="I35" i="9"/>
  <c r="I145" i="9" s="1"/>
  <c r="H35" i="9"/>
  <c r="G35" i="9"/>
  <c r="F35" i="9"/>
  <c r="F145" i="9" s="1"/>
  <c r="E35" i="9"/>
  <c r="E145" i="9" s="1"/>
  <c r="D35" i="9"/>
  <c r="D145" i="9" s="1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H61" i="8"/>
  <c r="E61" i="8"/>
  <c r="C61" i="8"/>
  <c r="B61" i="8"/>
  <c r="S56" i="8"/>
  <c r="S101" i="4" s="1"/>
  <c r="P56" i="8"/>
  <c r="P101" i="4" s="1"/>
  <c r="O56" i="8"/>
  <c r="O101" i="4" s="1"/>
  <c r="K56" i="8"/>
  <c r="H56" i="8"/>
  <c r="H101" i="4" s="1"/>
  <c r="G56" i="8"/>
  <c r="G101" i="4" s="1"/>
  <c r="C56" i="8"/>
  <c r="C101" i="4" s="1"/>
  <c r="B56" i="8"/>
  <c r="B101" i="4" s="1"/>
  <c r="P55" i="8"/>
  <c r="O55" i="8"/>
  <c r="O100" i="4" s="1"/>
  <c r="N55" i="8"/>
  <c r="N100" i="4" s="1"/>
  <c r="M55" i="8"/>
  <c r="J55" i="8"/>
  <c r="J100" i="4" s="1"/>
  <c r="I55" i="8"/>
  <c r="H55" i="8"/>
  <c r="H54" i="8" s="1"/>
  <c r="H99" i="4" s="1"/>
  <c r="G55" i="8"/>
  <c r="G54" i="8" s="1"/>
  <c r="G99" i="4" s="1"/>
  <c r="E55" i="8"/>
  <c r="B55" i="8"/>
  <c r="B100" i="4" s="1"/>
  <c r="W53" i="8"/>
  <c r="V53" i="8"/>
  <c r="V39" i="7" s="1"/>
  <c r="U53" i="8"/>
  <c r="U39" i="7" s="1"/>
  <c r="T53" i="8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P52" i="8"/>
  <c r="P51" i="8" s="1"/>
  <c r="O52" i="8"/>
  <c r="W49" i="8"/>
  <c r="W61" i="8" s="1"/>
  <c r="V49" i="8"/>
  <c r="V61" i="8" s="1"/>
  <c r="U49" i="8"/>
  <c r="T49" i="8"/>
  <c r="T54" i="4" s="1"/>
  <c r="S49" i="8"/>
  <c r="S61" i="8" s="1"/>
  <c r="R49" i="8"/>
  <c r="R61" i="8" s="1"/>
  <c r="Q49" i="8"/>
  <c r="P49" i="8"/>
  <c r="O49" i="8"/>
  <c r="O61" i="8" s="1"/>
  <c r="N49" i="8"/>
  <c r="N61" i="8" s="1"/>
  <c r="M49" i="8"/>
  <c r="L49" i="8"/>
  <c r="K49" i="8"/>
  <c r="K67" i="8" s="1"/>
  <c r="K156" i="4" s="1"/>
  <c r="J49" i="8"/>
  <c r="I49" i="8"/>
  <c r="H49" i="8"/>
  <c r="G49" i="8"/>
  <c r="G61" i="8" s="1"/>
  <c r="F49" i="8"/>
  <c r="F61" i="8" s="1"/>
  <c r="E49" i="8"/>
  <c r="E54" i="4" s="1"/>
  <c r="D49" i="8"/>
  <c r="C49" i="8"/>
  <c r="B49" i="8"/>
  <c r="B47" i="8" s="1"/>
  <c r="B52" i="4" s="1"/>
  <c r="W48" i="8"/>
  <c r="V48" i="8"/>
  <c r="U48" i="8"/>
  <c r="T48" i="8"/>
  <c r="T60" i="8" s="1"/>
  <c r="S48" i="8"/>
  <c r="S60" i="8" s="1"/>
  <c r="R48" i="8"/>
  <c r="Q48" i="8"/>
  <c r="P48" i="8"/>
  <c r="P66" i="8" s="1"/>
  <c r="P155" i="4" s="1"/>
  <c r="O48" i="8"/>
  <c r="O53" i="4" s="1"/>
  <c r="N48" i="8"/>
  <c r="N60" i="8" s="1"/>
  <c r="M48" i="8"/>
  <c r="M66" i="8" s="1"/>
  <c r="M155" i="4" s="1"/>
  <c r="L48" i="8"/>
  <c r="L60" i="8" s="1"/>
  <c r="K48" i="8"/>
  <c r="K47" i="8" s="1"/>
  <c r="J48" i="8"/>
  <c r="J53" i="4" s="1"/>
  <c r="I48" i="8"/>
  <c r="H48" i="8"/>
  <c r="G48" i="8"/>
  <c r="F48" i="8"/>
  <c r="E48" i="8"/>
  <c r="D48" i="8"/>
  <c r="D60" i="8" s="1"/>
  <c r="C48" i="8"/>
  <c r="C60" i="8" s="1"/>
  <c r="B48" i="8"/>
  <c r="B53" i="4" s="1"/>
  <c r="C47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V21" i="8"/>
  <c r="U21" i="8"/>
  <c r="U20" i="8" s="1"/>
  <c r="T21" i="8"/>
  <c r="T20" i="8" s="1"/>
  <c r="S21" i="8"/>
  <c r="R21" i="8"/>
  <c r="R20" i="8" s="1"/>
  <c r="Q21" i="8"/>
  <c r="P21" i="8"/>
  <c r="O21" i="8"/>
  <c r="N21" i="8"/>
  <c r="M21" i="8"/>
  <c r="M20" i="8" s="1"/>
  <c r="L21" i="8"/>
  <c r="L20" i="8" s="1"/>
  <c r="K21" i="8"/>
  <c r="J21" i="8"/>
  <c r="J20" i="8" s="1"/>
  <c r="I21" i="8"/>
  <c r="I20" i="8" s="1"/>
  <c r="H21" i="8"/>
  <c r="G21" i="8"/>
  <c r="G20" i="8" s="1"/>
  <c r="F21" i="8"/>
  <c r="F20" i="8" s="1"/>
  <c r="E21" i="8"/>
  <c r="E20" i="8" s="1"/>
  <c r="D21" i="8"/>
  <c r="D20" i="8" s="1"/>
  <c r="C21" i="8"/>
  <c r="B21" i="8"/>
  <c r="B20" i="8"/>
  <c r="W19" i="8"/>
  <c r="V19" i="8"/>
  <c r="U19" i="8"/>
  <c r="T19" i="8"/>
  <c r="S19" i="8"/>
  <c r="R19" i="8"/>
  <c r="Q19" i="8"/>
  <c r="P19" i="8"/>
  <c r="O19" i="8"/>
  <c r="O17" i="8" s="1"/>
  <c r="N19" i="8"/>
  <c r="N17" i="8" s="1"/>
  <c r="M19" i="8"/>
  <c r="L19" i="8"/>
  <c r="K19" i="8"/>
  <c r="J19" i="8"/>
  <c r="I19" i="8"/>
  <c r="H19" i="8"/>
  <c r="G19" i="8"/>
  <c r="F19" i="8"/>
  <c r="E19" i="8"/>
  <c r="D19" i="8"/>
  <c r="C19" i="8"/>
  <c r="W18" i="8"/>
  <c r="V18" i="8"/>
  <c r="U18" i="8"/>
  <c r="T18" i="8"/>
  <c r="S18" i="8"/>
  <c r="R18" i="8"/>
  <c r="Q18" i="8"/>
  <c r="P18" i="8"/>
  <c r="O18" i="8"/>
  <c r="N18" i="8"/>
  <c r="M18" i="8"/>
  <c r="M17" i="8" s="1"/>
  <c r="L18" i="8"/>
  <c r="L17" i="8" s="1"/>
  <c r="K18" i="8"/>
  <c r="J18" i="8"/>
  <c r="I18" i="8"/>
  <c r="I17" i="8" s="1"/>
  <c r="H18" i="8"/>
  <c r="G18" i="8"/>
  <c r="G17" i="8" s="1"/>
  <c r="F18" i="8"/>
  <c r="E18" i="8"/>
  <c r="E17" i="8" s="1"/>
  <c r="D18" i="8"/>
  <c r="D17" i="8" s="1"/>
  <c r="C18" i="8"/>
  <c r="C17" i="8" s="1"/>
  <c r="W17" i="8"/>
  <c r="U17" i="8"/>
  <c r="T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W4" i="4" s="1"/>
  <c r="V3" i="8"/>
  <c r="V4" i="4" s="1"/>
  <c r="U3" i="8"/>
  <c r="T3" i="8"/>
  <c r="S3" i="8"/>
  <c r="R3" i="8"/>
  <c r="Q3" i="8"/>
  <c r="P3" i="8"/>
  <c r="P4" i="4" s="1"/>
  <c r="O3" i="8"/>
  <c r="N3" i="8"/>
  <c r="M3" i="8"/>
  <c r="L3" i="8"/>
  <c r="K3" i="8"/>
  <c r="J3" i="8"/>
  <c r="I3" i="8"/>
  <c r="H3" i="8"/>
  <c r="G3" i="8"/>
  <c r="F3" i="8"/>
  <c r="E3" i="8"/>
  <c r="E4" i="4" s="1"/>
  <c r="D3" i="8"/>
  <c r="C3" i="8"/>
  <c r="B3" i="8"/>
  <c r="A1" i="8"/>
  <c r="A54" i="7"/>
  <c r="A53" i="7"/>
  <c r="F48" i="7"/>
  <c r="A47" i="7"/>
  <c r="W42" i="7"/>
  <c r="V42" i="7"/>
  <c r="U42" i="7"/>
  <c r="T42" i="7"/>
  <c r="S42" i="7"/>
  <c r="Q42" i="7"/>
  <c r="P42" i="7"/>
  <c r="O42" i="7"/>
  <c r="M42" i="7"/>
  <c r="L42" i="7"/>
  <c r="I42" i="7"/>
  <c r="G42" i="7"/>
  <c r="D42" i="7"/>
  <c r="C42" i="7"/>
  <c r="B42" i="7"/>
  <c r="W41" i="7"/>
  <c r="R41" i="7"/>
  <c r="P41" i="7"/>
  <c r="O41" i="7"/>
  <c r="N41" i="7"/>
  <c r="M41" i="7"/>
  <c r="L41" i="7"/>
  <c r="K41" i="7"/>
  <c r="G41" i="7"/>
  <c r="F41" i="7"/>
  <c r="E41" i="7"/>
  <c r="D41" i="7"/>
  <c r="C41" i="7"/>
  <c r="K40" i="7"/>
  <c r="J40" i="7"/>
  <c r="H40" i="7"/>
  <c r="G40" i="7"/>
  <c r="F40" i="7"/>
  <c r="E40" i="7"/>
  <c r="D40" i="7"/>
  <c r="C40" i="7"/>
  <c r="B40" i="7"/>
  <c r="W39" i="7"/>
  <c r="T39" i="7"/>
  <c r="U27" i="7"/>
  <c r="P27" i="7"/>
  <c r="L27" i="7"/>
  <c r="H27" i="7"/>
  <c r="F27" i="7"/>
  <c r="D27" i="7"/>
  <c r="T27" i="7"/>
  <c r="F16" i="7"/>
  <c r="J16" i="7"/>
  <c r="W16" i="7"/>
  <c r="T16" i="7"/>
  <c r="R16" i="7"/>
  <c r="P16" i="7"/>
  <c r="N16" i="7"/>
  <c r="D16" i="7"/>
  <c r="H10" i="7"/>
  <c r="C10" i="7"/>
  <c r="N10" i="7"/>
  <c r="R10" i="7"/>
  <c r="F10" i="7"/>
  <c r="V10" i="7"/>
  <c r="P10" i="7"/>
  <c r="M10" i="7"/>
  <c r="L10" i="7"/>
  <c r="J10" i="7"/>
  <c r="B10" i="7"/>
  <c r="T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N50" i="7"/>
  <c r="M50" i="7"/>
  <c r="L50" i="7"/>
  <c r="K50" i="7"/>
  <c r="J50" i="7"/>
  <c r="I50" i="7"/>
  <c r="H50" i="7"/>
  <c r="F50" i="7"/>
  <c r="E50" i="7"/>
  <c r="D50" i="7"/>
  <c r="C50" i="7"/>
  <c r="B50" i="7"/>
  <c r="W49" i="7"/>
  <c r="V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W48" i="7"/>
  <c r="V48" i="7"/>
  <c r="U48" i="7"/>
  <c r="T48" i="7"/>
  <c r="R48" i="7"/>
  <c r="Q48" i="7"/>
  <c r="P48" i="7"/>
  <c r="O48" i="7"/>
  <c r="N48" i="7"/>
  <c r="L48" i="7"/>
  <c r="J48" i="7"/>
  <c r="I48" i="7"/>
  <c r="H48" i="7"/>
  <c r="G48" i="7"/>
  <c r="B48" i="7"/>
  <c r="A1" i="7"/>
  <c r="A48" i="6"/>
  <c r="A47" i="6"/>
  <c r="A41" i="6"/>
  <c r="S27" i="6"/>
  <c r="R27" i="6"/>
  <c r="W27" i="6"/>
  <c r="V27" i="6"/>
  <c r="P27" i="6"/>
  <c r="L27" i="6"/>
  <c r="J27" i="6"/>
  <c r="T16" i="6"/>
  <c r="H16" i="6"/>
  <c r="F16" i="6"/>
  <c r="N16" i="6"/>
  <c r="L16" i="6"/>
  <c r="J16" i="6"/>
  <c r="V16" i="6"/>
  <c r="R16" i="6"/>
  <c r="P16" i="6"/>
  <c r="D16" i="6"/>
  <c r="V10" i="6"/>
  <c r="K10" i="6"/>
  <c r="R10" i="6"/>
  <c r="T10" i="6"/>
  <c r="N10" i="6"/>
  <c r="L10" i="6"/>
  <c r="H10" i="6"/>
  <c r="E10" i="6"/>
  <c r="B10" i="6"/>
  <c r="P10" i="6"/>
  <c r="M10" i="6"/>
  <c r="V5" i="6"/>
  <c r="A1" i="6"/>
  <c r="A48" i="5"/>
  <c r="A47" i="5"/>
  <c r="A41" i="5"/>
  <c r="W16" i="5"/>
  <c r="G16" i="5"/>
  <c r="O16" i="5"/>
  <c r="F16" i="5"/>
  <c r="S10" i="5"/>
  <c r="R10" i="5"/>
  <c r="F10" i="5"/>
  <c r="C10" i="5"/>
  <c r="K10" i="5"/>
  <c r="B10" i="5"/>
  <c r="A1" i="5"/>
  <c r="W180" i="4"/>
  <c r="V180" i="4"/>
  <c r="U180" i="4"/>
  <c r="T180" i="4"/>
  <c r="S180" i="4"/>
  <c r="R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R179" i="4"/>
  <c r="Q179" i="4"/>
  <c r="P179" i="4"/>
  <c r="O179" i="4"/>
  <c r="N179" i="4"/>
  <c r="M179" i="4"/>
  <c r="I179" i="4"/>
  <c r="H179" i="4"/>
  <c r="F179" i="4"/>
  <c r="E179" i="4"/>
  <c r="D179" i="4"/>
  <c r="B179" i="4"/>
  <c r="U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F178" i="4"/>
  <c r="E178" i="4"/>
  <c r="D178" i="4"/>
  <c r="W177" i="4"/>
  <c r="U177" i="4"/>
  <c r="T177" i="4"/>
  <c r="S177" i="4"/>
  <c r="R177" i="4"/>
  <c r="Q177" i="4"/>
  <c r="P177" i="4"/>
  <c r="O177" i="4"/>
  <c r="M177" i="4"/>
  <c r="L177" i="4"/>
  <c r="K177" i="4"/>
  <c r="J177" i="4"/>
  <c r="I177" i="4"/>
  <c r="H177" i="4"/>
  <c r="G177" i="4"/>
  <c r="E177" i="4"/>
  <c r="D177" i="4"/>
  <c r="C177" i="4"/>
  <c r="W176" i="4"/>
  <c r="V176" i="4"/>
  <c r="T176" i="4"/>
  <c r="S176" i="4"/>
  <c r="R176" i="4"/>
  <c r="Q176" i="4"/>
  <c r="P176" i="4"/>
  <c r="O176" i="4"/>
  <c r="N176" i="4"/>
  <c r="L176" i="4"/>
  <c r="K176" i="4"/>
  <c r="J176" i="4"/>
  <c r="I176" i="4"/>
  <c r="H176" i="4"/>
  <c r="G176" i="4"/>
  <c r="F176" i="4"/>
  <c r="D176" i="4"/>
  <c r="C176" i="4"/>
  <c r="B176" i="4"/>
  <c r="W175" i="4"/>
  <c r="V175" i="4"/>
  <c r="R175" i="4"/>
  <c r="Q175" i="4"/>
  <c r="P175" i="4"/>
  <c r="N175" i="4"/>
  <c r="M175" i="4"/>
  <c r="L175" i="4"/>
  <c r="K175" i="4"/>
  <c r="J175" i="4"/>
  <c r="I175" i="4"/>
  <c r="H175" i="4"/>
  <c r="G175" i="4"/>
  <c r="E175" i="4"/>
  <c r="C175" i="4"/>
  <c r="B175" i="4"/>
  <c r="F172" i="4"/>
  <c r="M166" i="4"/>
  <c r="E161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T125" i="4"/>
  <c r="Q125" i="4"/>
  <c r="O125" i="4"/>
  <c r="N125" i="4"/>
  <c r="M125" i="4"/>
  <c r="L125" i="4"/>
  <c r="K125" i="4"/>
  <c r="J125" i="4"/>
  <c r="I125" i="4"/>
  <c r="H125" i="4"/>
  <c r="G125" i="4"/>
  <c r="F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I124" i="4"/>
  <c r="H124" i="4"/>
  <c r="F124" i="4"/>
  <c r="E124" i="4"/>
  <c r="D124" i="4"/>
  <c r="C124" i="4"/>
  <c r="B124" i="4"/>
  <c r="W123" i="4"/>
  <c r="U123" i="4"/>
  <c r="T123" i="4"/>
  <c r="S123" i="4"/>
  <c r="R123" i="4"/>
  <c r="Q123" i="4"/>
  <c r="P123" i="4"/>
  <c r="O123" i="4"/>
  <c r="N123" i="4"/>
  <c r="M123" i="4"/>
  <c r="L123" i="4"/>
  <c r="J123" i="4"/>
  <c r="I123" i="4"/>
  <c r="H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W121" i="4"/>
  <c r="V121" i="4"/>
  <c r="U121" i="4"/>
  <c r="T121" i="4"/>
  <c r="S121" i="4"/>
  <c r="R121" i="4"/>
  <c r="P121" i="4"/>
  <c r="K121" i="4"/>
  <c r="J121" i="4"/>
  <c r="F121" i="4"/>
  <c r="E121" i="4"/>
  <c r="D121" i="4"/>
  <c r="C121" i="4"/>
  <c r="B121" i="4"/>
  <c r="W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E119" i="4"/>
  <c r="D119" i="4"/>
  <c r="C119" i="4"/>
  <c r="B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W117" i="4"/>
  <c r="U117" i="4"/>
  <c r="T117" i="4"/>
  <c r="S117" i="4"/>
  <c r="R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Q116" i="4"/>
  <c r="T113" i="4"/>
  <c r="P113" i="4"/>
  <c r="K113" i="4"/>
  <c r="W111" i="4"/>
  <c r="N111" i="4"/>
  <c r="L111" i="4"/>
  <c r="K111" i="4"/>
  <c r="J111" i="4"/>
  <c r="I111" i="4"/>
  <c r="H111" i="4"/>
  <c r="G111" i="4"/>
  <c r="F111" i="4"/>
  <c r="E111" i="4"/>
  <c r="D111" i="4"/>
  <c r="C111" i="4"/>
  <c r="B111" i="4"/>
  <c r="W106" i="4"/>
  <c r="V106" i="4"/>
  <c r="T106" i="4"/>
  <c r="S106" i="4"/>
  <c r="Q106" i="4"/>
  <c r="P106" i="4"/>
  <c r="O106" i="4"/>
  <c r="N106" i="4"/>
  <c r="K106" i="4"/>
  <c r="I106" i="4"/>
  <c r="H106" i="4"/>
  <c r="G106" i="4"/>
  <c r="E106" i="4"/>
  <c r="C106" i="4"/>
  <c r="B106" i="4"/>
  <c r="T103" i="4"/>
  <c r="Q103" i="4"/>
  <c r="P103" i="4"/>
  <c r="O103" i="4"/>
  <c r="N103" i="4"/>
  <c r="M103" i="4"/>
  <c r="L103" i="4"/>
  <c r="J103" i="4"/>
  <c r="I103" i="4"/>
  <c r="K101" i="4"/>
  <c r="Q94" i="4"/>
  <c r="W95" i="4"/>
  <c r="V95" i="4"/>
  <c r="U95" i="4"/>
  <c r="T95" i="4"/>
  <c r="S95" i="4"/>
  <c r="S94" i="4" s="1"/>
  <c r="R95" i="4"/>
  <c r="Q95" i="4"/>
  <c r="P95" i="4"/>
  <c r="O95" i="4"/>
  <c r="N95" i="4"/>
  <c r="M95" i="4"/>
  <c r="L95" i="4"/>
  <c r="K95" i="4"/>
  <c r="J95" i="4"/>
  <c r="I95" i="4"/>
  <c r="I94" i="4" s="1"/>
  <c r="H95" i="4"/>
  <c r="H94" i="4" s="1"/>
  <c r="G95" i="4"/>
  <c r="F95" i="4"/>
  <c r="E95" i="4"/>
  <c r="E94" i="4" s="1"/>
  <c r="D95" i="4"/>
  <c r="D94" i="4" s="1"/>
  <c r="C95" i="4"/>
  <c r="C94" i="4" s="1"/>
  <c r="B95" i="4"/>
  <c r="B94" i="4" s="1"/>
  <c r="Q88" i="4"/>
  <c r="W88" i="4"/>
  <c r="N88" i="4"/>
  <c r="K88" i="4"/>
  <c r="U94" i="4"/>
  <c r="T94" i="4"/>
  <c r="R94" i="4"/>
  <c r="P94" i="4"/>
  <c r="M94" i="4"/>
  <c r="L94" i="4"/>
  <c r="K94" i="4"/>
  <c r="J94" i="4"/>
  <c r="W78" i="4"/>
  <c r="V78" i="4"/>
  <c r="V151" i="4" s="1"/>
  <c r="U78" i="4"/>
  <c r="U151" i="4" s="1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W77" i="4"/>
  <c r="V77" i="4"/>
  <c r="U77" i="4"/>
  <c r="T77" i="4"/>
  <c r="T150" i="4" s="1"/>
  <c r="S77" i="4"/>
  <c r="R77" i="4"/>
  <c r="Q77" i="4"/>
  <c r="P77" i="4"/>
  <c r="O77" i="4"/>
  <c r="N77" i="4"/>
  <c r="M77" i="4"/>
  <c r="L77" i="4"/>
  <c r="L150" i="4" s="1"/>
  <c r="K77" i="4"/>
  <c r="K150" i="4" s="1"/>
  <c r="J77" i="4"/>
  <c r="I77" i="4"/>
  <c r="H77" i="4"/>
  <c r="G77" i="4"/>
  <c r="F77" i="4"/>
  <c r="F150" i="4" s="1"/>
  <c r="E77" i="4"/>
  <c r="D77" i="4"/>
  <c r="C77" i="4"/>
  <c r="C150" i="4" s="1"/>
  <c r="B77" i="4"/>
  <c r="W76" i="4"/>
  <c r="V76" i="4"/>
  <c r="U76" i="4"/>
  <c r="T76" i="4"/>
  <c r="S76" i="4"/>
  <c r="R76" i="4"/>
  <c r="R149" i="4" s="1"/>
  <c r="Q76" i="4"/>
  <c r="Q149" i="4" s="1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D149" i="4" s="1"/>
  <c r="C76" i="4"/>
  <c r="B76" i="4"/>
  <c r="W75" i="4"/>
  <c r="W148" i="4" s="1"/>
  <c r="V75" i="4"/>
  <c r="U75" i="4"/>
  <c r="T75" i="4"/>
  <c r="S75" i="4"/>
  <c r="R75" i="4"/>
  <c r="R148" i="4" s="1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W74" i="4"/>
  <c r="W147" i="4" s="1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H147" i="4" s="1"/>
  <c r="G74" i="4"/>
  <c r="F74" i="4"/>
  <c r="F147" i="4" s="1"/>
  <c r="E74" i="4"/>
  <c r="E147" i="4" s="1"/>
  <c r="D74" i="4"/>
  <c r="C74" i="4"/>
  <c r="B74" i="4"/>
  <c r="W73" i="4"/>
  <c r="V73" i="4"/>
  <c r="V146" i="4" s="1"/>
  <c r="U73" i="4"/>
  <c r="U146" i="4" s="1"/>
  <c r="T73" i="4"/>
  <c r="T146" i="4" s="1"/>
  <c r="S73" i="4"/>
  <c r="S146" i="4" s="1"/>
  <c r="R73" i="4"/>
  <c r="Q73" i="4"/>
  <c r="P73" i="4"/>
  <c r="O73" i="4"/>
  <c r="N73" i="4"/>
  <c r="M73" i="4"/>
  <c r="L73" i="4"/>
  <c r="K73" i="4"/>
  <c r="K146" i="4" s="1"/>
  <c r="J73" i="4"/>
  <c r="I73" i="4"/>
  <c r="H73" i="4"/>
  <c r="G73" i="4"/>
  <c r="F73" i="4"/>
  <c r="E73" i="4"/>
  <c r="D73" i="4"/>
  <c r="C73" i="4"/>
  <c r="C146" i="4" s="1"/>
  <c r="B73" i="4"/>
  <c r="W72" i="4"/>
  <c r="V72" i="4"/>
  <c r="U72" i="4"/>
  <c r="R72" i="4"/>
  <c r="R145" i="4" s="1"/>
  <c r="Q72" i="4"/>
  <c r="Q145" i="4" s="1"/>
  <c r="P72" i="4"/>
  <c r="L72" i="4"/>
  <c r="L145" i="4" s="1"/>
  <c r="K72" i="4"/>
  <c r="K145" i="4" s="1"/>
  <c r="J72" i="4"/>
  <c r="I72" i="4"/>
  <c r="I145" i="4" s="1"/>
  <c r="H72" i="4"/>
  <c r="G72" i="4"/>
  <c r="F72" i="4"/>
  <c r="E72" i="4"/>
  <c r="D72" i="4"/>
  <c r="C72" i="4"/>
  <c r="W71" i="4"/>
  <c r="V71" i="4"/>
  <c r="U71" i="4"/>
  <c r="T71" i="4"/>
  <c r="Q71" i="4"/>
  <c r="P71" i="4"/>
  <c r="O71" i="4"/>
  <c r="M71" i="4"/>
  <c r="L71" i="4"/>
  <c r="K71" i="4"/>
  <c r="J71" i="4"/>
  <c r="F71" i="4"/>
  <c r="E71" i="4"/>
  <c r="D71" i="4"/>
  <c r="C71" i="4"/>
  <c r="B71" i="4"/>
  <c r="B144" i="4" s="1"/>
  <c r="W70" i="4"/>
  <c r="V70" i="4"/>
  <c r="V143" i="4" s="1"/>
  <c r="U70" i="4"/>
  <c r="U143" i="4" s="1"/>
  <c r="T70" i="4"/>
  <c r="S70" i="4"/>
  <c r="R70" i="4"/>
  <c r="Q70" i="4"/>
  <c r="P70" i="4"/>
  <c r="O70" i="4"/>
  <c r="N70" i="4"/>
  <c r="N143" i="4" s="1"/>
  <c r="M70" i="4"/>
  <c r="L70" i="4"/>
  <c r="K70" i="4"/>
  <c r="J70" i="4"/>
  <c r="I70" i="4"/>
  <c r="G70" i="4"/>
  <c r="F70" i="4"/>
  <c r="F143" i="4" s="1"/>
  <c r="E70" i="4"/>
  <c r="E143" i="4" s="1"/>
  <c r="D70" i="4"/>
  <c r="W68" i="4"/>
  <c r="V68" i="4"/>
  <c r="U68" i="4"/>
  <c r="T68" i="4"/>
  <c r="T141" i="4" s="1"/>
  <c r="R68" i="4"/>
  <c r="R141" i="4" s="1"/>
  <c r="O68" i="4"/>
  <c r="M68" i="4"/>
  <c r="L68" i="4"/>
  <c r="L141" i="4" s="1"/>
  <c r="D68" i="4"/>
  <c r="D141" i="4" s="1"/>
  <c r="W67" i="4"/>
  <c r="V67" i="4"/>
  <c r="U67" i="4"/>
  <c r="R67" i="4"/>
  <c r="Q67" i="4"/>
  <c r="P67" i="4"/>
  <c r="O67" i="4"/>
  <c r="N67" i="4"/>
  <c r="L67" i="4"/>
  <c r="I67" i="4"/>
  <c r="I140" i="4" s="1"/>
  <c r="G67" i="4"/>
  <c r="G140" i="4" s="1"/>
  <c r="F67" i="4"/>
  <c r="D67" i="4"/>
  <c r="B67" i="4"/>
  <c r="V66" i="4"/>
  <c r="U66" i="4"/>
  <c r="U139" i="4" s="1"/>
  <c r="T66" i="4"/>
  <c r="O66" i="4"/>
  <c r="O139" i="4" s="1"/>
  <c r="L66" i="4"/>
  <c r="K66" i="4"/>
  <c r="J66" i="4"/>
  <c r="I66" i="4"/>
  <c r="H66" i="4"/>
  <c r="H139" i="4" s="1"/>
  <c r="F66" i="4"/>
  <c r="F139" i="4" s="1"/>
  <c r="C66" i="4"/>
  <c r="S64" i="4"/>
  <c r="R64" i="4"/>
  <c r="P64" i="4"/>
  <c r="O64" i="4"/>
  <c r="N64" i="4"/>
  <c r="M64" i="4"/>
  <c r="L64" i="4"/>
  <c r="L137" i="4" s="1"/>
  <c r="K64" i="4"/>
  <c r="K137" i="4" s="1"/>
  <c r="J64" i="4"/>
  <c r="J137" i="4" s="1"/>
  <c r="H64" i="4"/>
  <c r="G64" i="4"/>
  <c r="F64" i="4"/>
  <c r="E64" i="4"/>
  <c r="C64" i="4"/>
  <c r="C137" i="4" s="1"/>
  <c r="B64" i="4"/>
  <c r="B137" i="4" s="1"/>
  <c r="W63" i="4"/>
  <c r="V63" i="4"/>
  <c r="T63" i="4"/>
  <c r="R63" i="4"/>
  <c r="Q63" i="4"/>
  <c r="P63" i="4"/>
  <c r="M63" i="4"/>
  <c r="L63" i="4"/>
  <c r="K63" i="4"/>
  <c r="J63" i="4"/>
  <c r="I63" i="4"/>
  <c r="G63" i="4"/>
  <c r="G136" i="4" s="1"/>
  <c r="F63" i="4"/>
  <c r="E63" i="4"/>
  <c r="D63" i="4"/>
  <c r="B63" i="4"/>
  <c r="B136" i="4" s="1"/>
  <c r="V62" i="4"/>
  <c r="V135" i="4" s="1"/>
  <c r="U60" i="4"/>
  <c r="T60" i="4"/>
  <c r="Q60" i="4"/>
  <c r="P60" i="4"/>
  <c r="O60" i="4"/>
  <c r="K60" i="4"/>
  <c r="J60" i="4"/>
  <c r="I60" i="4"/>
  <c r="H60" i="4"/>
  <c r="G60" i="4"/>
  <c r="F60" i="4"/>
  <c r="E60" i="4"/>
  <c r="C60" i="4"/>
  <c r="O59" i="4"/>
  <c r="N59" i="4"/>
  <c r="K59" i="4"/>
  <c r="J59" i="4"/>
  <c r="E59" i="4"/>
  <c r="D59" i="4"/>
  <c r="C59" i="4"/>
  <c r="B59" i="4"/>
  <c r="W58" i="4"/>
  <c r="V58" i="4"/>
  <c r="U58" i="4"/>
  <c r="T58" i="4"/>
  <c r="S58" i="4"/>
  <c r="R58" i="4"/>
  <c r="Q58" i="4"/>
  <c r="P58" i="4"/>
  <c r="O58" i="4"/>
  <c r="N58" i="4"/>
  <c r="I58" i="4"/>
  <c r="H58" i="4"/>
  <c r="E58" i="4"/>
  <c r="D58" i="4"/>
  <c r="W56" i="4"/>
  <c r="W131" i="4" s="1"/>
  <c r="F56" i="4"/>
  <c r="D56" i="4"/>
  <c r="C56" i="4"/>
  <c r="C131" i="4" s="1"/>
  <c r="B56" i="4"/>
  <c r="B131" i="4" s="1"/>
  <c r="Q54" i="4"/>
  <c r="N54" i="4"/>
  <c r="M54" i="4"/>
  <c r="L54" i="4"/>
  <c r="K54" i="4"/>
  <c r="I54" i="4"/>
  <c r="H54" i="4"/>
  <c r="G54" i="4"/>
  <c r="F54" i="4"/>
  <c r="C54" i="4"/>
  <c r="B54" i="4"/>
  <c r="W53" i="4"/>
  <c r="V53" i="4"/>
  <c r="H53" i="4"/>
  <c r="G53" i="4"/>
  <c r="F53" i="4"/>
  <c r="E53" i="4"/>
  <c r="C53" i="4"/>
  <c r="C52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U17" i="4"/>
  <c r="T17" i="4"/>
  <c r="S17" i="4"/>
  <c r="R17" i="4"/>
  <c r="Q17" i="4"/>
  <c r="P17" i="4"/>
  <c r="N17" i="4"/>
  <c r="M17" i="4"/>
  <c r="J17" i="4"/>
  <c r="I17" i="4"/>
  <c r="H17" i="4"/>
  <c r="F17" i="4"/>
  <c r="E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T13" i="4"/>
  <c r="S13" i="4"/>
  <c r="R13" i="4"/>
  <c r="Q13" i="4"/>
  <c r="P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U9" i="4"/>
  <c r="M9" i="4"/>
  <c r="L9" i="4"/>
  <c r="K9" i="4"/>
  <c r="H9" i="4"/>
  <c r="G9" i="4"/>
  <c r="F9" i="4"/>
  <c r="E9" i="4"/>
  <c r="D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Q7" i="4"/>
  <c r="P7" i="4"/>
  <c r="N7" i="4"/>
  <c r="M7" i="4"/>
  <c r="L7" i="4"/>
  <c r="K7" i="4"/>
  <c r="J7" i="4"/>
  <c r="I7" i="4"/>
  <c r="H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Q5" i="4"/>
  <c r="P5" i="4"/>
  <c r="M5" i="4"/>
  <c r="J5" i="4"/>
  <c r="H5" i="4"/>
  <c r="G5" i="4"/>
  <c r="E5" i="4"/>
  <c r="D5" i="4"/>
  <c r="B5" i="4"/>
  <c r="U4" i="4"/>
  <c r="T4" i="4"/>
  <c r="S4" i="4"/>
  <c r="R4" i="4"/>
  <c r="Q4" i="4"/>
  <c r="O4" i="4"/>
  <c r="N4" i="4"/>
  <c r="M4" i="4"/>
  <c r="L4" i="4"/>
  <c r="J4" i="4"/>
  <c r="I4" i="4"/>
  <c r="H4" i="4"/>
  <c r="G4" i="4"/>
  <c r="F4" i="4"/>
  <c r="D4" i="4"/>
  <c r="C4" i="4"/>
  <c r="B4" i="4"/>
  <c r="H3" i="4"/>
  <c r="A1" i="4"/>
  <c r="B51" i="2"/>
  <c r="B21" i="2"/>
  <c r="B4" i="2"/>
  <c r="B36" i="2"/>
  <c r="B11" i="2"/>
  <c r="B29" i="2"/>
  <c r="B20" i="2"/>
  <c r="B60" i="2"/>
  <c r="B14" i="2"/>
  <c r="B26" i="2"/>
  <c r="B18" i="2"/>
  <c r="B35" i="2"/>
  <c r="B28" i="2"/>
  <c r="B59" i="2"/>
  <c r="B6" i="2"/>
  <c r="B5" i="2"/>
  <c r="B39" i="2"/>
  <c r="B61" i="2"/>
  <c r="B58" i="2"/>
  <c r="B15" i="2"/>
  <c r="B53" i="2"/>
  <c r="B54" i="2"/>
  <c r="B48" i="2"/>
  <c r="B31" i="2"/>
  <c r="B9" i="2"/>
  <c r="B34" i="2"/>
  <c r="B24" i="2"/>
  <c r="B44" i="2"/>
  <c r="B30" i="2"/>
  <c r="B10" i="2"/>
  <c r="B16" i="2"/>
  <c r="B8" i="2"/>
  <c r="B45" i="2"/>
  <c r="B50" i="2"/>
  <c r="B41" i="2"/>
  <c r="B25" i="2"/>
  <c r="B43" i="2"/>
  <c r="B55" i="2"/>
  <c r="B40" i="2"/>
  <c r="B56" i="2"/>
  <c r="B33" i="2"/>
  <c r="B19" i="2"/>
  <c r="B46" i="2"/>
  <c r="B23" i="2"/>
  <c r="B49" i="2"/>
  <c r="B38" i="2"/>
  <c r="B13" i="2"/>
  <c r="T73" i="51" l="1"/>
  <c r="V73" i="51"/>
  <c r="E73" i="51"/>
  <c r="C73" i="51"/>
  <c r="O73" i="51"/>
  <c r="D73" i="51"/>
  <c r="F73" i="51"/>
  <c r="M73" i="51"/>
  <c r="K73" i="51"/>
  <c r="W73" i="51"/>
  <c r="L73" i="51"/>
  <c r="N73" i="51"/>
  <c r="U73" i="51"/>
  <c r="E125" i="4"/>
  <c r="S73" i="51"/>
  <c r="F73" i="50"/>
  <c r="L73" i="50"/>
  <c r="J73" i="50"/>
  <c r="Q73" i="50"/>
  <c r="N73" i="50"/>
  <c r="T73" i="50"/>
  <c r="O73" i="50"/>
  <c r="R73" i="50"/>
  <c r="C73" i="50"/>
  <c r="V73" i="50"/>
  <c r="F80" i="50"/>
  <c r="W73" i="50"/>
  <c r="H80" i="50"/>
  <c r="D73" i="50"/>
  <c r="K73" i="50"/>
  <c r="B73" i="50"/>
  <c r="I73" i="50"/>
  <c r="C73" i="49"/>
  <c r="W87" i="49"/>
  <c r="V103" i="50"/>
  <c r="F105" i="50"/>
  <c r="K103" i="51"/>
  <c r="Q104" i="51"/>
  <c r="W105" i="51"/>
  <c r="L103" i="51"/>
  <c r="B104" i="50"/>
  <c r="M103" i="51"/>
  <c r="L73" i="49"/>
  <c r="C104" i="50"/>
  <c r="I105" i="50"/>
  <c r="N103" i="51"/>
  <c r="D104" i="50"/>
  <c r="J105" i="50"/>
  <c r="O103" i="51"/>
  <c r="B73" i="49"/>
  <c r="K105" i="50"/>
  <c r="P103" i="51"/>
  <c r="V104" i="51"/>
  <c r="Q103" i="51"/>
  <c r="W104" i="51"/>
  <c r="M105" i="50"/>
  <c r="R103" i="51"/>
  <c r="B105" i="51"/>
  <c r="E73" i="49"/>
  <c r="K73" i="49"/>
  <c r="T103" i="51"/>
  <c r="U103" i="51"/>
  <c r="H73" i="49"/>
  <c r="T73" i="49"/>
  <c r="V103" i="51"/>
  <c r="F105" i="51"/>
  <c r="I73" i="49"/>
  <c r="W103" i="51"/>
  <c r="G105" i="51"/>
  <c r="J73" i="49"/>
  <c r="H105" i="51"/>
  <c r="I105" i="51"/>
  <c r="J105" i="51"/>
  <c r="M73" i="49"/>
  <c r="S73" i="49"/>
  <c r="K105" i="51"/>
  <c r="K103" i="50"/>
  <c r="Q104" i="50"/>
  <c r="F104" i="51"/>
  <c r="L103" i="50"/>
  <c r="R104" i="50"/>
  <c r="G104" i="51"/>
  <c r="P73" i="49"/>
  <c r="M103" i="50"/>
  <c r="S104" i="50"/>
  <c r="B103" i="51"/>
  <c r="H104" i="51"/>
  <c r="N105" i="51"/>
  <c r="Q73" i="49"/>
  <c r="N103" i="50"/>
  <c r="T104" i="50"/>
  <c r="C103" i="51"/>
  <c r="I104" i="51"/>
  <c r="O105" i="51"/>
  <c r="R73" i="49"/>
  <c r="O103" i="50"/>
  <c r="D103" i="51"/>
  <c r="P105" i="51"/>
  <c r="P103" i="50"/>
  <c r="E103" i="51"/>
  <c r="Q105" i="51"/>
  <c r="D73" i="49"/>
  <c r="Q103" i="50"/>
  <c r="F103" i="51"/>
  <c r="R105" i="51"/>
  <c r="U73" i="49"/>
  <c r="R103" i="50"/>
  <c r="B105" i="50"/>
  <c r="G103" i="51"/>
  <c r="S105" i="51"/>
  <c r="D80" i="49"/>
  <c r="S103" i="50"/>
  <c r="C105" i="50"/>
  <c r="H103" i="51"/>
  <c r="N104" i="51"/>
  <c r="E151" i="4"/>
  <c r="F151" i="4"/>
  <c r="G151" i="4"/>
  <c r="H151" i="4"/>
  <c r="M151" i="4"/>
  <c r="N151" i="4"/>
  <c r="R125" i="4"/>
  <c r="P125" i="4"/>
  <c r="O151" i="4"/>
  <c r="S125" i="4"/>
  <c r="U125" i="4"/>
  <c r="P151" i="4"/>
  <c r="V125" i="4"/>
  <c r="W151" i="4"/>
  <c r="J124" i="4"/>
  <c r="M52" i="47"/>
  <c r="K52" i="47"/>
  <c r="L52" i="47"/>
  <c r="R52" i="47"/>
  <c r="U52" i="47"/>
  <c r="P52" i="47"/>
  <c r="F52" i="47"/>
  <c r="S52" i="47"/>
  <c r="T52" i="47"/>
  <c r="B52" i="47"/>
  <c r="N52" i="47"/>
  <c r="E52" i="47"/>
  <c r="C52" i="47"/>
  <c r="D52" i="47"/>
  <c r="J52" i="47"/>
  <c r="F52" i="46"/>
  <c r="I52" i="46"/>
  <c r="D52" i="46"/>
  <c r="G52" i="46"/>
  <c r="N52" i="46"/>
  <c r="Q52" i="46"/>
  <c r="L52" i="46"/>
  <c r="B52" i="46"/>
  <c r="O52" i="46"/>
  <c r="E52" i="46"/>
  <c r="V52" i="46"/>
  <c r="T52" i="46"/>
  <c r="I77" i="46"/>
  <c r="W52" i="46"/>
  <c r="M52" i="46"/>
  <c r="G52" i="45"/>
  <c r="F69" i="45"/>
  <c r="H52" i="45"/>
  <c r="G69" i="45"/>
  <c r="E52" i="45"/>
  <c r="F52" i="45"/>
  <c r="I52" i="45"/>
  <c r="O52" i="45"/>
  <c r="P52" i="45"/>
  <c r="L52" i="45"/>
  <c r="M52" i="45"/>
  <c r="N52" i="45"/>
  <c r="B60" i="45"/>
  <c r="Q52" i="45"/>
  <c r="W52" i="45"/>
  <c r="C60" i="45"/>
  <c r="D60" i="45"/>
  <c r="J60" i="45"/>
  <c r="T52" i="45"/>
  <c r="K60" i="45"/>
  <c r="U52" i="45"/>
  <c r="L60" i="45"/>
  <c r="V52" i="45"/>
  <c r="O60" i="45"/>
  <c r="R60" i="45"/>
  <c r="T60" i="45"/>
  <c r="W60" i="45"/>
  <c r="D69" i="45"/>
  <c r="M150" i="4"/>
  <c r="N150" i="4"/>
  <c r="O69" i="45"/>
  <c r="L69" i="45"/>
  <c r="W69" i="45"/>
  <c r="N69" i="45"/>
  <c r="S150" i="4"/>
  <c r="P69" i="45"/>
  <c r="U150" i="4"/>
  <c r="V150" i="4"/>
  <c r="T69" i="45"/>
  <c r="V69" i="45"/>
  <c r="D150" i="4"/>
  <c r="E150" i="4"/>
  <c r="G124" i="4"/>
  <c r="K63" i="43"/>
  <c r="W63" i="43"/>
  <c r="K72" i="43"/>
  <c r="L63" i="43"/>
  <c r="M63" i="43"/>
  <c r="P63" i="43"/>
  <c r="V63" i="43"/>
  <c r="S63" i="43"/>
  <c r="V123" i="4"/>
  <c r="T63" i="43"/>
  <c r="U63" i="43"/>
  <c r="G63" i="43"/>
  <c r="F63" i="43"/>
  <c r="D123" i="4"/>
  <c r="C63" i="43"/>
  <c r="O63" i="43"/>
  <c r="E123" i="4"/>
  <c r="F123" i="4"/>
  <c r="D63" i="43"/>
  <c r="G123" i="4"/>
  <c r="E63" i="43"/>
  <c r="H63" i="43"/>
  <c r="N63" i="43"/>
  <c r="K123" i="4"/>
  <c r="V63" i="42"/>
  <c r="J63" i="42"/>
  <c r="K63" i="42"/>
  <c r="I63" i="42"/>
  <c r="F63" i="42"/>
  <c r="R63" i="42"/>
  <c r="G63" i="42"/>
  <c r="S63" i="42"/>
  <c r="H63" i="42"/>
  <c r="Q63" i="42"/>
  <c r="F72" i="42"/>
  <c r="U90" i="42"/>
  <c r="G72" i="42"/>
  <c r="N63" i="42"/>
  <c r="O63" i="42"/>
  <c r="P63" i="42"/>
  <c r="V72" i="42"/>
  <c r="B63" i="42"/>
  <c r="W72" i="42"/>
  <c r="C63" i="42"/>
  <c r="Q63" i="41"/>
  <c r="R63" i="41"/>
  <c r="N90" i="43"/>
  <c r="S63" i="41"/>
  <c r="O90" i="43"/>
  <c r="P90" i="43"/>
  <c r="E63" i="41"/>
  <c r="Q90" i="43"/>
  <c r="F63" i="41"/>
  <c r="R90" i="43"/>
  <c r="S90" i="43"/>
  <c r="D63" i="41"/>
  <c r="V90" i="43"/>
  <c r="W90" i="43"/>
  <c r="M63" i="41"/>
  <c r="B63" i="41"/>
  <c r="N63" i="41"/>
  <c r="C63" i="41"/>
  <c r="L90" i="42"/>
  <c r="L63" i="41"/>
  <c r="N90" i="42"/>
  <c r="B90" i="43"/>
  <c r="O90" i="42"/>
  <c r="C90" i="43"/>
  <c r="I63" i="41"/>
  <c r="U63" i="41"/>
  <c r="Q90" i="42"/>
  <c r="J63" i="41"/>
  <c r="V63" i="41"/>
  <c r="B72" i="41"/>
  <c r="R90" i="42"/>
  <c r="F90" i="43"/>
  <c r="K63" i="41"/>
  <c r="S90" i="42"/>
  <c r="G90" i="43"/>
  <c r="T90" i="42"/>
  <c r="H90" i="43"/>
  <c r="T149" i="4"/>
  <c r="S149" i="4"/>
  <c r="H81" i="41"/>
  <c r="I81" i="41"/>
  <c r="V81" i="41"/>
  <c r="P81" i="41"/>
  <c r="Q81" i="41"/>
  <c r="B149" i="4"/>
  <c r="C149" i="4"/>
  <c r="F81" i="41"/>
  <c r="I149" i="4"/>
  <c r="J149" i="4"/>
  <c r="K149" i="4"/>
  <c r="L149" i="4"/>
  <c r="H51" i="39"/>
  <c r="N79" i="39"/>
  <c r="Q80" i="39"/>
  <c r="W51" i="39"/>
  <c r="O60" i="39"/>
  <c r="V79" i="39"/>
  <c r="E51" i="39"/>
  <c r="K51" i="39"/>
  <c r="F51" i="39"/>
  <c r="U51" i="39"/>
  <c r="L51" i="39"/>
  <c r="S51" i="39"/>
  <c r="N51" i="39"/>
  <c r="P51" i="39"/>
  <c r="T51" i="39"/>
  <c r="D78" i="39"/>
  <c r="P80" i="39"/>
  <c r="D51" i="39"/>
  <c r="E51" i="38"/>
  <c r="T60" i="38"/>
  <c r="B51" i="38"/>
  <c r="O51" i="38"/>
  <c r="D51" i="38"/>
  <c r="N57" i="38"/>
  <c r="M51" i="38"/>
  <c r="U57" i="38"/>
  <c r="H51" i="38"/>
  <c r="J51" i="38"/>
  <c r="K51" i="38"/>
  <c r="W51" i="38"/>
  <c r="L51" i="38"/>
  <c r="U51" i="38"/>
  <c r="P51" i="38"/>
  <c r="R51" i="38"/>
  <c r="B63" i="38"/>
  <c r="S51" i="38"/>
  <c r="I51" i="38"/>
  <c r="T51" i="38"/>
  <c r="G51" i="38"/>
  <c r="J51" i="37"/>
  <c r="V51" i="37"/>
  <c r="L80" i="37"/>
  <c r="P80" i="37"/>
  <c r="G79" i="39"/>
  <c r="Q80" i="37"/>
  <c r="T51" i="37"/>
  <c r="O51" i="37"/>
  <c r="Q51" i="37"/>
  <c r="V78" i="38"/>
  <c r="F80" i="38"/>
  <c r="W78" i="38"/>
  <c r="S51" i="37"/>
  <c r="H63" i="37"/>
  <c r="D78" i="37"/>
  <c r="E78" i="37"/>
  <c r="B60" i="37"/>
  <c r="P63" i="37"/>
  <c r="D79" i="38"/>
  <c r="F51" i="37"/>
  <c r="F60" i="37"/>
  <c r="I80" i="38"/>
  <c r="W51" i="37"/>
  <c r="F79" i="38"/>
  <c r="J60" i="37"/>
  <c r="N60" i="37"/>
  <c r="B78" i="38"/>
  <c r="H79" i="38"/>
  <c r="N80" i="38"/>
  <c r="D51" i="37"/>
  <c r="P51" i="37"/>
  <c r="O60" i="37"/>
  <c r="O80" i="38"/>
  <c r="R60" i="37"/>
  <c r="F79" i="37"/>
  <c r="D78" i="38"/>
  <c r="D57" i="37"/>
  <c r="G79" i="37"/>
  <c r="I57" i="37"/>
  <c r="W60" i="37"/>
  <c r="L79" i="38"/>
  <c r="B51" i="37"/>
  <c r="N51" i="37"/>
  <c r="L57" i="37"/>
  <c r="N79" i="37"/>
  <c r="M79" i="38"/>
  <c r="C51" i="37"/>
  <c r="O79" i="37"/>
  <c r="N79" i="38"/>
  <c r="V79" i="37"/>
  <c r="J78" i="38"/>
  <c r="V80" i="38"/>
  <c r="L51" i="37"/>
  <c r="H79" i="39"/>
  <c r="G51" i="37"/>
  <c r="D80" i="37"/>
  <c r="L78" i="38"/>
  <c r="H80" i="37"/>
  <c r="M78" i="38"/>
  <c r="B148" i="4"/>
  <c r="G148" i="4"/>
  <c r="B122" i="4"/>
  <c r="H148" i="4"/>
  <c r="I148" i="4"/>
  <c r="J148" i="4"/>
  <c r="O148" i="4"/>
  <c r="P148" i="4"/>
  <c r="Q148" i="4"/>
  <c r="F51" i="35"/>
  <c r="W51" i="35"/>
  <c r="N51" i="35"/>
  <c r="Q51" i="35"/>
  <c r="M38" i="32"/>
  <c r="M176" i="4" s="1"/>
  <c r="M80" i="35"/>
  <c r="V51" i="35"/>
  <c r="I79" i="35"/>
  <c r="J51" i="35"/>
  <c r="I51" i="34"/>
  <c r="G80" i="34"/>
  <c r="T51" i="34"/>
  <c r="Q80" i="34"/>
  <c r="O51" i="34"/>
  <c r="Q51" i="34"/>
  <c r="R51" i="34"/>
  <c r="H51" i="34"/>
  <c r="C51" i="34"/>
  <c r="W51" i="34"/>
  <c r="M60" i="34"/>
  <c r="D51" i="34"/>
  <c r="K51" i="34"/>
  <c r="B51" i="34"/>
  <c r="N51" i="33"/>
  <c r="K80" i="34"/>
  <c r="T79" i="34"/>
  <c r="P51" i="33"/>
  <c r="B78" i="33"/>
  <c r="O63" i="33"/>
  <c r="O80" i="34"/>
  <c r="D78" i="34"/>
  <c r="J79" i="34"/>
  <c r="E78" i="34"/>
  <c r="V51" i="33"/>
  <c r="I60" i="33"/>
  <c r="B51" i="33"/>
  <c r="L60" i="33"/>
  <c r="I79" i="33"/>
  <c r="O51" i="33"/>
  <c r="Q60" i="33"/>
  <c r="T60" i="33"/>
  <c r="Q79" i="33"/>
  <c r="Q79" i="34"/>
  <c r="W80" i="34"/>
  <c r="E79" i="35"/>
  <c r="L78" i="34"/>
  <c r="R79" i="34"/>
  <c r="C57" i="33"/>
  <c r="B78" i="35"/>
  <c r="G78" i="35"/>
  <c r="K80" i="33"/>
  <c r="U79" i="34"/>
  <c r="C78" i="35"/>
  <c r="R78" i="35"/>
  <c r="K57" i="33"/>
  <c r="U79" i="35"/>
  <c r="J51" i="33"/>
  <c r="S80" i="33"/>
  <c r="S57" i="33"/>
  <c r="L79" i="35"/>
  <c r="F51" i="33"/>
  <c r="C80" i="34"/>
  <c r="M79" i="35"/>
  <c r="T78" i="34"/>
  <c r="D80" i="34"/>
  <c r="H51" i="33"/>
  <c r="U78" i="34"/>
  <c r="R51" i="33"/>
  <c r="I80" i="34"/>
  <c r="H78" i="34"/>
  <c r="G147" i="4"/>
  <c r="M147" i="4"/>
  <c r="N147" i="4"/>
  <c r="O147" i="4"/>
  <c r="P147" i="4"/>
  <c r="G121" i="4"/>
  <c r="U147" i="4"/>
  <c r="H121" i="4"/>
  <c r="V147" i="4"/>
  <c r="I121" i="4"/>
  <c r="L121" i="4"/>
  <c r="N121" i="4"/>
  <c r="O121" i="4"/>
  <c r="Q121" i="4"/>
  <c r="R119" i="31"/>
  <c r="G84" i="31"/>
  <c r="C120" i="31"/>
  <c r="O84" i="31"/>
  <c r="H84" i="31"/>
  <c r="W84" i="31"/>
  <c r="M84" i="31"/>
  <c r="P84" i="31"/>
  <c r="S120" i="4"/>
  <c r="T120" i="4"/>
  <c r="U120" i="4"/>
  <c r="I119" i="31"/>
  <c r="S120" i="31"/>
  <c r="P84" i="30"/>
  <c r="K84" i="30"/>
  <c r="D120" i="30"/>
  <c r="N84" i="30"/>
  <c r="O84" i="30"/>
  <c r="Q84" i="30"/>
  <c r="S84" i="30"/>
  <c r="V84" i="30"/>
  <c r="W84" i="30"/>
  <c r="B119" i="30"/>
  <c r="H84" i="30"/>
  <c r="C84" i="30"/>
  <c r="B84" i="30"/>
  <c r="F84" i="30"/>
  <c r="G84" i="30"/>
  <c r="K90" i="29"/>
  <c r="L90" i="29"/>
  <c r="E84" i="29"/>
  <c r="J84" i="29"/>
  <c r="L84" i="29"/>
  <c r="F120" i="30"/>
  <c r="H122" i="29"/>
  <c r="W119" i="29"/>
  <c r="C120" i="29"/>
  <c r="G123" i="29"/>
  <c r="I123" i="29"/>
  <c r="R84" i="29"/>
  <c r="T120" i="29"/>
  <c r="J123" i="29"/>
  <c r="R123" i="29"/>
  <c r="T84" i="29"/>
  <c r="B94" i="29"/>
  <c r="E94" i="29"/>
  <c r="M84" i="29"/>
  <c r="F94" i="29"/>
  <c r="N84" i="29"/>
  <c r="I94" i="29"/>
  <c r="L119" i="30"/>
  <c r="Q94" i="29"/>
  <c r="C90" i="29"/>
  <c r="R94" i="29"/>
  <c r="V120" i="30"/>
  <c r="B84" i="29"/>
  <c r="D90" i="29"/>
  <c r="V94" i="29"/>
  <c r="P122" i="30"/>
  <c r="I90" i="29"/>
  <c r="R123" i="30"/>
  <c r="D84" i="29"/>
  <c r="V84" i="29"/>
  <c r="J90" i="29"/>
  <c r="D146" i="4"/>
  <c r="E146" i="4"/>
  <c r="F146" i="4"/>
  <c r="R120" i="4"/>
  <c r="L146" i="4"/>
  <c r="V120" i="4"/>
  <c r="M146" i="4"/>
  <c r="N146" i="4"/>
  <c r="L77" i="24"/>
  <c r="L174" i="4" s="1"/>
  <c r="K154" i="27"/>
  <c r="B57" i="24"/>
  <c r="B116" i="4" s="1"/>
  <c r="M98" i="27"/>
  <c r="V98" i="27"/>
  <c r="F110" i="27"/>
  <c r="E57" i="24"/>
  <c r="E116" i="4" s="1"/>
  <c r="T98" i="27"/>
  <c r="U98" i="27"/>
  <c r="E126" i="27"/>
  <c r="I110" i="27"/>
  <c r="N126" i="27"/>
  <c r="N110" i="27"/>
  <c r="D110" i="27"/>
  <c r="F98" i="27"/>
  <c r="E110" i="27"/>
  <c r="L126" i="27"/>
  <c r="M126" i="27"/>
  <c r="C126" i="27"/>
  <c r="I57" i="24"/>
  <c r="I116" i="4" s="1"/>
  <c r="Q110" i="27"/>
  <c r="U75" i="24"/>
  <c r="U172" i="4" s="1"/>
  <c r="P57" i="24"/>
  <c r="P116" i="4" s="1"/>
  <c r="D98" i="27"/>
  <c r="J98" i="27"/>
  <c r="V126" i="27"/>
  <c r="L57" i="24"/>
  <c r="L116" i="4" s="1"/>
  <c r="E98" i="27"/>
  <c r="N57" i="24"/>
  <c r="N116" i="4" s="1"/>
  <c r="L110" i="27"/>
  <c r="D76" i="24"/>
  <c r="D173" i="4" s="1"/>
  <c r="M110" i="27"/>
  <c r="T126" i="27"/>
  <c r="J126" i="27"/>
  <c r="I98" i="27"/>
  <c r="U126" i="27"/>
  <c r="K126" i="27"/>
  <c r="B126" i="26"/>
  <c r="R110" i="26"/>
  <c r="C126" i="26"/>
  <c r="K98" i="26"/>
  <c r="F98" i="26"/>
  <c r="K126" i="26"/>
  <c r="I110" i="26"/>
  <c r="H98" i="26"/>
  <c r="T98" i="26"/>
  <c r="I98" i="26"/>
  <c r="U98" i="26"/>
  <c r="U110" i="26"/>
  <c r="J126" i="26"/>
  <c r="S98" i="26"/>
  <c r="N98" i="26"/>
  <c r="S126" i="26"/>
  <c r="L98" i="26"/>
  <c r="Q110" i="26"/>
  <c r="P98" i="26"/>
  <c r="B110" i="26"/>
  <c r="Q98" i="26"/>
  <c r="V98" i="26"/>
  <c r="C110" i="26"/>
  <c r="R126" i="26"/>
  <c r="H126" i="26"/>
  <c r="D98" i="26"/>
  <c r="E98" i="26"/>
  <c r="E110" i="26"/>
  <c r="C152" i="26"/>
  <c r="F110" i="26"/>
  <c r="D152" i="26"/>
  <c r="O126" i="26"/>
  <c r="N153" i="26"/>
  <c r="K110" i="26"/>
  <c r="N105" i="26"/>
  <c r="M98" i="26"/>
  <c r="M110" i="26"/>
  <c r="W154" i="26"/>
  <c r="N110" i="26"/>
  <c r="B72" i="4"/>
  <c r="V126" i="25"/>
  <c r="I156" i="25"/>
  <c r="V152" i="26"/>
  <c r="R143" i="26"/>
  <c r="J98" i="25"/>
  <c r="L156" i="25"/>
  <c r="J126" i="25"/>
  <c r="L98" i="25"/>
  <c r="K154" i="26"/>
  <c r="M98" i="25"/>
  <c r="Q110" i="25"/>
  <c r="L110" i="25"/>
  <c r="G156" i="25"/>
  <c r="R76" i="24"/>
  <c r="R173" i="4" s="1"/>
  <c r="B110" i="25"/>
  <c r="W76" i="24"/>
  <c r="W173" i="4" s="1"/>
  <c r="C110" i="25"/>
  <c r="L136" i="25"/>
  <c r="S156" i="25"/>
  <c r="W143" i="27"/>
  <c r="D77" i="24"/>
  <c r="D174" i="4" s="1"/>
  <c r="R98" i="25"/>
  <c r="I77" i="24"/>
  <c r="I174" i="4" s="1"/>
  <c r="F152" i="26"/>
  <c r="T98" i="25"/>
  <c r="F156" i="25"/>
  <c r="U98" i="25"/>
  <c r="K98" i="25"/>
  <c r="H126" i="25"/>
  <c r="K152" i="25"/>
  <c r="W156" i="25"/>
  <c r="B143" i="26"/>
  <c r="K152" i="26"/>
  <c r="F98" i="25"/>
  <c r="D105" i="25"/>
  <c r="H110" i="25"/>
  <c r="T110" i="25"/>
  <c r="I126" i="25"/>
  <c r="C153" i="25"/>
  <c r="E153" i="26"/>
  <c r="K153" i="25"/>
  <c r="D143" i="26"/>
  <c r="U153" i="26"/>
  <c r="J110" i="25"/>
  <c r="U153" i="25"/>
  <c r="U146" i="25" s="1"/>
  <c r="O154" i="26"/>
  <c r="D52" i="24"/>
  <c r="L105" i="25"/>
  <c r="K110" i="25"/>
  <c r="M154" i="25"/>
  <c r="U67" i="24"/>
  <c r="U154" i="25"/>
  <c r="Q105" i="25"/>
  <c r="N126" i="25"/>
  <c r="T105" i="25"/>
  <c r="U143" i="25"/>
  <c r="R71" i="4"/>
  <c r="W105" i="25"/>
  <c r="P126" i="25"/>
  <c r="J143" i="26"/>
  <c r="B98" i="25"/>
  <c r="N98" i="25"/>
  <c r="P110" i="25"/>
  <c r="Q126" i="25"/>
  <c r="G126" i="25"/>
  <c r="H119" i="25"/>
  <c r="B126" i="25"/>
  <c r="B154" i="26"/>
  <c r="D98" i="25"/>
  <c r="R110" i="25"/>
  <c r="C154" i="26"/>
  <c r="W152" i="27"/>
  <c r="G17" i="4"/>
  <c r="G3" i="4"/>
  <c r="D74" i="24"/>
  <c r="D171" i="4" s="1"/>
  <c r="D69" i="4"/>
  <c r="D17" i="4"/>
  <c r="D3" i="4"/>
  <c r="D128" i="4" s="1"/>
  <c r="G30" i="4"/>
  <c r="B39" i="4"/>
  <c r="G143" i="4"/>
  <c r="S145" i="4"/>
  <c r="B76" i="24"/>
  <c r="B173" i="4" s="1"/>
  <c r="R136" i="25"/>
  <c r="P39" i="4"/>
  <c r="H70" i="4"/>
  <c r="H143" i="4" s="1"/>
  <c r="E52" i="24"/>
  <c r="G76" i="24"/>
  <c r="G173" i="4" s="1"/>
  <c r="N156" i="25"/>
  <c r="O144" i="4"/>
  <c r="L52" i="24"/>
  <c r="U57" i="24"/>
  <c r="U116" i="4" s="1"/>
  <c r="J76" i="24"/>
  <c r="J173" i="4" s="1"/>
  <c r="G136" i="25"/>
  <c r="O156" i="25"/>
  <c r="P144" i="4"/>
  <c r="M52" i="24"/>
  <c r="M69" i="4" s="1"/>
  <c r="M142" i="4" s="1"/>
  <c r="J156" i="25"/>
  <c r="Q144" i="4"/>
  <c r="R52" i="24"/>
  <c r="R144" i="4"/>
  <c r="W74" i="24"/>
  <c r="W171" i="4" s="1"/>
  <c r="M143" i="4"/>
  <c r="O143" i="4"/>
  <c r="N69" i="24"/>
  <c r="P143" i="4"/>
  <c r="Q69" i="24"/>
  <c r="V156" i="25"/>
  <c r="W144" i="4"/>
  <c r="O136" i="25"/>
  <c r="Q156" i="25"/>
  <c r="B145" i="4"/>
  <c r="R156" i="25"/>
  <c r="C145" i="4"/>
  <c r="D145" i="4"/>
  <c r="I52" i="24"/>
  <c r="T57" i="24"/>
  <c r="T116" i="4" s="1"/>
  <c r="T156" i="25"/>
  <c r="J75" i="24"/>
  <c r="J172" i="4" s="1"/>
  <c r="P76" i="24"/>
  <c r="P173" i="4" s="1"/>
  <c r="V77" i="24"/>
  <c r="V174" i="4" s="1"/>
  <c r="V57" i="24"/>
  <c r="V116" i="4" s="1"/>
  <c r="B67" i="24"/>
  <c r="W143" i="4"/>
  <c r="E67" i="24"/>
  <c r="H67" i="24"/>
  <c r="H156" i="25"/>
  <c r="T76" i="24"/>
  <c r="T173" i="4" s="1"/>
  <c r="J67" i="24"/>
  <c r="W136" i="25"/>
  <c r="C156" i="25"/>
  <c r="J145" i="4"/>
  <c r="J57" i="24"/>
  <c r="J116" i="4" s="1"/>
  <c r="M67" i="24"/>
  <c r="P67" i="24"/>
  <c r="Q52" i="24"/>
  <c r="R75" i="24"/>
  <c r="R172" i="4" s="1"/>
  <c r="M57" i="24"/>
  <c r="M116" i="4" s="1"/>
  <c r="F33" i="4"/>
  <c r="G71" i="4"/>
  <c r="G144" i="4" s="1"/>
  <c r="B70" i="4"/>
  <c r="N72" i="4"/>
  <c r="N145" i="4" s="1"/>
  <c r="Q117" i="4"/>
  <c r="H57" i="24"/>
  <c r="H116" i="4" s="1"/>
  <c r="C70" i="4"/>
  <c r="O72" i="4"/>
  <c r="O145" i="4" s="1"/>
  <c r="D68" i="24"/>
  <c r="J144" i="4"/>
  <c r="D156" i="25"/>
  <c r="V75" i="24"/>
  <c r="V172" i="4" s="1"/>
  <c r="F77" i="24"/>
  <c r="F174" i="4" s="1"/>
  <c r="U136" i="25"/>
  <c r="F57" i="24"/>
  <c r="F116" i="4" s="1"/>
  <c r="L68" i="24"/>
  <c r="Q114" i="4"/>
  <c r="Q62" i="20"/>
  <c r="Q115" i="4" s="1"/>
  <c r="Q57" i="20"/>
  <c r="D115" i="4"/>
  <c r="F5" i="23"/>
  <c r="D160" i="23"/>
  <c r="R99" i="23"/>
  <c r="R62" i="20" s="1"/>
  <c r="R115" i="4" s="1"/>
  <c r="L57" i="20"/>
  <c r="H5" i="23"/>
  <c r="T99" i="23"/>
  <c r="T62" i="20" s="1"/>
  <c r="T115" i="4" s="1"/>
  <c r="V141" i="23"/>
  <c r="N5" i="23"/>
  <c r="S77" i="20"/>
  <c r="S168" i="4" s="1"/>
  <c r="L160" i="23"/>
  <c r="T48" i="23"/>
  <c r="D78" i="20"/>
  <c r="D169" i="4" s="1"/>
  <c r="L56" i="20"/>
  <c r="I48" i="23"/>
  <c r="I57" i="20" s="1"/>
  <c r="I56" i="20" s="1"/>
  <c r="O79" i="20"/>
  <c r="O170" i="4" s="1"/>
  <c r="B99" i="23"/>
  <c r="B62" i="20" s="1"/>
  <c r="B115" i="4" s="1"/>
  <c r="R79" i="20"/>
  <c r="R170" i="4" s="1"/>
  <c r="G99" i="23"/>
  <c r="G62" i="20" s="1"/>
  <c r="G115" i="4" s="1"/>
  <c r="I141" i="23"/>
  <c r="J99" i="23"/>
  <c r="J62" i="20" s="1"/>
  <c r="J115" i="4" s="1"/>
  <c r="I137" i="23"/>
  <c r="L141" i="23"/>
  <c r="L137" i="23"/>
  <c r="Q141" i="23"/>
  <c r="K77" i="20"/>
  <c r="K168" i="4" s="1"/>
  <c r="Q78" i="20"/>
  <c r="Q169" i="4" s="1"/>
  <c r="C5" i="23"/>
  <c r="C60" i="20" s="1"/>
  <c r="C113" i="4" s="1"/>
  <c r="O99" i="23"/>
  <c r="O62" i="20" s="1"/>
  <c r="O115" i="4" s="1"/>
  <c r="Q137" i="23"/>
  <c r="T141" i="23"/>
  <c r="L77" i="20"/>
  <c r="L168" i="4" s="1"/>
  <c r="D5" i="23"/>
  <c r="T137" i="23"/>
  <c r="V132" i="22"/>
  <c r="F132" i="22"/>
  <c r="I146" i="22"/>
  <c r="F165" i="22"/>
  <c r="J146" i="22"/>
  <c r="W165" i="22"/>
  <c r="M146" i="22"/>
  <c r="P146" i="22"/>
  <c r="Q146" i="22"/>
  <c r="B165" i="22"/>
  <c r="N165" i="22"/>
  <c r="R146" i="22"/>
  <c r="C165" i="22"/>
  <c r="D165" i="22"/>
  <c r="D146" i="22"/>
  <c r="U146" i="22"/>
  <c r="E132" i="22"/>
  <c r="G165" i="22"/>
  <c r="M165" i="22"/>
  <c r="K160" i="22"/>
  <c r="C132" i="22"/>
  <c r="J165" i="22"/>
  <c r="V165" i="22"/>
  <c r="O132" i="22"/>
  <c r="K165" i="22"/>
  <c r="L165" i="22"/>
  <c r="L146" i="22"/>
  <c r="M132" i="22"/>
  <c r="B146" i="22"/>
  <c r="O165" i="22"/>
  <c r="U165" i="22"/>
  <c r="U141" i="22"/>
  <c r="U132" i="22" s="1"/>
  <c r="K132" i="22"/>
  <c r="E146" i="22"/>
  <c r="R165" i="22"/>
  <c r="S165" i="22"/>
  <c r="T165" i="22"/>
  <c r="H146" i="22"/>
  <c r="T146" i="22"/>
  <c r="C68" i="4"/>
  <c r="C141" i="4" s="1"/>
  <c r="N66" i="4"/>
  <c r="N139" i="4" s="1"/>
  <c r="F68" i="4"/>
  <c r="S66" i="4"/>
  <c r="P146" i="21"/>
  <c r="B183" i="21"/>
  <c r="W146" i="21"/>
  <c r="K165" i="21"/>
  <c r="G165" i="21"/>
  <c r="W66" i="4"/>
  <c r="W139" i="4" s="1"/>
  <c r="T146" i="21"/>
  <c r="E132" i="21"/>
  <c r="Q132" i="21"/>
  <c r="U146" i="21"/>
  <c r="I165" i="21"/>
  <c r="B146" i="21"/>
  <c r="I146" i="21"/>
  <c r="N160" i="21"/>
  <c r="N203" i="22"/>
  <c r="T211" i="22"/>
  <c r="O160" i="21"/>
  <c r="F165" i="21"/>
  <c r="L165" i="21"/>
  <c r="I202" i="22"/>
  <c r="H141" i="21"/>
  <c r="H132" i="21" s="1"/>
  <c r="W160" i="21"/>
  <c r="Q203" i="22"/>
  <c r="C51" i="20"/>
  <c r="C65" i="4" s="1"/>
  <c r="C138" i="4" s="1"/>
  <c r="M132" i="21"/>
  <c r="I141" i="21"/>
  <c r="G146" i="21"/>
  <c r="B213" i="22"/>
  <c r="S69" i="20"/>
  <c r="J165" i="21"/>
  <c r="S203" i="22"/>
  <c r="H51" i="20"/>
  <c r="H65" i="4" s="1"/>
  <c r="T69" i="20"/>
  <c r="Q165" i="21"/>
  <c r="N51" i="20"/>
  <c r="N65" i="4" s="1"/>
  <c r="N138" i="4" s="1"/>
  <c r="P132" i="21"/>
  <c r="D146" i="21"/>
  <c r="J146" i="21"/>
  <c r="E146" i="21"/>
  <c r="Q146" i="21"/>
  <c r="L157" i="21"/>
  <c r="D192" i="22"/>
  <c r="J201" i="22"/>
  <c r="V203" i="22"/>
  <c r="T157" i="21"/>
  <c r="N165" i="21"/>
  <c r="T165" i="21"/>
  <c r="E192" i="22"/>
  <c r="Q202" i="22"/>
  <c r="N132" i="21"/>
  <c r="O165" i="21"/>
  <c r="L201" i="22"/>
  <c r="H213" i="22"/>
  <c r="H146" i="21"/>
  <c r="M201" i="22"/>
  <c r="G71" i="20"/>
  <c r="U132" i="21"/>
  <c r="O146" i="21"/>
  <c r="T202" i="22"/>
  <c r="D211" i="22"/>
  <c r="J213" i="22"/>
  <c r="H71" i="20"/>
  <c r="R165" i="21"/>
  <c r="K213" i="22"/>
  <c r="O71" i="20"/>
  <c r="C165" i="21"/>
  <c r="V202" i="22"/>
  <c r="F211" i="22"/>
  <c r="L146" i="21"/>
  <c r="R146" i="21"/>
  <c r="W202" i="22"/>
  <c r="M213" i="22"/>
  <c r="I132" i="21"/>
  <c r="M146" i="21"/>
  <c r="L192" i="22"/>
  <c r="V165" i="21"/>
  <c r="M192" i="22"/>
  <c r="C203" i="22"/>
  <c r="I211" i="22"/>
  <c r="V132" i="21"/>
  <c r="W165" i="21"/>
  <c r="P213" i="22"/>
  <c r="Q39" i="4"/>
  <c r="G66" i="4"/>
  <c r="G139" i="4" s="1"/>
  <c r="M67" i="4"/>
  <c r="S68" i="4"/>
  <c r="S141" i="4" s="1"/>
  <c r="K51" i="20"/>
  <c r="K65" i="4" s="1"/>
  <c r="K138" i="4" s="1"/>
  <c r="J79" i="20"/>
  <c r="J170" i="4" s="1"/>
  <c r="T205" i="21"/>
  <c r="O140" i="4"/>
  <c r="P140" i="4"/>
  <c r="P51" i="20"/>
  <c r="P65" i="4" s="1"/>
  <c r="P138" i="4" s="1"/>
  <c r="Q140" i="4"/>
  <c r="D183" i="23"/>
  <c r="H30" i="4"/>
  <c r="R140" i="4"/>
  <c r="C77" i="20"/>
  <c r="C168" i="4" s="1"/>
  <c r="E70" i="20"/>
  <c r="J183" i="21"/>
  <c r="G205" i="23"/>
  <c r="D183" i="21"/>
  <c r="P139" i="4"/>
  <c r="W140" i="4"/>
  <c r="B141" i="4"/>
  <c r="C183" i="23"/>
  <c r="Q70" i="20"/>
  <c r="D205" i="21"/>
  <c r="L183" i="23"/>
  <c r="W79" i="20"/>
  <c r="W170" i="4" s="1"/>
  <c r="L59" i="20"/>
  <c r="L112" i="4" s="1"/>
  <c r="I183" i="21"/>
  <c r="F183" i="23"/>
  <c r="V139" i="4"/>
  <c r="S51" i="20"/>
  <c r="S65" i="4" s="1"/>
  <c r="S138" i="4" s="1"/>
  <c r="R183" i="21"/>
  <c r="L183" i="21"/>
  <c r="B140" i="4"/>
  <c r="Q56" i="20"/>
  <c r="C67" i="4"/>
  <c r="C140" i="4" s="1"/>
  <c r="K71" i="20"/>
  <c r="B3" i="4"/>
  <c r="B128" i="4" s="1"/>
  <c r="P71" i="20"/>
  <c r="L205" i="21"/>
  <c r="T183" i="23"/>
  <c r="Q183" i="21"/>
  <c r="W71" i="20"/>
  <c r="N68" i="4"/>
  <c r="N141" i="4" s="1"/>
  <c r="Q183" i="23"/>
  <c r="V77" i="20"/>
  <c r="V168" i="4" s="1"/>
  <c r="T183" i="21"/>
  <c r="D66" i="4"/>
  <c r="C69" i="20"/>
  <c r="Q229" i="19"/>
  <c r="Q81" i="16"/>
  <c r="Q110" i="4" s="1"/>
  <c r="V191" i="19"/>
  <c r="V81" i="16"/>
  <c r="V110" i="4" s="1"/>
  <c r="S173" i="19"/>
  <c r="S80" i="16"/>
  <c r="S109" i="4" s="1"/>
  <c r="S172" i="19"/>
  <c r="S168" i="19"/>
  <c r="T173" i="19"/>
  <c r="T80" i="16"/>
  <c r="T109" i="4" s="1"/>
  <c r="H192" i="19"/>
  <c r="H81" i="16"/>
  <c r="H110" i="4" s="1"/>
  <c r="I185" i="19"/>
  <c r="I81" i="16"/>
  <c r="I110" i="4" s="1"/>
  <c r="N191" i="19"/>
  <c r="N81" i="16"/>
  <c r="N110" i="4" s="1"/>
  <c r="O192" i="19"/>
  <c r="O81" i="16"/>
  <c r="O110" i="4" s="1"/>
  <c r="L173" i="19"/>
  <c r="L80" i="16"/>
  <c r="L109" i="4" s="1"/>
  <c r="P192" i="19"/>
  <c r="P81" i="16"/>
  <c r="P110" i="4" s="1"/>
  <c r="I76" i="16"/>
  <c r="J168" i="19"/>
  <c r="E197" i="19"/>
  <c r="K168" i="19"/>
  <c r="B172" i="19"/>
  <c r="I172" i="19"/>
  <c r="R168" i="19"/>
  <c r="J172" i="19"/>
  <c r="H197" i="19"/>
  <c r="Q172" i="19"/>
  <c r="I197" i="19"/>
  <c r="R172" i="19"/>
  <c r="T197" i="19"/>
  <c r="G197" i="19"/>
  <c r="Q197" i="19"/>
  <c r="B80" i="16"/>
  <c r="B109" i="4" s="1"/>
  <c r="N197" i="19"/>
  <c r="C80" i="16"/>
  <c r="C109" i="4" s="1"/>
  <c r="E77" i="16"/>
  <c r="E76" i="16" s="1"/>
  <c r="O197" i="19"/>
  <c r="Q41" i="7"/>
  <c r="Q38" i="7" s="1"/>
  <c r="D197" i="19"/>
  <c r="I77" i="16"/>
  <c r="P197" i="19"/>
  <c r="M77" i="16"/>
  <c r="M76" i="16" s="1"/>
  <c r="I80" i="16"/>
  <c r="I109" i="4" s="1"/>
  <c r="Q77" i="16"/>
  <c r="Q76" i="16" s="1"/>
  <c r="J80" i="16"/>
  <c r="J109" i="4" s="1"/>
  <c r="W61" i="19"/>
  <c r="O103" i="16"/>
  <c r="O166" i="4" s="1"/>
  <c r="Q80" i="16"/>
  <c r="Q109" i="4" s="1"/>
  <c r="I167" i="19"/>
  <c r="I176" i="19"/>
  <c r="V197" i="19"/>
  <c r="R80" i="16"/>
  <c r="R109" i="4" s="1"/>
  <c r="Q167" i="19"/>
  <c r="Q176" i="19"/>
  <c r="W197" i="19"/>
  <c r="M197" i="19"/>
  <c r="B168" i="19"/>
  <c r="T103" i="16"/>
  <c r="T166" i="4" s="1"/>
  <c r="M61" i="19"/>
  <c r="M81" i="16" s="1"/>
  <c r="M110" i="4" s="1"/>
  <c r="T174" i="18"/>
  <c r="T97" i="16"/>
  <c r="L96" i="16"/>
  <c r="L95" i="16" s="1"/>
  <c r="J178" i="18"/>
  <c r="P178" i="18"/>
  <c r="L178" i="18"/>
  <c r="M178" i="18"/>
  <c r="D197" i="18"/>
  <c r="J197" i="18"/>
  <c r="T96" i="16"/>
  <c r="N178" i="18"/>
  <c r="D178" i="18"/>
  <c r="E197" i="18"/>
  <c r="F197" i="18"/>
  <c r="H197" i="18"/>
  <c r="T197" i="18"/>
  <c r="B178" i="18"/>
  <c r="U178" i="18"/>
  <c r="R197" i="18"/>
  <c r="V178" i="18"/>
  <c r="M197" i="18"/>
  <c r="N197" i="18"/>
  <c r="O197" i="18"/>
  <c r="I178" i="18"/>
  <c r="P197" i="18"/>
  <c r="C197" i="18"/>
  <c r="G96" i="16"/>
  <c r="W197" i="18"/>
  <c r="F96" i="16"/>
  <c r="H96" i="16"/>
  <c r="F178" i="18"/>
  <c r="J71" i="16"/>
  <c r="N71" i="16"/>
  <c r="B96" i="16"/>
  <c r="K97" i="16"/>
  <c r="K5" i="17"/>
  <c r="E197" i="17"/>
  <c r="D197" i="17"/>
  <c r="L166" i="18"/>
  <c r="J226" i="18"/>
  <c r="O63" i="4"/>
  <c r="O136" i="4" s="1"/>
  <c r="C96" i="16"/>
  <c r="C95" i="16" s="1"/>
  <c r="L97" i="16"/>
  <c r="M5" i="17"/>
  <c r="Q178" i="17"/>
  <c r="D95" i="16"/>
  <c r="S178" i="17"/>
  <c r="S164" i="17"/>
  <c r="H95" i="16"/>
  <c r="K197" i="17"/>
  <c r="I95" i="16"/>
  <c r="J95" i="16"/>
  <c r="M197" i="17"/>
  <c r="L197" i="17"/>
  <c r="T166" i="18"/>
  <c r="K95" i="16"/>
  <c r="F217" i="17"/>
  <c r="E178" i="17"/>
  <c r="N96" i="16"/>
  <c r="D184" i="17"/>
  <c r="O96" i="16"/>
  <c r="L184" i="17"/>
  <c r="P5" i="18"/>
  <c r="R53" i="16"/>
  <c r="R62" i="4" s="1"/>
  <c r="N190" i="17"/>
  <c r="S197" i="17"/>
  <c r="S53" i="16"/>
  <c r="C178" i="17"/>
  <c r="V190" i="17"/>
  <c r="R5" i="18"/>
  <c r="R97" i="16" s="1"/>
  <c r="R95" i="16" s="1"/>
  <c r="U53" i="16"/>
  <c r="T197" i="17"/>
  <c r="S5" i="18"/>
  <c r="S169" i="18" s="1"/>
  <c r="S96" i="16"/>
  <c r="T95" i="16"/>
  <c r="U96" i="16"/>
  <c r="G178" i="17"/>
  <c r="V96" i="16"/>
  <c r="H178" i="17"/>
  <c r="B171" i="18"/>
  <c r="I178" i="17"/>
  <c r="C171" i="18"/>
  <c r="B71" i="16"/>
  <c r="J178" i="17"/>
  <c r="V178" i="17"/>
  <c r="H63" i="4"/>
  <c r="Q64" i="4"/>
  <c r="D71" i="16"/>
  <c r="C97" i="16"/>
  <c r="H203" i="17"/>
  <c r="B209" i="17"/>
  <c r="F71" i="16"/>
  <c r="D97" i="16"/>
  <c r="B5" i="17"/>
  <c r="P203" i="17"/>
  <c r="J209" i="17"/>
  <c r="R197" i="17"/>
  <c r="G71" i="16"/>
  <c r="H97" i="16"/>
  <c r="C5" i="17"/>
  <c r="M178" i="17"/>
  <c r="B197" i="17"/>
  <c r="R209" i="17"/>
  <c r="H71" i="16"/>
  <c r="I97" i="16"/>
  <c r="I5" i="17"/>
  <c r="H171" i="18"/>
  <c r="C90" i="16"/>
  <c r="J5" i="17"/>
  <c r="O178" i="17"/>
  <c r="J3" i="4"/>
  <c r="J128" i="4" s="1"/>
  <c r="J9" i="4"/>
  <c r="H136" i="4"/>
  <c r="N30" i="4"/>
  <c r="C39" i="4"/>
  <c r="W30" i="4"/>
  <c r="I39" i="4"/>
  <c r="U63" i="4"/>
  <c r="J39" i="4"/>
  <c r="Q3" i="4"/>
  <c r="Q128" i="4" s="1"/>
  <c r="F103" i="16"/>
  <c r="F166" i="4" s="1"/>
  <c r="B95" i="16"/>
  <c r="B229" i="17"/>
  <c r="L217" i="17"/>
  <c r="I30" i="4"/>
  <c r="W136" i="4"/>
  <c r="R3" i="4"/>
  <c r="R128" i="4" s="1"/>
  <c r="M217" i="17"/>
  <c r="J229" i="17"/>
  <c r="T217" i="17"/>
  <c r="N33" i="4"/>
  <c r="S39" i="4"/>
  <c r="I64" i="4"/>
  <c r="I137" i="4" s="1"/>
  <c r="E217" i="17"/>
  <c r="L71" i="16"/>
  <c r="O71" i="16"/>
  <c r="I42" i="4"/>
  <c r="I136" i="4"/>
  <c r="U103" i="16"/>
  <c r="U166" i="4" s="1"/>
  <c r="P71" i="16"/>
  <c r="Q95" i="16"/>
  <c r="O217" i="17"/>
  <c r="J136" i="4"/>
  <c r="V103" i="16"/>
  <c r="V166" i="4" s="1"/>
  <c r="R71" i="16"/>
  <c r="R229" i="17"/>
  <c r="Q137" i="4"/>
  <c r="W103" i="16"/>
  <c r="W166" i="4" s="1"/>
  <c r="T71" i="16"/>
  <c r="R137" i="4"/>
  <c r="V71" i="16"/>
  <c r="S137" i="4"/>
  <c r="S52" i="16"/>
  <c r="S61" i="4" s="1"/>
  <c r="S134" i="4" s="1"/>
  <c r="W71" i="16"/>
  <c r="N63" i="4"/>
  <c r="N136" i="4" s="1"/>
  <c r="T64" i="4"/>
  <c r="T137" i="4" s="1"/>
  <c r="E79" i="16"/>
  <c r="E108" i="4" s="1"/>
  <c r="K90" i="16"/>
  <c r="D217" i="17"/>
  <c r="S90" i="16"/>
  <c r="P136" i="4"/>
  <c r="Q136" i="4"/>
  <c r="W217" i="17"/>
  <c r="R136" i="4"/>
  <c r="M3" i="4"/>
  <c r="M128" i="4" s="1"/>
  <c r="M79" i="16"/>
  <c r="M108" i="4" s="1"/>
  <c r="U217" i="17"/>
  <c r="R52" i="16"/>
  <c r="R61" i="4" s="1"/>
  <c r="D103" i="16"/>
  <c r="D166" i="4" s="1"/>
  <c r="V217" i="17"/>
  <c r="I41" i="7"/>
  <c r="E103" i="16"/>
  <c r="E166" i="4" s="1"/>
  <c r="U76" i="12"/>
  <c r="U71" i="12"/>
  <c r="G178" i="15"/>
  <c r="G76" i="12"/>
  <c r="K176" i="15"/>
  <c r="K76" i="12"/>
  <c r="K71" i="12"/>
  <c r="K70" i="12" s="1"/>
  <c r="M185" i="15"/>
  <c r="M76" i="12"/>
  <c r="M105" i="4" s="1"/>
  <c r="M71" i="12"/>
  <c r="M70" i="12" s="1"/>
  <c r="O185" i="15"/>
  <c r="O76" i="12"/>
  <c r="O105" i="4" s="1"/>
  <c r="P233" i="15"/>
  <c r="P76" i="12"/>
  <c r="P105" i="4" s="1"/>
  <c r="S176" i="15"/>
  <c r="S76" i="12"/>
  <c r="S105" i="4" s="1"/>
  <c r="S71" i="12"/>
  <c r="S70" i="12" s="1"/>
  <c r="W182" i="15"/>
  <c r="W76" i="12"/>
  <c r="W75" i="12" s="1"/>
  <c r="W104" i="4" s="1"/>
  <c r="C176" i="15"/>
  <c r="C71" i="12"/>
  <c r="C70" i="12" s="1"/>
  <c r="C76" i="12"/>
  <c r="C105" i="4" s="1"/>
  <c r="D75" i="12"/>
  <c r="D104" i="4" s="1"/>
  <c r="D105" i="4"/>
  <c r="N210" i="15"/>
  <c r="N78" i="12"/>
  <c r="N107" i="4" s="1"/>
  <c r="E71" i="12"/>
  <c r="E70" i="12" s="1"/>
  <c r="E76" i="12"/>
  <c r="C162" i="15"/>
  <c r="O162" i="15"/>
  <c r="H187" i="15"/>
  <c r="H100" i="12"/>
  <c r="H161" i="4" s="1"/>
  <c r="V78" i="12"/>
  <c r="V107" i="4" s="1"/>
  <c r="R97" i="12"/>
  <c r="R158" i="4" s="1"/>
  <c r="D162" i="15"/>
  <c r="P162" i="15"/>
  <c r="E162" i="15"/>
  <c r="Q101" i="12"/>
  <c r="Q162" i="4" s="1"/>
  <c r="H181" i="15"/>
  <c r="M162" i="15"/>
  <c r="K99" i="12"/>
  <c r="K160" i="4" s="1"/>
  <c r="R101" i="12"/>
  <c r="R162" i="4" s="1"/>
  <c r="N162" i="15"/>
  <c r="G99" i="12"/>
  <c r="G160" i="4" s="1"/>
  <c r="O75" i="12"/>
  <c r="O104" i="4" s="1"/>
  <c r="K162" i="15"/>
  <c r="W162" i="15"/>
  <c r="D187" i="15"/>
  <c r="U101" i="12"/>
  <c r="U162" i="4" s="1"/>
  <c r="L162" i="15"/>
  <c r="E187" i="15"/>
  <c r="U162" i="15"/>
  <c r="N187" i="15"/>
  <c r="I187" i="15"/>
  <c r="J187" i="15"/>
  <c r="K187" i="15"/>
  <c r="H34" i="15"/>
  <c r="S162" i="15"/>
  <c r="L187" i="15"/>
  <c r="B187" i="15"/>
  <c r="B101" i="12"/>
  <c r="B162" i="4" s="1"/>
  <c r="T162" i="15"/>
  <c r="M187" i="15"/>
  <c r="C187" i="15"/>
  <c r="L34" i="15"/>
  <c r="L181" i="15" s="1"/>
  <c r="O97" i="12"/>
  <c r="O158" i="4" s="1"/>
  <c r="G162" i="15"/>
  <c r="V187" i="15"/>
  <c r="H162" i="15"/>
  <c r="W187" i="15"/>
  <c r="R187" i="15"/>
  <c r="T34" i="15"/>
  <c r="T76" i="12" s="1"/>
  <c r="S187" i="15"/>
  <c r="I101" i="12"/>
  <c r="I162" i="4" s="1"/>
  <c r="T187" i="15"/>
  <c r="T97" i="12"/>
  <c r="T158" i="4" s="1"/>
  <c r="C100" i="12"/>
  <c r="C161" i="4" s="1"/>
  <c r="U97" i="12"/>
  <c r="U158" i="4" s="1"/>
  <c r="J101" i="12"/>
  <c r="J162" i="4" s="1"/>
  <c r="F162" i="15"/>
  <c r="U187" i="15"/>
  <c r="H187" i="14"/>
  <c r="U204" i="14"/>
  <c r="I171" i="14"/>
  <c r="V204" i="14"/>
  <c r="K187" i="14"/>
  <c r="S162" i="14"/>
  <c r="F187" i="14"/>
  <c r="R187" i="14"/>
  <c r="C204" i="14"/>
  <c r="G171" i="14"/>
  <c r="U162" i="14"/>
  <c r="B171" i="14"/>
  <c r="N171" i="14"/>
  <c r="I187" i="14"/>
  <c r="U187" i="14"/>
  <c r="P187" i="14"/>
  <c r="L171" i="14"/>
  <c r="D162" i="14"/>
  <c r="S187" i="14"/>
  <c r="N187" i="14"/>
  <c r="E204" i="14"/>
  <c r="K204" i="14"/>
  <c r="O171" i="14"/>
  <c r="F204" i="14"/>
  <c r="G162" i="14"/>
  <c r="J171" i="14"/>
  <c r="V171" i="14"/>
  <c r="B162" i="14"/>
  <c r="N162" i="14"/>
  <c r="Q187" i="14"/>
  <c r="C162" i="14"/>
  <c r="B187" i="14"/>
  <c r="I204" i="14"/>
  <c r="M171" i="14"/>
  <c r="P204" i="14"/>
  <c r="E162" i="14"/>
  <c r="T171" i="14"/>
  <c r="L162" i="14"/>
  <c r="M204" i="14"/>
  <c r="V187" i="14"/>
  <c r="S204" i="14"/>
  <c r="W171" i="14"/>
  <c r="N204" i="14"/>
  <c r="O162" i="14"/>
  <c r="R171" i="14"/>
  <c r="J162" i="14"/>
  <c r="V162" i="14"/>
  <c r="C187" i="14"/>
  <c r="Q204" i="14"/>
  <c r="K162" i="14"/>
  <c r="J187" i="14"/>
  <c r="U171" i="14"/>
  <c r="M162" i="14"/>
  <c r="F171" i="14"/>
  <c r="T162" i="14"/>
  <c r="M187" i="14"/>
  <c r="H187" i="13"/>
  <c r="B204" i="13"/>
  <c r="D60" i="4"/>
  <c r="I204" i="13"/>
  <c r="T162" i="13"/>
  <c r="H171" i="13"/>
  <c r="T171" i="13"/>
  <c r="L204" i="13"/>
  <c r="F224" i="13"/>
  <c r="L224" i="13"/>
  <c r="E241" i="14"/>
  <c r="Q261" i="14"/>
  <c r="G204" i="13"/>
  <c r="F233" i="13"/>
  <c r="E181" i="13"/>
  <c r="H204" i="13"/>
  <c r="G241" i="14"/>
  <c r="H181" i="13"/>
  <c r="O187" i="13"/>
  <c r="E187" i="13"/>
  <c r="H241" i="14"/>
  <c r="F171" i="13"/>
  <c r="R171" i="13"/>
  <c r="M181" i="13"/>
  <c r="P187" i="13"/>
  <c r="F187" i="13"/>
  <c r="J204" i="13"/>
  <c r="P181" i="13"/>
  <c r="Q204" i="13"/>
  <c r="G85" i="12"/>
  <c r="K241" i="14"/>
  <c r="W261" i="14"/>
  <c r="R85" i="12"/>
  <c r="E162" i="13"/>
  <c r="I171" i="13"/>
  <c r="M224" i="13"/>
  <c r="P171" i="13"/>
  <c r="T204" i="13"/>
  <c r="N224" i="13"/>
  <c r="M241" i="14"/>
  <c r="O204" i="13"/>
  <c r="N233" i="13"/>
  <c r="P224" i="13"/>
  <c r="P204" i="13"/>
  <c r="V224" i="13"/>
  <c r="C88" i="12"/>
  <c r="C162" i="13"/>
  <c r="W187" i="13"/>
  <c r="M187" i="13"/>
  <c r="P241" i="14"/>
  <c r="N171" i="13"/>
  <c r="N187" i="13"/>
  <c r="R204" i="13"/>
  <c r="G88" i="12"/>
  <c r="W243" i="13"/>
  <c r="C204" i="13"/>
  <c r="S241" i="14"/>
  <c r="M162" i="13"/>
  <c r="K187" i="13"/>
  <c r="U224" i="13"/>
  <c r="O56" i="4"/>
  <c r="B171" i="13"/>
  <c r="U241" i="14"/>
  <c r="U233" i="13"/>
  <c r="W204" i="13"/>
  <c r="K162" i="13"/>
  <c r="W162" i="13"/>
  <c r="I187" i="13"/>
  <c r="L171" i="13"/>
  <c r="K204" i="13"/>
  <c r="L56" i="4"/>
  <c r="L131" i="4" s="1"/>
  <c r="U56" i="4"/>
  <c r="U131" i="4" s="1"/>
  <c r="V56" i="4"/>
  <c r="V131" i="4" s="1"/>
  <c r="T59" i="4"/>
  <c r="U59" i="4"/>
  <c r="L162" i="13"/>
  <c r="V171" i="13"/>
  <c r="V187" i="13"/>
  <c r="D204" i="13"/>
  <c r="V59" i="4"/>
  <c r="W59" i="4"/>
  <c r="B60" i="4"/>
  <c r="B133" i="4" s="1"/>
  <c r="U162" i="13"/>
  <c r="G187" i="13"/>
  <c r="S187" i="13"/>
  <c r="L57" i="4"/>
  <c r="L132" i="4" s="1"/>
  <c r="L86" i="12"/>
  <c r="F132" i="4"/>
  <c r="D133" i="4"/>
  <c r="H42" i="4"/>
  <c r="L58" i="4"/>
  <c r="R59" i="4"/>
  <c r="E103" i="4"/>
  <c r="B129" i="4"/>
  <c r="I37" i="12"/>
  <c r="I65" i="12"/>
  <c r="I57" i="4" s="1"/>
  <c r="I132" i="4" s="1"/>
  <c r="T85" i="12"/>
  <c r="I224" i="13"/>
  <c r="K58" i="4"/>
  <c r="Q59" i="4"/>
  <c r="S7" i="4"/>
  <c r="T56" i="4"/>
  <c r="T131" i="4" s="1"/>
  <c r="M58" i="4"/>
  <c r="S59" i="4"/>
  <c r="K3" i="4"/>
  <c r="K128" i="4" s="1"/>
  <c r="G97" i="12"/>
  <c r="G158" i="4" s="1"/>
  <c r="J100" i="12"/>
  <c r="J161" i="4" s="1"/>
  <c r="U85" i="12"/>
  <c r="U89" i="12"/>
  <c r="T7" i="4"/>
  <c r="O33" i="4"/>
  <c r="O243" i="13"/>
  <c r="G224" i="13"/>
  <c r="S224" i="13"/>
  <c r="R39" i="4"/>
  <c r="C132" i="4"/>
  <c r="O3" i="4"/>
  <c r="O128" i="4" s="1"/>
  <c r="U82" i="12"/>
  <c r="H37" i="12"/>
  <c r="L87" i="12"/>
  <c r="H224" i="13"/>
  <c r="P87" i="12"/>
  <c r="C133" i="4"/>
  <c r="J224" i="13"/>
  <c r="Q224" i="13"/>
  <c r="V33" i="4"/>
  <c r="E133" i="4"/>
  <c r="F133" i="4"/>
  <c r="T3" i="4"/>
  <c r="T128" i="4" s="1"/>
  <c r="G33" i="4"/>
  <c r="G133" i="4"/>
  <c r="S3" i="12"/>
  <c r="S5" i="4" s="1"/>
  <c r="B97" i="12"/>
  <c r="B158" i="4" s="1"/>
  <c r="T224" i="13"/>
  <c r="H133" i="4"/>
  <c r="T3" i="12"/>
  <c r="T5" i="4" s="1"/>
  <c r="C97" i="12"/>
  <c r="C158" i="4" s="1"/>
  <c r="O224" i="13"/>
  <c r="W33" i="4"/>
  <c r="O30" i="4"/>
  <c r="D131" i="4"/>
  <c r="I133" i="4"/>
  <c r="W3" i="12"/>
  <c r="W5" i="4" s="1"/>
  <c r="P37" i="12"/>
  <c r="S97" i="12"/>
  <c r="S158" i="4" s="1"/>
  <c r="N97" i="12"/>
  <c r="N158" i="4" s="1"/>
  <c r="R224" i="13"/>
  <c r="P30" i="4"/>
  <c r="E56" i="4"/>
  <c r="E131" i="4" s="1"/>
  <c r="Q30" i="4"/>
  <c r="F131" i="4"/>
  <c r="K133" i="4"/>
  <c r="U38" i="7"/>
  <c r="C82" i="12"/>
  <c r="U70" i="12"/>
  <c r="N88" i="12"/>
  <c r="V233" i="13"/>
  <c r="G131" i="4"/>
  <c r="F59" i="4"/>
  <c r="L60" i="4"/>
  <c r="L133" i="4" s="1"/>
  <c r="D82" i="12"/>
  <c r="S37" i="12"/>
  <c r="C101" i="12"/>
  <c r="C162" i="4" s="1"/>
  <c r="R88" i="12"/>
  <c r="C224" i="13"/>
  <c r="J133" i="4"/>
  <c r="H56" i="4"/>
  <c r="H131" i="4" s="1"/>
  <c r="G59" i="4"/>
  <c r="M60" i="4"/>
  <c r="M133" i="4" s="1"/>
  <c r="E82" i="12"/>
  <c r="W97" i="12"/>
  <c r="W158" i="4" s="1"/>
  <c r="S88" i="12"/>
  <c r="H59" i="4"/>
  <c r="P75" i="12"/>
  <c r="P104" i="4" s="1"/>
  <c r="V88" i="12"/>
  <c r="L100" i="12"/>
  <c r="L161" i="4" s="1"/>
  <c r="I253" i="13"/>
  <c r="B58" i="4"/>
  <c r="J56" i="4"/>
  <c r="J131" i="4" s="1"/>
  <c r="E65" i="12"/>
  <c r="V65" i="12"/>
  <c r="S75" i="12"/>
  <c r="E101" i="12"/>
  <c r="E162" i="4" s="1"/>
  <c r="W88" i="12"/>
  <c r="P42" i="4"/>
  <c r="K131" i="4"/>
  <c r="P133" i="4"/>
  <c r="W37" i="12"/>
  <c r="G65" i="12"/>
  <c r="W224" i="13"/>
  <c r="Q42" i="4"/>
  <c r="Q133" i="4"/>
  <c r="I82" i="12"/>
  <c r="N63" i="12"/>
  <c r="N55" i="4" s="1"/>
  <c r="K65" i="12"/>
  <c r="B100" i="12"/>
  <c r="B161" i="4" s="1"/>
  <c r="M97" i="12"/>
  <c r="M158" i="4" s="1"/>
  <c r="E85" i="12"/>
  <c r="M101" i="12"/>
  <c r="M162" i="4" s="1"/>
  <c r="M56" i="4"/>
  <c r="M131" i="4" s="1"/>
  <c r="F58" i="4"/>
  <c r="L59" i="4"/>
  <c r="R60" i="4"/>
  <c r="R133" i="4" s="1"/>
  <c r="F106" i="4"/>
  <c r="H31" i="12"/>
  <c r="P63" i="12"/>
  <c r="P55" i="4" s="1"/>
  <c r="P130" i="4" s="1"/>
  <c r="I89" i="12"/>
  <c r="G243" i="13"/>
  <c r="N56" i="4"/>
  <c r="N131" i="4" s="1"/>
  <c r="G58" i="4"/>
  <c r="M59" i="4"/>
  <c r="O65" i="12"/>
  <c r="J89" i="12"/>
  <c r="D224" i="13"/>
  <c r="V30" i="4"/>
  <c r="O131" i="4"/>
  <c r="T133" i="4"/>
  <c r="B38" i="7"/>
  <c r="L82" i="12"/>
  <c r="P65" i="12"/>
  <c r="L85" i="12"/>
  <c r="K224" i="13"/>
  <c r="O7" i="4"/>
  <c r="P56" i="4"/>
  <c r="P131" i="4" s="1"/>
  <c r="K31" i="12"/>
  <c r="R31" i="12"/>
  <c r="S65" i="12"/>
  <c r="Q82" i="12"/>
  <c r="K39" i="4"/>
  <c r="J58" i="4"/>
  <c r="P59" i="4"/>
  <c r="D97" i="12"/>
  <c r="D158" i="4" s="1"/>
  <c r="U65" i="12"/>
  <c r="U63" i="12" s="1"/>
  <c r="P85" i="12"/>
  <c r="E233" i="13"/>
  <c r="Q253" i="13"/>
  <c r="U132" i="11"/>
  <c r="U56" i="8"/>
  <c r="U101" i="4" s="1"/>
  <c r="U52" i="8"/>
  <c r="T132" i="11"/>
  <c r="T122" i="11"/>
  <c r="T126" i="11"/>
  <c r="T130" i="11"/>
  <c r="T56" i="8"/>
  <c r="T101" i="4" s="1"/>
  <c r="M132" i="11"/>
  <c r="M56" i="8"/>
  <c r="M101" i="4" s="1"/>
  <c r="N147" i="11"/>
  <c r="N56" i="8"/>
  <c r="N101" i="4" s="1"/>
  <c r="N52" i="8"/>
  <c r="N51" i="8" s="1"/>
  <c r="Q130" i="11"/>
  <c r="Q56" i="8"/>
  <c r="Q101" i="4" s="1"/>
  <c r="Q55" i="8"/>
  <c r="Q54" i="8" s="1"/>
  <c r="Q99" i="4" s="1"/>
  <c r="D56" i="8"/>
  <c r="D101" i="4" s="1"/>
  <c r="J52" i="8"/>
  <c r="J51" i="8" s="1"/>
  <c r="L56" i="8"/>
  <c r="L101" i="4" s="1"/>
  <c r="D67" i="8"/>
  <c r="D156" i="4" s="1"/>
  <c r="M52" i="8"/>
  <c r="M51" i="8" s="1"/>
  <c r="B52" i="8"/>
  <c r="B51" i="8" s="1"/>
  <c r="O54" i="8"/>
  <c r="O99" i="4" s="1"/>
  <c r="H38" i="7"/>
  <c r="H5" i="7" s="1"/>
  <c r="E54" i="8"/>
  <c r="E99" i="4" s="1"/>
  <c r="R111" i="11"/>
  <c r="Q52" i="8"/>
  <c r="Q51" i="8" s="1"/>
  <c r="R56" i="8"/>
  <c r="I54" i="8"/>
  <c r="I99" i="4" s="1"/>
  <c r="I66" i="8"/>
  <c r="I155" i="4" s="1"/>
  <c r="P67" i="8"/>
  <c r="P156" i="4" s="1"/>
  <c r="P54" i="8"/>
  <c r="P99" i="4" s="1"/>
  <c r="R5" i="11"/>
  <c r="B111" i="11"/>
  <c r="H115" i="11"/>
  <c r="P115" i="11"/>
  <c r="U55" i="8"/>
  <c r="U100" i="4" s="1"/>
  <c r="V55" i="8"/>
  <c r="V100" i="4" s="1"/>
  <c r="D130" i="11"/>
  <c r="U67" i="8"/>
  <c r="U156" i="4" s="1"/>
  <c r="L130" i="11"/>
  <c r="D126" i="11"/>
  <c r="H107" i="11"/>
  <c r="L126" i="11"/>
  <c r="P107" i="11"/>
  <c r="D122" i="11"/>
  <c r="E56" i="8"/>
  <c r="E101" i="4" s="1"/>
  <c r="L122" i="11"/>
  <c r="J111" i="11"/>
  <c r="E52" i="8"/>
  <c r="E51" i="8" s="1"/>
  <c r="V66" i="8"/>
  <c r="V155" i="4" s="1"/>
  <c r="I56" i="8"/>
  <c r="I101" i="4" s="1"/>
  <c r="H52" i="8"/>
  <c r="H51" i="8" s="1"/>
  <c r="J56" i="8"/>
  <c r="J101" i="4" s="1"/>
  <c r="I52" i="8"/>
  <c r="I51" i="8" s="1"/>
  <c r="G117" i="10"/>
  <c r="S117" i="10"/>
  <c r="E100" i="10"/>
  <c r="C100" i="10"/>
  <c r="D100" i="10"/>
  <c r="J100" i="10"/>
  <c r="C117" i="10"/>
  <c r="M100" i="10"/>
  <c r="V117" i="10"/>
  <c r="W117" i="10"/>
  <c r="K100" i="10"/>
  <c r="L100" i="10"/>
  <c r="D117" i="10"/>
  <c r="K117" i="10"/>
  <c r="I156" i="10"/>
  <c r="O100" i="10"/>
  <c r="U100" i="10"/>
  <c r="P100" i="10"/>
  <c r="Q100" i="10"/>
  <c r="B117" i="10"/>
  <c r="U117" i="10"/>
  <c r="S100" i="10"/>
  <c r="T100" i="10"/>
  <c r="F117" i="10"/>
  <c r="L117" i="10"/>
  <c r="Q156" i="10"/>
  <c r="W100" i="10"/>
  <c r="G100" i="10"/>
  <c r="B100" i="10"/>
  <c r="J117" i="10"/>
  <c r="N117" i="10"/>
  <c r="T117" i="10"/>
  <c r="O117" i="10"/>
  <c r="E117" i="10"/>
  <c r="P54" i="4"/>
  <c r="R54" i="4"/>
  <c r="I111" i="9"/>
  <c r="K53" i="4"/>
  <c r="O100" i="9"/>
  <c r="L53" i="4"/>
  <c r="N53" i="4"/>
  <c r="S53" i="4"/>
  <c r="M100" i="9"/>
  <c r="G147" i="9"/>
  <c r="Q128" i="9"/>
  <c r="R100" i="9"/>
  <c r="D117" i="9"/>
  <c r="P117" i="9"/>
  <c r="L136" i="9"/>
  <c r="Q156" i="11"/>
  <c r="U61" i="8"/>
  <c r="U100" i="9"/>
  <c r="L100" i="9"/>
  <c r="L117" i="9"/>
  <c r="H117" i="9"/>
  <c r="I117" i="9"/>
  <c r="B136" i="9"/>
  <c r="G100" i="9"/>
  <c r="K111" i="9"/>
  <c r="M145" i="10"/>
  <c r="B100" i="9"/>
  <c r="M111" i="9"/>
  <c r="V117" i="9"/>
  <c r="N111" i="9"/>
  <c r="T111" i="9"/>
  <c r="V111" i="9"/>
  <c r="Q117" i="9"/>
  <c r="G117" i="9"/>
  <c r="L145" i="9"/>
  <c r="E100" i="9"/>
  <c r="I100" i="9"/>
  <c r="E117" i="9"/>
  <c r="J100" i="9"/>
  <c r="I156" i="11"/>
  <c r="K59" i="8"/>
  <c r="K52" i="4"/>
  <c r="P3" i="4"/>
  <c r="P128" i="4" s="1"/>
  <c r="W3" i="4"/>
  <c r="W128" i="4" s="1"/>
  <c r="I33" i="4"/>
  <c r="G128" i="4"/>
  <c r="T42" i="4"/>
  <c r="D54" i="4"/>
  <c r="U42" i="4"/>
  <c r="F17" i="8"/>
  <c r="C20" i="8"/>
  <c r="I67" i="8"/>
  <c r="I156" i="4" s="1"/>
  <c r="O51" i="8"/>
  <c r="N54" i="8"/>
  <c r="N99" i="4" s="1"/>
  <c r="Q136" i="9"/>
  <c r="K38" i="7"/>
  <c r="O147" i="9"/>
  <c r="P33" i="4"/>
  <c r="Q33" i="4"/>
  <c r="F66" i="8"/>
  <c r="F155" i="4" s="1"/>
  <c r="D53" i="4"/>
  <c r="J54" i="4"/>
  <c r="H66" i="8"/>
  <c r="H155" i="4" s="1"/>
  <c r="C38" i="7"/>
  <c r="J38" i="7"/>
  <c r="P20" i="8"/>
  <c r="J66" i="8"/>
  <c r="J155" i="4" s="1"/>
  <c r="S147" i="9"/>
  <c r="K20" i="8"/>
  <c r="F38" i="7"/>
  <c r="F5" i="7" s="1"/>
  <c r="F54" i="7" s="1"/>
  <c r="R38" i="7"/>
  <c r="H17" i="8"/>
  <c r="R67" i="8"/>
  <c r="R156" i="4" s="1"/>
  <c r="M58" i="8"/>
  <c r="I53" i="4"/>
  <c r="O54" i="4"/>
  <c r="S38" i="7"/>
  <c r="S67" i="8"/>
  <c r="S156" i="4" s="1"/>
  <c r="D42" i="4"/>
  <c r="J17" i="8"/>
  <c r="N20" i="8"/>
  <c r="N66" i="8"/>
  <c r="N155" i="4" s="1"/>
  <c r="T67" i="8"/>
  <c r="T156" i="4" s="1"/>
  <c r="F60" i="8"/>
  <c r="E42" i="4"/>
  <c r="K17" i="8"/>
  <c r="O20" i="8"/>
  <c r="H60" i="8"/>
  <c r="I60" i="8"/>
  <c r="M53" i="4"/>
  <c r="S54" i="4"/>
  <c r="Q20" i="8"/>
  <c r="K60" i="8"/>
  <c r="O42" i="4"/>
  <c r="U54" i="4"/>
  <c r="V17" i="8"/>
  <c r="S20" i="8"/>
  <c r="P60" i="8"/>
  <c r="K4" i="4"/>
  <c r="V54" i="4"/>
  <c r="P17" i="8"/>
  <c r="Q60" i="8"/>
  <c r="C147" i="9"/>
  <c r="W147" i="9"/>
  <c r="Q53" i="4"/>
  <c r="W54" i="4"/>
  <c r="E100" i="4"/>
  <c r="Q17" i="8"/>
  <c r="U66" i="8"/>
  <c r="U155" i="4" s="1"/>
  <c r="B54" i="8"/>
  <c r="B99" i="4" s="1"/>
  <c r="N147" i="9"/>
  <c r="L42" i="4"/>
  <c r="R53" i="4"/>
  <c r="R17" i="8"/>
  <c r="V20" i="8"/>
  <c r="B59" i="8"/>
  <c r="V60" i="8"/>
  <c r="M42" i="4"/>
  <c r="G100" i="4"/>
  <c r="R101" i="4"/>
  <c r="S17" i="8"/>
  <c r="W20" i="8"/>
  <c r="C59" i="8"/>
  <c r="O67" i="8"/>
  <c r="O156" i="4" s="1"/>
  <c r="I136" i="9"/>
  <c r="T53" i="4"/>
  <c r="H100" i="4"/>
  <c r="H47" i="8"/>
  <c r="H52" i="4" s="1"/>
  <c r="H129" i="4" s="1"/>
  <c r="B67" i="8"/>
  <c r="B156" i="4" s="1"/>
  <c r="E128" i="4"/>
  <c r="H33" i="4"/>
  <c r="U53" i="4"/>
  <c r="I100" i="4"/>
  <c r="J47" i="8"/>
  <c r="C67" i="8"/>
  <c r="C156" i="4" s="1"/>
  <c r="G51" i="8"/>
  <c r="D33" i="4"/>
  <c r="W42" i="4"/>
  <c r="C129" i="4"/>
  <c r="M100" i="4"/>
  <c r="P47" i="8"/>
  <c r="E67" i="8"/>
  <c r="E156" i="4" s="1"/>
  <c r="J61" i="8"/>
  <c r="D136" i="9"/>
  <c r="P53" i="4"/>
  <c r="H128" i="4"/>
  <c r="R47" i="8"/>
  <c r="J54" i="8"/>
  <c r="J99" i="4" s="1"/>
  <c r="K61" i="8"/>
  <c r="S47" i="8"/>
  <c r="M61" i="8"/>
  <c r="F136" i="9"/>
  <c r="V147" i="9"/>
  <c r="P100" i="4"/>
  <c r="H20" i="8"/>
  <c r="B66" i="8"/>
  <c r="B155" i="4" s="1"/>
  <c r="H67" i="8"/>
  <c r="H156" i="4" s="1"/>
  <c r="P61" i="8"/>
  <c r="V136" i="9"/>
  <c r="T38" i="7"/>
  <c r="T5" i="7" s="1"/>
  <c r="T53" i="7" s="1"/>
  <c r="D38" i="7"/>
  <c r="P38" i="7"/>
  <c r="P5" i="7" s="1"/>
  <c r="P55" i="7" s="1"/>
  <c r="E38" i="7"/>
  <c r="N38" i="7"/>
  <c r="L38" i="7"/>
  <c r="L5" i="7" s="1"/>
  <c r="L52" i="7" s="1"/>
  <c r="M38" i="7"/>
  <c r="V38" i="7"/>
  <c r="V5" i="7" s="1"/>
  <c r="V54" i="7" s="1"/>
  <c r="V16" i="5"/>
  <c r="V42" i="6"/>
  <c r="V48" i="6"/>
  <c r="V47" i="6"/>
  <c r="D27" i="6"/>
  <c r="V16" i="7"/>
  <c r="H27" i="6"/>
  <c r="N27" i="6"/>
  <c r="T27" i="6"/>
  <c r="I27" i="5"/>
  <c r="K5" i="6"/>
  <c r="K44" i="6" s="1"/>
  <c r="B16" i="7"/>
  <c r="B16" i="5"/>
  <c r="P5" i="6"/>
  <c r="P47" i="6" s="1"/>
  <c r="V46" i="6"/>
  <c r="P46" i="6"/>
  <c r="P43" i="6"/>
  <c r="D10" i="6"/>
  <c r="L47" i="6"/>
  <c r="N16" i="5"/>
  <c r="L16" i="7"/>
  <c r="J10" i="6"/>
  <c r="P48" i="6"/>
  <c r="L46" i="6"/>
  <c r="R46" i="6"/>
  <c r="L42" i="6"/>
  <c r="R43" i="6"/>
  <c r="C16" i="7"/>
  <c r="B27" i="7"/>
  <c r="G10" i="5"/>
  <c r="S16" i="6"/>
  <c r="S5" i="6" s="1"/>
  <c r="S44" i="6" s="1"/>
  <c r="I16" i="6"/>
  <c r="P42" i="6"/>
  <c r="P41" i="6" s="1"/>
  <c r="V43" i="6"/>
  <c r="D10" i="5"/>
  <c r="R42" i="6"/>
  <c r="H16" i="7"/>
  <c r="G27" i="7"/>
  <c r="B88" i="4"/>
  <c r="H88" i="4"/>
  <c r="E10" i="5"/>
  <c r="Q10" i="5"/>
  <c r="M16" i="5"/>
  <c r="I10" i="6"/>
  <c r="U10" i="6"/>
  <c r="G16" i="6"/>
  <c r="Q27" i="6"/>
  <c r="G27" i="6"/>
  <c r="W10" i="7"/>
  <c r="I16" i="7"/>
  <c r="U16" i="7"/>
  <c r="P10" i="5"/>
  <c r="L16" i="5"/>
  <c r="O27" i="5"/>
  <c r="C88" i="4"/>
  <c r="I88" i="4"/>
  <c r="D88" i="4"/>
  <c r="C16" i="5"/>
  <c r="K16" i="7"/>
  <c r="J27" i="7"/>
  <c r="E88" i="4"/>
  <c r="N10" i="5"/>
  <c r="J16" i="5"/>
  <c r="F10" i="6"/>
  <c r="F88" i="4"/>
  <c r="O10" i="5"/>
  <c r="G10" i="6"/>
  <c r="S10" i="6"/>
  <c r="E16" i="6"/>
  <c r="Q16" i="6"/>
  <c r="E27" i="6"/>
  <c r="U10" i="7"/>
  <c r="K10" i="7"/>
  <c r="L5" i="6"/>
  <c r="N27" i="7"/>
  <c r="L10" i="5"/>
  <c r="H16" i="5"/>
  <c r="T16" i="5"/>
  <c r="P45" i="6"/>
  <c r="B16" i="6"/>
  <c r="O27" i="7"/>
  <c r="E27" i="7"/>
  <c r="S27" i="5"/>
  <c r="G88" i="4"/>
  <c r="J88" i="4"/>
  <c r="P88" i="4"/>
  <c r="M10" i="5"/>
  <c r="I16" i="5"/>
  <c r="U16" i="5"/>
  <c r="R5" i="6"/>
  <c r="R44" i="6" s="1"/>
  <c r="Q10" i="6"/>
  <c r="C16" i="6"/>
  <c r="O16" i="6"/>
  <c r="O27" i="6"/>
  <c r="I10" i="7"/>
  <c r="Q16" i="7"/>
  <c r="G16" i="7"/>
  <c r="L44" i="6"/>
  <c r="R45" i="6"/>
  <c r="L88" i="4"/>
  <c r="K16" i="5"/>
  <c r="S16" i="7"/>
  <c r="R27" i="7"/>
  <c r="M88" i="4"/>
  <c r="V10" i="5"/>
  <c r="R16" i="5"/>
  <c r="W10" i="5"/>
  <c r="O10" i="6"/>
  <c r="M16" i="6"/>
  <c r="M5" i="6" s="1"/>
  <c r="M27" i="6"/>
  <c r="S10" i="7"/>
  <c r="E16" i="7"/>
  <c r="V45" i="6"/>
  <c r="B27" i="6"/>
  <c r="K43" i="6"/>
  <c r="V27" i="7"/>
  <c r="P16" i="5"/>
  <c r="L43" i="6"/>
  <c r="D10" i="7"/>
  <c r="W27" i="7"/>
  <c r="M27" i="7"/>
  <c r="O88" i="4"/>
  <c r="P44" i="6"/>
  <c r="T10" i="5"/>
  <c r="J10" i="5"/>
  <c r="R88" i="4"/>
  <c r="U10" i="5"/>
  <c r="Q16" i="5"/>
  <c r="C10" i="6"/>
  <c r="K16" i="6"/>
  <c r="W16" i="6"/>
  <c r="K27" i="6"/>
  <c r="E10" i="7"/>
  <c r="Q10" i="7"/>
  <c r="O16" i="7"/>
  <c r="S88" i="4"/>
  <c r="F27" i="6"/>
  <c r="S16" i="5"/>
  <c r="S47" i="5" s="1"/>
  <c r="D16" i="5"/>
  <c r="V44" i="6"/>
  <c r="T88" i="4"/>
  <c r="U88" i="4"/>
  <c r="H10" i="5"/>
  <c r="V88" i="4"/>
  <c r="I10" i="5"/>
  <c r="I5" i="5" s="1"/>
  <c r="E16" i="5"/>
  <c r="W10" i="6"/>
  <c r="U16" i="6"/>
  <c r="U5" i="6" s="1"/>
  <c r="I27" i="6"/>
  <c r="U27" i="6"/>
  <c r="M16" i="7"/>
  <c r="G94" i="4"/>
  <c r="O94" i="4"/>
  <c r="W94" i="4"/>
  <c r="F94" i="4"/>
  <c r="N94" i="4"/>
  <c r="V94" i="4"/>
  <c r="F30" i="4"/>
  <c r="L33" i="4"/>
  <c r="T33" i="4"/>
  <c r="H39" i="4"/>
  <c r="F42" i="4"/>
  <c r="N42" i="4"/>
  <c r="V42" i="4"/>
  <c r="E33" i="4"/>
  <c r="M33" i="4"/>
  <c r="U33" i="4"/>
  <c r="G42" i="4"/>
  <c r="U133" i="4"/>
  <c r="C136" i="4"/>
  <c r="K136" i="4"/>
  <c r="S136" i="4"/>
  <c r="E137" i="4"/>
  <c r="M137" i="4"/>
  <c r="U137" i="4"/>
  <c r="O138" i="4"/>
  <c r="I139" i="4"/>
  <c r="Q139" i="4"/>
  <c r="K140" i="4"/>
  <c r="S140" i="4"/>
  <c r="E141" i="4"/>
  <c r="M141" i="4"/>
  <c r="U141" i="4"/>
  <c r="W142" i="4"/>
  <c r="I143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S5" i="5"/>
  <c r="S46" i="5" s="1"/>
  <c r="B30" i="4"/>
  <c r="J30" i="4"/>
  <c r="R30" i="4"/>
  <c r="L27" i="5"/>
  <c r="D39" i="4"/>
  <c r="L39" i="4"/>
  <c r="T39" i="4"/>
  <c r="B42" i="4"/>
  <c r="J42" i="4"/>
  <c r="R42" i="4"/>
  <c r="V133" i="4"/>
  <c r="R135" i="4"/>
  <c r="D136" i="4"/>
  <c r="L136" i="4"/>
  <c r="T136" i="4"/>
  <c r="F137" i="4"/>
  <c r="N137" i="4"/>
  <c r="V137" i="4"/>
  <c r="H138" i="4"/>
  <c r="B139" i="4"/>
  <c r="J139" i="4"/>
  <c r="R139" i="4"/>
  <c r="D140" i="4"/>
  <c r="L140" i="4"/>
  <c r="T140" i="4"/>
  <c r="F141" i="4"/>
  <c r="V141" i="4"/>
  <c r="B143" i="4"/>
  <c r="J143" i="4"/>
  <c r="R143" i="4"/>
  <c r="D144" i="4"/>
  <c r="L144" i="4"/>
  <c r="T144" i="4"/>
  <c r="F145" i="4"/>
  <c r="V145" i="4"/>
  <c r="H146" i="4"/>
  <c r="P146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C30" i="4"/>
  <c r="K30" i="4"/>
  <c r="S30" i="4"/>
  <c r="E27" i="5"/>
  <c r="M27" i="5"/>
  <c r="E39" i="4"/>
  <c r="M39" i="4"/>
  <c r="U39" i="4"/>
  <c r="C42" i="4"/>
  <c r="K42" i="4"/>
  <c r="S42" i="4"/>
  <c r="O133" i="4"/>
  <c r="W133" i="4"/>
  <c r="E136" i="4"/>
  <c r="M136" i="4"/>
  <c r="U136" i="4"/>
  <c r="G137" i="4"/>
  <c r="O137" i="4"/>
  <c r="W137" i="4"/>
  <c r="C139" i="4"/>
  <c r="K139" i="4"/>
  <c r="S139" i="4"/>
  <c r="E140" i="4"/>
  <c r="M140" i="4"/>
  <c r="U140" i="4"/>
  <c r="G141" i="4"/>
  <c r="O141" i="4"/>
  <c r="W141" i="4"/>
  <c r="C143" i="4"/>
  <c r="K143" i="4"/>
  <c r="S143" i="4"/>
  <c r="E144" i="4"/>
  <c r="M144" i="4"/>
  <c r="U144" i="4"/>
  <c r="G145" i="4"/>
  <c r="W145" i="4"/>
  <c r="I146" i="4"/>
  <c r="Q146" i="4"/>
  <c r="C147" i="4"/>
  <c r="K147" i="4"/>
  <c r="S147" i="4"/>
  <c r="E148" i="4"/>
  <c r="M148" i="4"/>
  <c r="U148" i="4"/>
  <c r="G149" i="4"/>
  <c r="O149" i="4"/>
  <c r="W149" i="4"/>
  <c r="I150" i="4"/>
  <c r="Q150" i="4"/>
  <c r="C151" i="4"/>
  <c r="K151" i="4"/>
  <c r="S151" i="4"/>
  <c r="D30" i="4"/>
  <c r="L30" i="4"/>
  <c r="T30" i="4"/>
  <c r="B33" i="4"/>
  <c r="J33" i="4"/>
  <c r="R33" i="4"/>
  <c r="F39" i="4"/>
  <c r="N39" i="4"/>
  <c r="V39" i="4"/>
  <c r="R134" i="4"/>
  <c r="F136" i="4"/>
  <c r="V136" i="4"/>
  <c r="H137" i="4"/>
  <c r="P137" i="4"/>
  <c r="D139" i="4"/>
  <c r="L139" i="4"/>
  <c r="T139" i="4"/>
  <c r="F140" i="4"/>
  <c r="N140" i="4"/>
  <c r="V140" i="4"/>
  <c r="H141" i="4"/>
  <c r="P141" i="4"/>
  <c r="D143" i="4"/>
  <c r="L143" i="4"/>
  <c r="T143" i="4"/>
  <c r="F144" i="4"/>
  <c r="N144" i="4"/>
  <c r="V144" i="4"/>
  <c r="H145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E30" i="4"/>
  <c r="M30" i="4"/>
  <c r="U30" i="4"/>
  <c r="C33" i="4"/>
  <c r="K33" i="4"/>
  <c r="S33" i="4"/>
  <c r="G39" i="4"/>
  <c r="O39" i="4"/>
  <c r="W39" i="4"/>
  <c r="G47" i="8"/>
  <c r="O47" i="8"/>
  <c r="W47" i="8"/>
  <c r="K48" i="6"/>
  <c r="S48" i="6"/>
  <c r="E58" i="8"/>
  <c r="G67" i="8"/>
  <c r="G156" i="4" s="1"/>
  <c r="C117" i="9"/>
  <c r="K117" i="9"/>
  <c r="S117" i="9"/>
  <c r="M117" i="9"/>
  <c r="O117" i="9"/>
  <c r="B145" i="10"/>
  <c r="B111" i="10"/>
  <c r="J145" i="10"/>
  <c r="J111" i="10"/>
  <c r="R145" i="10"/>
  <c r="R111" i="10"/>
  <c r="D156" i="10"/>
  <c r="D128" i="10"/>
  <c r="L156" i="10"/>
  <c r="L128" i="10"/>
  <c r="T156" i="10"/>
  <c r="T128" i="10"/>
  <c r="S43" i="6"/>
  <c r="B47" i="6"/>
  <c r="B5" i="6"/>
  <c r="B43" i="6" s="1"/>
  <c r="B48" i="6"/>
  <c r="S47" i="6"/>
  <c r="C27" i="6"/>
  <c r="C48" i="7"/>
  <c r="K48" i="7"/>
  <c r="S48" i="7"/>
  <c r="U49" i="7"/>
  <c r="G50" i="7"/>
  <c r="O50" i="7"/>
  <c r="W50" i="7"/>
  <c r="U51" i="8"/>
  <c r="U58" i="8"/>
  <c r="H145" i="9"/>
  <c r="H136" i="9" s="1"/>
  <c r="H111" i="9"/>
  <c r="P111" i="9"/>
  <c r="P145" i="9"/>
  <c r="P136" i="9" s="1"/>
  <c r="B128" i="9"/>
  <c r="B156" i="9"/>
  <c r="B147" i="9" s="1"/>
  <c r="J128" i="9"/>
  <c r="J156" i="9"/>
  <c r="J147" i="9" s="1"/>
  <c r="R156" i="9"/>
  <c r="R147" i="9" s="1"/>
  <c r="R128" i="9"/>
  <c r="F100" i="9"/>
  <c r="N100" i="9"/>
  <c r="V100" i="9"/>
  <c r="U117" i="9"/>
  <c r="S42" i="6"/>
  <c r="V41" i="6"/>
  <c r="G10" i="7"/>
  <c r="O10" i="7"/>
  <c r="I27" i="7"/>
  <c r="Q27" i="7"/>
  <c r="C27" i="7"/>
  <c r="K27" i="7"/>
  <c r="S27" i="7"/>
  <c r="G38" i="7"/>
  <c r="O38" i="7"/>
  <c r="W38" i="7"/>
  <c r="F117" i="9"/>
  <c r="C136" i="9"/>
  <c r="K136" i="9"/>
  <c r="S136" i="9"/>
  <c r="O46" i="6"/>
  <c r="K46" i="6"/>
  <c r="S46" i="6"/>
  <c r="H65" i="8"/>
  <c r="H154" i="4" s="1"/>
  <c r="H100" i="9"/>
  <c r="P100" i="9"/>
  <c r="T136" i="9"/>
  <c r="F129" i="11"/>
  <c r="F125" i="11"/>
  <c r="F130" i="11"/>
  <c r="F126" i="11"/>
  <c r="F122" i="11"/>
  <c r="F132" i="11"/>
  <c r="F123" i="11"/>
  <c r="F56" i="8"/>
  <c r="F67" i="8" s="1"/>
  <c r="F156" i="4" s="1"/>
  <c r="F52" i="8"/>
  <c r="F51" i="8" s="1"/>
  <c r="F147" i="11"/>
  <c r="V129" i="11"/>
  <c r="V125" i="11"/>
  <c r="V130" i="11"/>
  <c r="V126" i="11"/>
  <c r="V117" i="11" s="1"/>
  <c r="V122" i="11"/>
  <c r="V132" i="11"/>
  <c r="V56" i="8"/>
  <c r="V52" i="8"/>
  <c r="V51" i="8" s="1"/>
  <c r="V147" i="11"/>
  <c r="V123" i="11"/>
  <c r="E5" i="6"/>
  <c r="E48" i="6" s="1"/>
  <c r="G5" i="6"/>
  <c r="G43" i="6" s="1"/>
  <c r="O5" i="6"/>
  <c r="O48" i="6" s="1"/>
  <c r="O43" i="6"/>
  <c r="W5" i="6"/>
  <c r="W43" i="6" s="1"/>
  <c r="I5" i="6"/>
  <c r="I48" i="6" s="1"/>
  <c r="Q5" i="6"/>
  <c r="Q43" i="6" s="1"/>
  <c r="K45" i="6"/>
  <c r="S45" i="6"/>
  <c r="I38" i="7"/>
  <c r="E60" i="8"/>
  <c r="E47" i="8"/>
  <c r="M60" i="8"/>
  <c r="M47" i="8"/>
  <c r="U60" i="8"/>
  <c r="U47" i="8"/>
  <c r="E66" i="8"/>
  <c r="E155" i="4" s="1"/>
  <c r="T117" i="9"/>
  <c r="S44" i="5"/>
  <c r="C5" i="6"/>
  <c r="C46" i="6" s="1"/>
  <c r="N136" i="9"/>
  <c r="F147" i="9"/>
  <c r="D48" i="7"/>
  <c r="I47" i="8"/>
  <c r="Q47" i="8"/>
  <c r="C58" i="8"/>
  <c r="K58" i="8"/>
  <c r="S58" i="8"/>
  <c r="G60" i="8"/>
  <c r="O60" i="8"/>
  <c r="W60" i="8"/>
  <c r="I61" i="8"/>
  <c r="Q61" i="8"/>
  <c r="Q111" i="9"/>
  <c r="C128" i="9"/>
  <c r="N128" i="9"/>
  <c r="I156" i="9"/>
  <c r="I147" i="9" s="1"/>
  <c r="U156" i="9"/>
  <c r="U147" i="9" s="1"/>
  <c r="H145" i="10"/>
  <c r="P145" i="10"/>
  <c r="B156" i="10"/>
  <c r="J156" i="10"/>
  <c r="R156" i="10"/>
  <c r="B106" i="11"/>
  <c r="B115" i="11"/>
  <c r="B107" i="11"/>
  <c r="B113" i="11"/>
  <c r="B109" i="11"/>
  <c r="B105" i="11"/>
  <c r="R113" i="11"/>
  <c r="R105" i="11"/>
  <c r="H145" i="11"/>
  <c r="P145" i="11"/>
  <c r="G129" i="11"/>
  <c r="G125" i="11"/>
  <c r="G130" i="11"/>
  <c r="G126" i="11"/>
  <c r="G122" i="11"/>
  <c r="G147" i="11"/>
  <c r="G123" i="11"/>
  <c r="G132" i="11"/>
  <c r="O129" i="11"/>
  <c r="O125" i="11"/>
  <c r="O130" i="11"/>
  <c r="O126" i="11"/>
  <c r="O122" i="11"/>
  <c r="O147" i="11"/>
  <c r="O123" i="11"/>
  <c r="O132" i="11"/>
  <c r="C86" i="12"/>
  <c r="D171" i="13"/>
  <c r="E48" i="7"/>
  <c r="M48" i="7"/>
  <c r="D58" i="8"/>
  <c r="L58" i="8"/>
  <c r="T58" i="8"/>
  <c r="V67" i="8"/>
  <c r="V156" i="4" s="1"/>
  <c r="G145" i="10"/>
  <c r="G145" i="9"/>
  <c r="G136" i="9" s="1"/>
  <c r="O145" i="10"/>
  <c r="O145" i="9"/>
  <c r="O136" i="9" s="1"/>
  <c r="W145" i="10"/>
  <c r="W145" i="9"/>
  <c r="W136" i="9" s="1"/>
  <c r="S111" i="9"/>
  <c r="D128" i="9"/>
  <c r="O128" i="9"/>
  <c r="U145" i="9"/>
  <c r="I145" i="10"/>
  <c r="I111" i="10"/>
  <c r="Q145" i="10"/>
  <c r="Q111" i="10"/>
  <c r="C156" i="10"/>
  <c r="K156" i="10"/>
  <c r="S156" i="10"/>
  <c r="E111" i="10"/>
  <c r="I145" i="11"/>
  <c r="Q145" i="11"/>
  <c r="H130" i="11"/>
  <c r="H126" i="11"/>
  <c r="H122" i="11"/>
  <c r="H147" i="11"/>
  <c r="H123" i="11"/>
  <c r="H129" i="11"/>
  <c r="H125" i="11"/>
  <c r="P130" i="11"/>
  <c r="P126" i="11"/>
  <c r="P122" i="11"/>
  <c r="P147" i="11"/>
  <c r="P123" i="11"/>
  <c r="P129" i="11"/>
  <c r="P125" i="11"/>
  <c r="H132" i="11"/>
  <c r="I86" i="12"/>
  <c r="S101" i="12"/>
  <c r="S162" i="4" s="1"/>
  <c r="D47" i="8"/>
  <c r="L47" i="8"/>
  <c r="T47" i="8"/>
  <c r="F58" i="8"/>
  <c r="N58" i="8"/>
  <c r="V58" i="8"/>
  <c r="H59" i="8"/>
  <c r="P59" i="8"/>
  <c r="B60" i="8"/>
  <c r="J60" i="8"/>
  <c r="R60" i="8"/>
  <c r="D61" i="8"/>
  <c r="L61" i="8"/>
  <c r="T61" i="8"/>
  <c r="C111" i="9"/>
  <c r="B117" i="9"/>
  <c r="J117" i="9"/>
  <c r="R117" i="9"/>
  <c r="G128" i="9"/>
  <c r="M156" i="9"/>
  <c r="M147" i="9" s="1"/>
  <c r="C145" i="10"/>
  <c r="C111" i="10"/>
  <c r="K145" i="10"/>
  <c r="K111" i="10"/>
  <c r="S145" i="10"/>
  <c r="S111" i="10"/>
  <c r="E156" i="10"/>
  <c r="E128" i="10"/>
  <c r="M156" i="10"/>
  <c r="M128" i="10"/>
  <c r="U156" i="10"/>
  <c r="U128" i="10"/>
  <c r="B147" i="11"/>
  <c r="B123" i="11"/>
  <c r="B132" i="11"/>
  <c r="B130" i="11"/>
  <c r="B126" i="11"/>
  <c r="B122" i="11"/>
  <c r="J147" i="11"/>
  <c r="J123" i="11"/>
  <c r="J132" i="11"/>
  <c r="J130" i="11"/>
  <c r="J126" i="11"/>
  <c r="J122" i="11"/>
  <c r="R147" i="11"/>
  <c r="R123" i="11"/>
  <c r="R132" i="11"/>
  <c r="R130" i="11"/>
  <c r="R126" i="11"/>
  <c r="R122" i="11"/>
  <c r="H128" i="11"/>
  <c r="B136" i="11"/>
  <c r="B37" i="12"/>
  <c r="J37" i="12"/>
  <c r="R37" i="12"/>
  <c r="H162" i="13"/>
  <c r="P162" i="13"/>
  <c r="J162" i="13"/>
  <c r="R162" i="13"/>
  <c r="G58" i="8"/>
  <c r="O58" i="8"/>
  <c r="W58" i="8"/>
  <c r="G66" i="8"/>
  <c r="G155" i="4" s="1"/>
  <c r="O66" i="8"/>
  <c r="O155" i="4" s="1"/>
  <c r="W66" i="8"/>
  <c r="W155" i="4" s="1"/>
  <c r="J145" i="9"/>
  <c r="J136" i="9" s="1"/>
  <c r="J111" i="9"/>
  <c r="R145" i="9"/>
  <c r="R136" i="9" s="1"/>
  <c r="R111" i="9"/>
  <c r="I128" i="9"/>
  <c r="S128" i="9"/>
  <c r="P156" i="9"/>
  <c r="P147" i="9" s="1"/>
  <c r="D145" i="10"/>
  <c r="L145" i="10"/>
  <c r="T145" i="10"/>
  <c r="F156" i="10"/>
  <c r="N156" i="10"/>
  <c r="V156" i="10"/>
  <c r="M111" i="10"/>
  <c r="J106" i="11"/>
  <c r="J115" i="11"/>
  <c r="J107" i="11"/>
  <c r="J113" i="11"/>
  <c r="J109" i="11"/>
  <c r="J105" i="11"/>
  <c r="D111" i="11"/>
  <c r="D5" i="11"/>
  <c r="L5" i="11"/>
  <c r="L111" i="11" s="1"/>
  <c r="T5" i="11"/>
  <c r="T111" i="11" s="1"/>
  <c r="C147" i="11"/>
  <c r="C123" i="11"/>
  <c r="C132" i="11"/>
  <c r="C129" i="11"/>
  <c r="C125" i="11"/>
  <c r="C130" i="11"/>
  <c r="C126" i="11"/>
  <c r="C122" i="11"/>
  <c r="K147" i="11"/>
  <c r="K123" i="11"/>
  <c r="K132" i="11"/>
  <c r="K129" i="11"/>
  <c r="K125" i="11"/>
  <c r="K130" i="11"/>
  <c r="K126" i="11"/>
  <c r="K122" i="11"/>
  <c r="S147" i="11"/>
  <c r="S123" i="11"/>
  <c r="S132" i="11"/>
  <c r="S129" i="11"/>
  <c r="S125" i="11"/>
  <c r="S130" i="11"/>
  <c r="S126" i="11"/>
  <c r="S122" i="11"/>
  <c r="K117" i="11"/>
  <c r="S117" i="11"/>
  <c r="P128" i="11"/>
  <c r="J136" i="11"/>
  <c r="H156" i="11"/>
  <c r="I97" i="12"/>
  <c r="I158" i="4" s="1"/>
  <c r="I85" i="12"/>
  <c r="Q97" i="12"/>
  <c r="Q158" i="4" s="1"/>
  <c r="Q85" i="12"/>
  <c r="C241" i="13"/>
  <c r="C233" i="13" s="1"/>
  <c r="C181" i="13"/>
  <c r="K241" i="13"/>
  <c r="K233" i="13" s="1"/>
  <c r="K181" i="13"/>
  <c r="S241" i="13"/>
  <c r="S233" i="13" s="1"/>
  <c r="S181" i="13"/>
  <c r="E199" i="13"/>
  <c r="E251" i="13"/>
  <c r="E243" i="13" s="1"/>
  <c r="M199" i="13"/>
  <c r="M251" i="13"/>
  <c r="M243" i="13" s="1"/>
  <c r="U199" i="13"/>
  <c r="U251" i="13"/>
  <c r="U243" i="13" s="1"/>
  <c r="G261" i="13"/>
  <c r="G253" i="13" s="1"/>
  <c r="G216" i="13"/>
  <c r="O261" i="13"/>
  <c r="O253" i="13" s="1"/>
  <c r="O216" i="13"/>
  <c r="W261" i="13"/>
  <c r="W253" i="13" s="1"/>
  <c r="W216" i="13"/>
  <c r="F47" i="8"/>
  <c r="N47" i="8"/>
  <c r="V47" i="8"/>
  <c r="H58" i="8"/>
  <c r="P58" i="8"/>
  <c r="E111" i="9"/>
  <c r="W111" i="9"/>
  <c r="T128" i="9"/>
  <c r="Q156" i="9"/>
  <c r="Q147" i="9" s="1"/>
  <c r="G128" i="10"/>
  <c r="G156" i="10"/>
  <c r="O128" i="10"/>
  <c r="O156" i="10"/>
  <c r="W128" i="10"/>
  <c r="W156" i="10"/>
  <c r="E145" i="11"/>
  <c r="M145" i="11"/>
  <c r="U145" i="11"/>
  <c r="D156" i="11"/>
  <c r="L156" i="11"/>
  <c r="T156" i="11"/>
  <c r="J108" i="11"/>
  <c r="R136" i="11"/>
  <c r="P156" i="11"/>
  <c r="I58" i="8"/>
  <c r="Q58" i="8"/>
  <c r="F111" i="9"/>
  <c r="O111" i="9"/>
  <c r="K128" i="9"/>
  <c r="V128" i="9"/>
  <c r="E136" i="9"/>
  <c r="M136" i="9"/>
  <c r="U136" i="9"/>
  <c r="D147" i="9"/>
  <c r="L147" i="9"/>
  <c r="T147" i="9"/>
  <c r="E156" i="9"/>
  <c r="E147" i="9" s="1"/>
  <c r="F145" i="10"/>
  <c r="F111" i="10"/>
  <c r="N145" i="10"/>
  <c r="N111" i="10"/>
  <c r="V145" i="10"/>
  <c r="V111" i="10"/>
  <c r="H128" i="10"/>
  <c r="H156" i="10"/>
  <c r="P128" i="10"/>
  <c r="P156" i="10"/>
  <c r="U145" i="10"/>
  <c r="F136" i="11"/>
  <c r="F112" i="11"/>
  <c r="F108" i="11"/>
  <c r="F113" i="11"/>
  <c r="F109" i="11"/>
  <c r="F105" i="11"/>
  <c r="F115" i="11"/>
  <c r="F107" i="11"/>
  <c r="N136" i="11"/>
  <c r="N112" i="11"/>
  <c r="N108" i="11"/>
  <c r="N113" i="11"/>
  <c r="N109" i="11"/>
  <c r="N105" i="11"/>
  <c r="N115" i="11"/>
  <c r="N107" i="11"/>
  <c r="V136" i="11"/>
  <c r="V112" i="11"/>
  <c r="V108" i="11"/>
  <c r="V113" i="11"/>
  <c r="V109" i="11"/>
  <c r="V105" i="11"/>
  <c r="V115" i="11"/>
  <c r="V107" i="11"/>
  <c r="N129" i="11"/>
  <c r="N125" i="11"/>
  <c r="N130" i="11"/>
  <c r="N126" i="11"/>
  <c r="N122" i="11"/>
  <c r="N132" i="11"/>
  <c r="E156" i="11"/>
  <c r="M156" i="11"/>
  <c r="U156" i="11"/>
  <c r="R108" i="11"/>
  <c r="J129" i="11"/>
  <c r="D145" i="11"/>
  <c r="F3" i="12"/>
  <c r="F82" i="12"/>
  <c r="N82" i="12"/>
  <c r="N3" i="12"/>
  <c r="V82" i="12"/>
  <c r="V3" i="12"/>
  <c r="D31" i="12"/>
  <c r="H82" i="12"/>
  <c r="B58" i="8"/>
  <c r="J58" i="8"/>
  <c r="R58" i="8"/>
  <c r="G111" i="9"/>
  <c r="W128" i="9"/>
  <c r="H156" i="9"/>
  <c r="H147" i="9" s="1"/>
  <c r="I117" i="10"/>
  <c r="Q117" i="10"/>
  <c r="K128" i="10"/>
  <c r="G136" i="11"/>
  <c r="G112" i="11"/>
  <c r="G108" i="11"/>
  <c r="G113" i="11"/>
  <c r="G109" i="11"/>
  <c r="G105" i="11"/>
  <c r="G106" i="11"/>
  <c r="G115" i="11"/>
  <c r="G107" i="11"/>
  <c r="O136" i="11"/>
  <c r="O112" i="11"/>
  <c r="O108" i="11"/>
  <c r="O113" i="11"/>
  <c r="O109" i="11"/>
  <c r="O105" i="11"/>
  <c r="O106" i="11"/>
  <c r="O115" i="11"/>
  <c r="O107" i="11"/>
  <c r="W136" i="11"/>
  <c r="W112" i="11"/>
  <c r="W108" i="11"/>
  <c r="W113" i="11"/>
  <c r="W109" i="11"/>
  <c r="W105" i="11"/>
  <c r="W106" i="11"/>
  <c r="W115" i="11"/>
  <c r="W107" i="11"/>
  <c r="F156" i="11"/>
  <c r="N156" i="11"/>
  <c r="V156" i="11"/>
  <c r="F106" i="11"/>
  <c r="F117" i="11"/>
  <c r="H117" i="11"/>
  <c r="P117" i="11"/>
  <c r="N123" i="11"/>
  <c r="N117" i="11" s="1"/>
  <c r="B125" i="11"/>
  <c r="R129" i="11"/>
  <c r="L145" i="11"/>
  <c r="L63" i="12"/>
  <c r="B162" i="13"/>
  <c r="H108" i="11"/>
  <c r="P108" i="11"/>
  <c r="F111" i="11"/>
  <c r="N111" i="11"/>
  <c r="V111" i="11"/>
  <c r="H112" i="11"/>
  <c r="P112" i="11"/>
  <c r="D123" i="11"/>
  <c r="L123" i="11"/>
  <c r="T123" i="11"/>
  <c r="F128" i="11"/>
  <c r="N128" i="11"/>
  <c r="V128" i="11"/>
  <c r="H136" i="11"/>
  <c r="P136" i="11"/>
  <c r="B145" i="11"/>
  <c r="J145" i="11"/>
  <c r="R145" i="11"/>
  <c r="D147" i="11"/>
  <c r="L147" i="11"/>
  <c r="T147" i="11"/>
  <c r="I3" i="12"/>
  <c r="G31" i="12"/>
  <c r="O31" i="12"/>
  <c r="W31" i="12"/>
  <c r="C63" i="12"/>
  <c r="J65" i="12"/>
  <c r="J63" i="12" s="1"/>
  <c r="O82" i="12"/>
  <c r="W85" i="12"/>
  <c r="F87" i="12"/>
  <c r="O87" i="12"/>
  <c r="U88" i="12"/>
  <c r="Q89" i="12"/>
  <c r="G92" i="12"/>
  <c r="K97" i="12"/>
  <c r="K158" i="4" s="1"/>
  <c r="V97" i="12"/>
  <c r="V158" i="4" s="1"/>
  <c r="U99" i="12"/>
  <c r="U160" i="4" s="1"/>
  <c r="I100" i="12"/>
  <c r="I161" i="4" s="1"/>
  <c r="T100" i="12"/>
  <c r="T161" i="4" s="1"/>
  <c r="I241" i="13"/>
  <c r="I181" i="13"/>
  <c r="Q241" i="13"/>
  <c r="Q181" i="13"/>
  <c r="C199" i="13"/>
  <c r="C251" i="13"/>
  <c r="C243" i="13" s="1"/>
  <c r="K199" i="13"/>
  <c r="K251" i="13"/>
  <c r="K243" i="13" s="1"/>
  <c r="S199" i="13"/>
  <c r="S251" i="13"/>
  <c r="S243" i="13" s="1"/>
  <c r="E216" i="13"/>
  <c r="E261" i="13"/>
  <c r="E253" i="13" s="1"/>
  <c r="M216" i="13"/>
  <c r="M261" i="13"/>
  <c r="M253" i="13" s="1"/>
  <c r="U216" i="13"/>
  <c r="U261" i="13"/>
  <c r="U253" i="13" s="1"/>
  <c r="N181" i="13"/>
  <c r="H233" i="13"/>
  <c r="P233" i="13"/>
  <c r="I241" i="14"/>
  <c r="Q241" i="14"/>
  <c r="B128" i="10"/>
  <c r="J128" i="10"/>
  <c r="R128" i="10"/>
  <c r="W156" i="11"/>
  <c r="E106" i="11"/>
  <c r="M106" i="11"/>
  <c r="U106" i="11"/>
  <c r="I108" i="11"/>
  <c r="Q108" i="11"/>
  <c r="G111" i="11"/>
  <c r="O111" i="11"/>
  <c r="W111" i="11"/>
  <c r="I112" i="11"/>
  <c r="Q112" i="11"/>
  <c r="E123" i="11"/>
  <c r="M123" i="11"/>
  <c r="U123" i="11"/>
  <c r="I125" i="11"/>
  <c r="Q125" i="11"/>
  <c r="G128" i="11"/>
  <c r="O128" i="11"/>
  <c r="I129" i="11"/>
  <c r="Q129" i="11"/>
  <c r="I136" i="11"/>
  <c r="Q136" i="11"/>
  <c r="C145" i="11"/>
  <c r="K145" i="11"/>
  <c r="S145" i="11"/>
  <c r="E147" i="11"/>
  <c r="M147" i="11"/>
  <c r="U147" i="11"/>
  <c r="G156" i="11"/>
  <c r="O156" i="11"/>
  <c r="B65" i="12"/>
  <c r="B63" i="12" s="1"/>
  <c r="T65" i="12"/>
  <c r="P82" i="12"/>
  <c r="O85" i="12"/>
  <c r="G87" i="12"/>
  <c r="M88" i="12"/>
  <c r="R89" i="12"/>
  <c r="K101" i="12"/>
  <c r="K162" i="4" s="1"/>
  <c r="B241" i="13"/>
  <c r="B233" i="13" s="1"/>
  <c r="B181" i="13"/>
  <c r="J241" i="13"/>
  <c r="J233" i="13" s="1"/>
  <c r="J181" i="13"/>
  <c r="R241" i="13"/>
  <c r="R233" i="13" s="1"/>
  <c r="R181" i="13"/>
  <c r="D199" i="13"/>
  <c r="D251" i="13"/>
  <c r="L199" i="13"/>
  <c r="L251" i="13"/>
  <c r="T199" i="13"/>
  <c r="T251" i="13"/>
  <c r="F216" i="13"/>
  <c r="F261" i="13"/>
  <c r="F253" i="13" s="1"/>
  <c r="N216" i="13"/>
  <c r="N261" i="13"/>
  <c r="N253" i="13" s="1"/>
  <c r="V216" i="13"/>
  <c r="V261" i="13"/>
  <c r="V253" i="13" s="1"/>
  <c r="B241" i="14"/>
  <c r="J241" i="14"/>
  <c r="R241" i="14"/>
  <c r="F261" i="14"/>
  <c r="N261" i="14"/>
  <c r="V261" i="14"/>
  <c r="C5" i="11"/>
  <c r="K5" i="11"/>
  <c r="S5" i="11"/>
  <c r="W54" i="11"/>
  <c r="W128" i="11" s="1"/>
  <c r="E105" i="11"/>
  <c r="M105" i="11"/>
  <c r="U105" i="11"/>
  <c r="I107" i="11"/>
  <c r="Q107" i="11"/>
  <c r="E109" i="11"/>
  <c r="M109" i="11"/>
  <c r="U109" i="11"/>
  <c r="I111" i="11"/>
  <c r="Q111" i="11"/>
  <c r="E113" i="11"/>
  <c r="M113" i="11"/>
  <c r="U113" i="11"/>
  <c r="I115" i="11"/>
  <c r="Q115" i="11"/>
  <c r="E122" i="11"/>
  <c r="M122" i="11"/>
  <c r="U122" i="11"/>
  <c r="E126" i="11"/>
  <c r="M126" i="11"/>
  <c r="U126" i="11"/>
  <c r="I128" i="11"/>
  <c r="Q128" i="11"/>
  <c r="E130" i="11"/>
  <c r="M130" i="11"/>
  <c r="U130" i="11"/>
  <c r="I132" i="11"/>
  <c r="Q132" i="11"/>
  <c r="C3" i="12"/>
  <c r="L3" i="12"/>
  <c r="U3" i="12"/>
  <c r="F63" i="12"/>
  <c r="O63" i="12"/>
  <c r="D65" i="12"/>
  <c r="M65" i="12"/>
  <c r="W65" i="12"/>
  <c r="H85" i="12"/>
  <c r="I87" i="12"/>
  <c r="S87" i="12"/>
  <c r="O88" i="12"/>
  <c r="B89" i="12"/>
  <c r="O98" i="12"/>
  <c r="O159" i="4" s="1"/>
  <c r="D99" i="12"/>
  <c r="D160" i="4" s="1"/>
  <c r="D241" i="13"/>
  <c r="D233" i="13" s="1"/>
  <c r="D181" i="13"/>
  <c r="L241" i="13"/>
  <c r="L233" i="13" s="1"/>
  <c r="L181" i="13"/>
  <c r="T241" i="13"/>
  <c r="T233" i="13" s="1"/>
  <c r="T181" i="13"/>
  <c r="F199" i="13"/>
  <c r="F251" i="13"/>
  <c r="F243" i="13" s="1"/>
  <c r="N199" i="13"/>
  <c r="N251" i="13"/>
  <c r="N243" i="13" s="1"/>
  <c r="V199" i="13"/>
  <c r="V251" i="13"/>
  <c r="V243" i="13" s="1"/>
  <c r="H261" i="13"/>
  <c r="H253" i="13" s="1"/>
  <c r="H216" i="13"/>
  <c r="P261" i="13"/>
  <c r="P253" i="13" s="1"/>
  <c r="P216" i="13"/>
  <c r="V181" i="13"/>
  <c r="D241" i="14"/>
  <c r="L241" i="14"/>
  <c r="T241" i="14"/>
  <c r="F251" i="14"/>
  <c r="H261" i="14"/>
  <c r="P261" i="14"/>
  <c r="H106" i="11"/>
  <c r="P106" i="11"/>
  <c r="D125" i="11"/>
  <c r="L125" i="11"/>
  <c r="T125" i="11"/>
  <c r="B128" i="11"/>
  <c r="J128" i="11"/>
  <c r="R128" i="11"/>
  <c r="D129" i="11"/>
  <c r="L129" i="11"/>
  <c r="L117" i="11" s="1"/>
  <c r="T129" i="11"/>
  <c r="T117" i="11" s="1"/>
  <c r="F145" i="11"/>
  <c r="N145" i="11"/>
  <c r="V145" i="11"/>
  <c r="B156" i="11"/>
  <c r="J156" i="11"/>
  <c r="R156" i="11"/>
  <c r="F101" i="12"/>
  <c r="F162" i="4" s="1"/>
  <c r="F89" i="12"/>
  <c r="N101" i="12"/>
  <c r="N162" i="4" s="1"/>
  <c r="N89" i="12"/>
  <c r="V101" i="12"/>
  <c r="V162" i="4" s="1"/>
  <c r="V89" i="12"/>
  <c r="N86" i="12"/>
  <c r="K87" i="12"/>
  <c r="P88" i="12"/>
  <c r="C89" i="12"/>
  <c r="F97" i="12"/>
  <c r="F158" i="4" s="1"/>
  <c r="D100" i="12"/>
  <c r="D161" i="4" s="1"/>
  <c r="F162" i="13"/>
  <c r="N162" i="13"/>
  <c r="V162" i="13"/>
  <c r="B187" i="13"/>
  <c r="J187" i="13"/>
  <c r="R187" i="13"/>
  <c r="D187" i="13"/>
  <c r="L187" i="13"/>
  <c r="T187" i="13"/>
  <c r="H111" i="10"/>
  <c r="P111" i="10"/>
  <c r="I106" i="11"/>
  <c r="Q106" i="11"/>
  <c r="E108" i="11"/>
  <c r="M108" i="11"/>
  <c r="U108" i="11"/>
  <c r="E112" i="11"/>
  <c r="M112" i="11"/>
  <c r="U112" i="11"/>
  <c r="I123" i="11"/>
  <c r="Q123" i="11"/>
  <c r="E125" i="11"/>
  <c r="M125" i="11"/>
  <c r="U125" i="11"/>
  <c r="C128" i="11"/>
  <c r="K128" i="11"/>
  <c r="S128" i="11"/>
  <c r="E129" i="11"/>
  <c r="M129" i="11"/>
  <c r="U129" i="11"/>
  <c r="E136" i="11"/>
  <c r="M136" i="11"/>
  <c r="U136" i="11"/>
  <c r="G145" i="11"/>
  <c r="O145" i="11"/>
  <c r="W145" i="11"/>
  <c r="I147" i="11"/>
  <c r="Q147" i="11"/>
  <c r="C156" i="11"/>
  <c r="K156" i="11"/>
  <c r="S156" i="11"/>
  <c r="S85" i="12"/>
  <c r="F86" i="12"/>
  <c r="C87" i="12"/>
  <c r="H88" i="12"/>
  <c r="Q88" i="12"/>
  <c r="W89" i="12"/>
  <c r="H251" i="13"/>
  <c r="H243" i="13" s="1"/>
  <c r="H199" i="13"/>
  <c r="P251" i="13"/>
  <c r="P243" i="13" s="1"/>
  <c r="P199" i="13"/>
  <c r="B261" i="13"/>
  <c r="B253" i="13" s="1"/>
  <c r="B216" i="13"/>
  <c r="J261" i="13"/>
  <c r="J253" i="13" s="1"/>
  <c r="J216" i="13"/>
  <c r="R261" i="13"/>
  <c r="R253" i="13" s="1"/>
  <c r="R216" i="13"/>
  <c r="F181" i="13"/>
  <c r="F241" i="14"/>
  <c r="N241" i="14"/>
  <c r="V241" i="14"/>
  <c r="H105" i="11"/>
  <c r="P105" i="11"/>
  <c r="H109" i="11"/>
  <c r="P109" i="11"/>
  <c r="D128" i="11"/>
  <c r="L128" i="11"/>
  <c r="T128" i="11"/>
  <c r="B82" i="12"/>
  <c r="J82" i="12"/>
  <c r="R82" i="12"/>
  <c r="D37" i="12"/>
  <c r="L37" i="12"/>
  <c r="T37" i="12"/>
  <c r="H65" i="12"/>
  <c r="Q65" i="12"/>
  <c r="Q63" i="12" s="1"/>
  <c r="B85" i="12"/>
  <c r="K85" i="12"/>
  <c r="V87" i="12"/>
  <c r="I88" i="12"/>
  <c r="O89" i="12"/>
  <c r="D243" i="13"/>
  <c r="L243" i="13"/>
  <c r="T243" i="13"/>
  <c r="I105" i="11"/>
  <c r="Q105" i="11"/>
  <c r="E107" i="11"/>
  <c r="M107" i="11"/>
  <c r="U107" i="11"/>
  <c r="I109" i="11"/>
  <c r="Q109" i="11"/>
  <c r="E111" i="11"/>
  <c r="M111" i="11"/>
  <c r="U111" i="11"/>
  <c r="I122" i="11"/>
  <c r="Q122" i="11"/>
  <c r="I126" i="11"/>
  <c r="Q126" i="11"/>
  <c r="E128" i="11"/>
  <c r="M128" i="11"/>
  <c r="U128" i="11"/>
  <c r="R65" i="12"/>
  <c r="N87" i="12"/>
  <c r="G89" i="12"/>
  <c r="J97" i="12"/>
  <c r="J158" i="4" s="1"/>
  <c r="C171" i="13"/>
  <c r="K171" i="13"/>
  <c r="S171" i="13"/>
  <c r="E171" i="13"/>
  <c r="M171" i="13"/>
  <c r="U171" i="13"/>
  <c r="G233" i="13"/>
  <c r="O233" i="13"/>
  <c r="W233" i="13"/>
  <c r="I233" i="13"/>
  <c r="Q233" i="13"/>
  <c r="G181" i="13"/>
  <c r="O181" i="13"/>
  <c r="W181" i="13"/>
  <c r="G199" i="13"/>
  <c r="O199" i="13"/>
  <c r="W199" i="13"/>
  <c r="I251" i="13"/>
  <c r="I243" i="13" s="1"/>
  <c r="Q251" i="13"/>
  <c r="Q243" i="13" s="1"/>
  <c r="C261" i="13"/>
  <c r="C253" i="13" s="1"/>
  <c r="K261" i="13"/>
  <c r="K253" i="13" s="1"/>
  <c r="S261" i="13"/>
  <c r="S253" i="13" s="1"/>
  <c r="F181" i="14"/>
  <c r="N181" i="14"/>
  <c r="V181" i="14"/>
  <c r="F199" i="14"/>
  <c r="N199" i="14"/>
  <c r="V199" i="14"/>
  <c r="F216" i="14"/>
  <c r="N216" i="14"/>
  <c r="V216" i="14"/>
  <c r="H251" i="14"/>
  <c r="P251" i="14"/>
  <c r="B261" i="14"/>
  <c r="J261" i="14"/>
  <c r="R261" i="14"/>
  <c r="C233" i="15"/>
  <c r="C185" i="15"/>
  <c r="K233" i="15"/>
  <c r="K185" i="15"/>
  <c r="S233" i="15"/>
  <c r="S185" i="15"/>
  <c r="E241" i="15"/>
  <c r="M241" i="15"/>
  <c r="U241" i="15"/>
  <c r="G199" i="15"/>
  <c r="G251" i="15"/>
  <c r="O199" i="15"/>
  <c r="O251" i="15"/>
  <c r="W199" i="15"/>
  <c r="W251" i="15"/>
  <c r="I220" i="15"/>
  <c r="I217" i="15"/>
  <c r="I213" i="15"/>
  <c r="I209" i="15"/>
  <c r="I218" i="15"/>
  <c r="I214" i="15"/>
  <c r="I210" i="15"/>
  <c r="I204" i="15" s="1"/>
  <c r="I253" i="15"/>
  <c r="I211" i="15"/>
  <c r="Q220" i="15"/>
  <c r="Q217" i="15"/>
  <c r="Q204" i="15" s="1"/>
  <c r="Q213" i="15"/>
  <c r="Q209" i="15"/>
  <c r="Q218" i="15"/>
  <c r="Q214" i="15"/>
  <c r="Q210" i="15"/>
  <c r="Q253" i="15"/>
  <c r="Q211" i="15"/>
  <c r="C261" i="15"/>
  <c r="C216" i="15"/>
  <c r="K261" i="15"/>
  <c r="K216" i="15"/>
  <c r="S261" i="15"/>
  <c r="S216" i="15"/>
  <c r="G176" i="15"/>
  <c r="O176" i="15"/>
  <c r="O171" i="15" s="1"/>
  <c r="W176" i="15"/>
  <c r="C178" i="15"/>
  <c r="L178" i="15"/>
  <c r="H182" i="15"/>
  <c r="H183" i="15"/>
  <c r="B251" i="13"/>
  <c r="B243" i="13" s="1"/>
  <c r="J251" i="13"/>
  <c r="J243" i="13" s="1"/>
  <c r="R251" i="13"/>
  <c r="R243" i="13" s="1"/>
  <c r="D261" i="13"/>
  <c r="D253" i="13" s="1"/>
  <c r="L261" i="13"/>
  <c r="L253" i="13" s="1"/>
  <c r="T261" i="13"/>
  <c r="T253" i="13" s="1"/>
  <c r="G181" i="14"/>
  <c r="O181" i="14"/>
  <c r="G199" i="14"/>
  <c r="O199" i="14"/>
  <c r="W199" i="14"/>
  <c r="G216" i="14"/>
  <c r="O216" i="14"/>
  <c r="W216" i="14"/>
  <c r="I251" i="14"/>
  <c r="Q251" i="14"/>
  <c r="C261" i="14"/>
  <c r="K261" i="14"/>
  <c r="S261" i="14"/>
  <c r="D233" i="15"/>
  <c r="D182" i="15"/>
  <c r="L233" i="15"/>
  <c r="L182" i="15"/>
  <c r="T233" i="15"/>
  <c r="T182" i="15"/>
  <c r="F241" i="15"/>
  <c r="N241" i="15"/>
  <c r="V241" i="15"/>
  <c r="H199" i="15"/>
  <c r="H251" i="15"/>
  <c r="P199" i="15"/>
  <c r="P251" i="15"/>
  <c r="B220" i="15"/>
  <c r="B217" i="15"/>
  <c r="B213" i="15"/>
  <c r="B209" i="15"/>
  <c r="B218" i="15"/>
  <c r="B214" i="15"/>
  <c r="B210" i="15"/>
  <c r="B253" i="15"/>
  <c r="B211" i="15"/>
  <c r="J220" i="15"/>
  <c r="J217" i="15"/>
  <c r="J213" i="15"/>
  <c r="J209" i="15"/>
  <c r="J218" i="15"/>
  <c r="J214" i="15"/>
  <c r="J210" i="15"/>
  <c r="J253" i="15"/>
  <c r="J211" i="15"/>
  <c r="R220" i="15"/>
  <c r="R217" i="15"/>
  <c r="R213" i="15"/>
  <c r="R209" i="15"/>
  <c r="R218" i="15"/>
  <c r="R214" i="15"/>
  <c r="R210" i="15"/>
  <c r="R253" i="15"/>
  <c r="R211" i="15"/>
  <c r="D261" i="15"/>
  <c r="L261" i="15"/>
  <c r="T261" i="15"/>
  <c r="H176" i="15"/>
  <c r="H171" i="15" s="1"/>
  <c r="P176" i="15"/>
  <c r="P171" i="15" s="1"/>
  <c r="D178" i="15"/>
  <c r="W178" i="15"/>
  <c r="S179" i="15"/>
  <c r="U181" i="15"/>
  <c r="S182" i="15"/>
  <c r="S183" i="15"/>
  <c r="W185" i="15"/>
  <c r="V89" i="16"/>
  <c r="I216" i="13"/>
  <c r="Q216" i="13"/>
  <c r="H181" i="14"/>
  <c r="P181" i="14"/>
  <c r="H216" i="14"/>
  <c r="P216" i="14"/>
  <c r="B251" i="14"/>
  <c r="J251" i="14"/>
  <c r="R251" i="14"/>
  <c r="D261" i="14"/>
  <c r="L261" i="14"/>
  <c r="T261" i="14"/>
  <c r="E182" i="15"/>
  <c r="E178" i="15"/>
  <c r="E233" i="15"/>
  <c r="M182" i="15"/>
  <c r="M178" i="15"/>
  <c r="M233" i="15"/>
  <c r="U182" i="15"/>
  <c r="U178" i="15"/>
  <c r="U233" i="15"/>
  <c r="G241" i="15"/>
  <c r="O241" i="15"/>
  <c r="W241" i="15"/>
  <c r="I199" i="15"/>
  <c r="I251" i="15"/>
  <c r="Q199" i="15"/>
  <c r="Q251" i="15"/>
  <c r="C217" i="15"/>
  <c r="C213" i="15"/>
  <c r="C209" i="15"/>
  <c r="C218" i="15"/>
  <c r="C214" i="15"/>
  <c r="C210" i="15"/>
  <c r="C253" i="15"/>
  <c r="C211" i="15"/>
  <c r="C220" i="15"/>
  <c r="K217" i="15"/>
  <c r="K213" i="15"/>
  <c r="K209" i="15"/>
  <c r="K218" i="15"/>
  <c r="K214" i="15"/>
  <c r="K210" i="15"/>
  <c r="K253" i="15"/>
  <c r="K211" i="15"/>
  <c r="K220" i="15"/>
  <c r="S217" i="15"/>
  <c r="S213" i="15"/>
  <c r="S209" i="15"/>
  <c r="S218" i="15"/>
  <c r="S214" i="15"/>
  <c r="S210" i="15"/>
  <c r="S253" i="15"/>
  <c r="S211" i="15"/>
  <c r="S220" i="15"/>
  <c r="E261" i="15"/>
  <c r="E216" i="15"/>
  <c r="M261" i="15"/>
  <c r="M216" i="15"/>
  <c r="U261" i="15"/>
  <c r="U216" i="15"/>
  <c r="O178" i="15"/>
  <c r="K179" i="15"/>
  <c r="T179" i="15"/>
  <c r="V181" i="15"/>
  <c r="T183" i="15"/>
  <c r="D185" i="15"/>
  <c r="I181" i="14"/>
  <c r="Q181" i="14"/>
  <c r="I216" i="14"/>
  <c r="Q216" i="14"/>
  <c r="C251" i="14"/>
  <c r="K251" i="14"/>
  <c r="S251" i="14"/>
  <c r="E261" i="14"/>
  <c r="M261" i="14"/>
  <c r="U261" i="14"/>
  <c r="F34" i="15"/>
  <c r="N34" i="15"/>
  <c r="V34" i="15"/>
  <c r="H241" i="15"/>
  <c r="P241" i="15"/>
  <c r="B251" i="15"/>
  <c r="J251" i="15"/>
  <c r="D115" i="15"/>
  <c r="L115" i="15"/>
  <c r="L216" i="15" s="1"/>
  <c r="T115" i="15"/>
  <c r="T216" i="15" s="1"/>
  <c r="F261" i="15"/>
  <c r="F216" i="15"/>
  <c r="N261" i="15"/>
  <c r="N216" i="15"/>
  <c r="V261" i="15"/>
  <c r="V216" i="15"/>
  <c r="P178" i="15"/>
  <c r="C179" i="15"/>
  <c r="L179" i="15"/>
  <c r="U179" i="15"/>
  <c r="M181" i="15"/>
  <c r="W181" i="15"/>
  <c r="K182" i="15"/>
  <c r="K183" i="15"/>
  <c r="U183" i="15"/>
  <c r="E185" i="15"/>
  <c r="B181" i="14"/>
  <c r="J181" i="14"/>
  <c r="R181" i="14"/>
  <c r="D251" i="14"/>
  <c r="L251" i="14"/>
  <c r="T251" i="14"/>
  <c r="G233" i="15"/>
  <c r="G183" i="15"/>
  <c r="G179" i="15"/>
  <c r="O233" i="15"/>
  <c r="O183" i="15"/>
  <c r="O179" i="15"/>
  <c r="W233" i="15"/>
  <c r="W183" i="15"/>
  <c r="W179" i="15"/>
  <c r="I241" i="15"/>
  <c r="Q241" i="15"/>
  <c r="C251" i="15"/>
  <c r="C199" i="15"/>
  <c r="K251" i="15"/>
  <c r="K199" i="15"/>
  <c r="S251" i="15"/>
  <c r="S199" i="15"/>
  <c r="E218" i="15"/>
  <c r="E214" i="15"/>
  <c r="E210" i="15"/>
  <c r="E253" i="15"/>
  <c r="E211" i="15"/>
  <c r="E220" i="15"/>
  <c r="E217" i="15"/>
  <c r="E213" i="15"/>
  <c r="E209" i="15"/>
  <c r="M218" i="15"/>
  <c r="M214" i="15"/>
  <c r="M210" i="15"/>
  <c r="M253" i="15"/>
  <c r="M211" i="15"/>
  <c r="M220" i="15"/>
  <c r="M217" i="15"/>
  <c r="M213" i="15"/>
  <c r="M209" i="15"/>
  <c r="M204" i="15" s="1"/>
  <c r="U218" i="15"/>
  <c r="U214" i="15"/>
  <c r="U210" i="15"/>
  <c r="U253" i="15"/>
  <c r="U211" i="15"/>
  <c r="U220" i="15"/>
  <c r="U217" i="15"/>
  <c r="U213" i="15"/>
  <c r="U209" i="15"/>
  <c r="U204" i="15" s="1"/>
  <c r="G261" i="15"/>
  <c r="O261" i="15"/>
  <c r="W261" i="15"/>
  <c r="H178" i="15"/>
  <c r="D179" i="15"/>
  <c r="M179" i="15"/>
  <c r="D181" i="15"/>
  <c r="N181" i="15"/>
  <c r="L183" i="15"/>
  <c r="P185" i="15"/>
  <c r="B199" i="15"/>
  <c r="C181" i="14"/>
  <c r="K181" i="14"/>
  <c r="S181" i="14"/>
  <c r="E251" i="14"/>
  <c r="M251" i="14"/>
  <c r="U251" i="14"/>
  <c r="B241" i="15"/>
  <c r="J241" i="15"/>
  <c r="R241" i="15"/>
  <c r="D251" i="15"/>
  <c r="D199" i="15"/>
  <c r="L251" i="15"/>
  <c r="L199" i="15"/>
  <c r="T251" i="15"/>
  <c r="T199" i="15"/>
  <c r="F218" i="15"/>
  <c r="F214" i="15"/>
  <c r="F253" i="15"/>
  <c r="F211" i="15"/>
  <c r="F220" i="15"/>
  <c r="F217" i="15"/>
  <c r="F213" i="15"/>
  <c r="F209" i="15"/>
  <c r="N218" i="15"/>
  <c r="N214" i="15"/>
  <c r="N253" i="15"/>
  <c r="N211" i="15"/>
  <c r="N220" i="15"/>
  <c r="N217" i="15"/>
  <c r="N213" i="15"/>
  <c r="N209" i="15"/>
  <c r="V218" i="15"/>
  <c r="V214" i="15"/>
  <c r="V253" i="15"/>
  <c r="V211" i="15"/>
  <c r="V220" i="15"/>
  <c r="V217" i="15"/>
  <c r="V213" i="15"/>
  <c r="V209" i="15"/>
  <c r="H261" i="15"/>
  <c r="P261" i="15"/>
  <c r="D176" i="15"/>
  <c r="D171" i="15" s="1"/>
  <c r="L176" i="15"/>
  <c r="T176" i="15"/>
  <c r="E179" i="15"/>
  <c r="E181" i="15"/>
  <c r="O181" i="15"/>
  <c r="C182" i="15"/>
  <c r="O182" i="15"/>
  <c r="C183" i="15"/>
  <c r="M183" i="15"/>
  <c r="G185" i="15"/>
  <c r="J199" i="15"/>
  <c r="I34" i="15"/>
  <c r="Q34" i="15"/>
  <c r="C241" i="15"/>
  <c r="C181" i="15"/>
  <c r="K241" i="15"/>
  <c r="K181" i="15"/>
  <c r="S241" i="15"/>
  <c r="S181" i="15"/>
  <c r="E251" i="15"/>
  <c r="E199" i="15"/>
  <c r="M251" i="15"/>
  <c r="M199" i="15"/>
  <c r="U251" i="15"/>
  <c r="U199" i="15"/>
  <c r="G115" i="15"/>
  <c r="G216" i="15" s="1"/>
  <c r="O115" i="15"/>
  <c r="W115" i="15"/>
  <c r="I216" i="15"/>
  <c r="I261" i="15"/>
  <c r="Q216" i="15"/>
  <c r="Q261" i="15"/>
  <c r="E176" i="15"/>
  <c r="M176" i="15"/>
  <c r="U176" i="15"/>
  <c r="U171" i="15" s="1"/>
  <c r="S178" i="15"/>
  <c r="P179" i="15"/>
  <c r="F181" i="15"/>
  <c r="P181" i="15"/>
  <c r="P182" i="15"/>
  <c r="D183" i="15"/>
  <c r="P183" i="15"/>
  <c r="H185" i="15"/>
  <c r="R199" i="15"/>
  <c r="E181" i="14"/>
  <c r="M181" i="14"/>
  <c r="U181" i="14"/>
  <c r="B34" i="15"/>
  <c r="J34" i="15"/>
  <c r="R34" i="15"/>
  <c r="R181" i="15" s="1"/>
  <c r="D241" i="15"/>
  <c r="L241" i="15"/>
  <c r="T241" i="15"/>
  <c r="F251" i="15"/>
  <c r="F199" i="15"/>
  <c r="N251" i="15"/>
  <c r="N199" i="15"/>
  <c r="V251" i="15"/>
  <c r="V199" i="15"/>
  <c r="H115" i="15"/>
  <c r="H216" i="15" s="1"/>
  <c r="P115" i="15"/>
  <c r="P216" i="15" s="1"/>
  <c r="B216" i="15"/>
  <c r="B261" i="15"/>
  <c r="J216" i="15"/>
  <c r="J261" i="15"/>
  <c r="R216" i="15"/>
  <c r="R261" i="15"/>
  <c r="K178" i="15"/>
  <c r="T178" i="15"/>
  <c r="H179" i="15"/>
  <c r="G181" i="15"/>
  <c r="Q181" i="15"/>
  <c r="G182" i="15"/>
  <c r="E183" i="15"/>
  <c r="U185" i="15"/>
  <c r="E204" i="15"/>
  <c r="F210" i="15"/>
  <c r="B92" i="16"/>
  <c r="J92" i="16"/>
  <c r="R92" i="16"/>
  <c r="D93" i="16"/>
  <c r="L93" i="16"/>
  <c r="T93" i="16"/>
  <c r="R101" i="16"/>
  <c r="R164" i="4" s="1"/>
  <c r="H103" i="16"/>
  <c r="H166" i="4" s="1"/>
  <c r="Q103" i="16"/>
  <c r="Q166" i="4" s="1"/>
  <c r="L5" i="17"/>
  <c r="L217" i="18" s="1"/>
  <c r="G209" i="17"/>
  <c r="G248" i="17"/>
  <c r="G240" i="17" s="1"/>
  <c r="O209" i="17"/>
  <c r="O248" i="17"/>
  <c r="O240" i="17" s="1"/>
  <c r="W209" i="17"/>
  <c r="W248" i="17"/>
  <c r="W240" i="17" s="1"/>
  <c r="C162" i="17"/>
  <c r="U162" i="17"/>
  <c r="S165" i="17"/>
  <c r="C167" i="17"/>
  <c r="U167" i="17"/>
  <c r="M169" i="17"/>
  <c r="J170" i="17"/>
  <c r="S170" i="17"/>
  <c r="B172" i="17"/>
  <c r="K172" i="17"/>
  <c r="U172" i="17"/>
  <c r="S175" i="17"/>
  <c r="M184" i="17"/>
  <c r="V184" i="17"/>
  <c r="B190" i="17"/>
  <c r="I203" i="17"/>
  <c r="W203" i="17"/>
  <c r="C209" i="17"/>
  <c r="S209" i="17"/>
  <c r="I226" i="17"/>
  <c r="F229" i="17"/>
  <c r="N229" i="17"/>
  <c r="V229" i="17"/>
  <c r="C92" i="16"/>
  <c r="K92" i="16"/>
  <c r="S92" i="16"/>
  <c r="E93" i="16"/>
  <c r="M93" i="16"/>
  <c r="U93" i="16"/>
  <c r="S101" i="16"/>
  <c r="S164" i="4" s="1"/>
  <c r="E102" i="16"/>
  <c r="E165" i="4" s="1"/>
  <c r="M102" i="16"/>
  <c r="M165" i="4" s="1"/>
  <c r="V102" i="16"/>
  <c r="V165" i="4" s="1"/>
  <c r="I103" i="16"/>
  <c r="I166" i="4" s="1"/>
  <c r="R103" i="16"/>
  <c r="R166" i="4" s="1"/>
  <c r="D5" i="17"/>
  <c r="V173" i="17"/>
  <c r="V169" i="17"/>
  <c r="V165" i="17"/>
  <c r="V161" i="17"/>
  <c r="H5" i="17"/>
  <c r="H171" i="17" s="1"/>
  <c r="H226" i="17"/>
  <c r="H217" i="17" s="1"/>
  <c r="P5" i="17"/>
  <c r="P171" i="17" s="1"/>
  <c r="P226" i="17"/>
  <c r="P217" i="17" s="1"/>
  <c r="D190" i="17"/>
  <c r="D237" i="17"/>
  <c r="L190" i="17"/>
  <c r="L237" i="17"/>
  <c r="L229" i="17" s="1"/>
  <c r="T190" i="17"/>
  <c r="T237" i="17"/>
  <c r="T229" i="17" s="1"/>
  <c r="H209" i="17"/>
  <c r="H248" i="17"/>
  <c r="P209" i="17"/>
  <c r="P248" i="17"/>
  <c r="P240" i="17" s="1"/>
  <c r="M162" i="17"/>
  <c r="V162" i="17"/>
  <c r="I163" i="17"/>
  <c r="S163" i="17"/>
  <c r="K165" i="17"/>
  <c r="V167" i="17"/>
  <c r="R168" i="17"/>
  <c r="B170" i="17"/>
  <c r="K170" i="17"/>
  <c r="M172" i="17"/>
  <c r="V172" i="17"/>
  <c r="I173" i="17"/>
  <c r="R173" i="17"/>
  <c r="K175" i="17"/>
  <c r="E184" i="17"/>
  <c r="N184" i="17"/>
  <c r="W184" i="17"/>
  <c r="C190" i="17"/>
  <c r="O190" i="17"/>
  <c r="M203" i="17"/>
  <c r="D209" i="17"/>
  <c r="T209" i="17"/>
  <c r="N226" i="17"/>
  <c r="N217" i="17" s="1"/>
  <c r="G229" i="17"/>
  <c r="O229" i="17"/>
  <c r="I229" i="17"/>
  <c r="Q229" i="17"/>
  <c r="C229" i="17"/>
  <c r="K229" i="17"/>
  <c r="S229" i="17"/>
  <c r="I235" i="18"/>
  <c r="U52" i="16"/>
  <c r="I71" i="16"/>
  <c r="Q71" i="16"/>
  <c r="R91" i="16"/>
  <c r="R89" i="16" s="1"/>
  <c r="F93" i="16"/>
  <c r="N93" i="16"/>
  <c r="V93" i="16"/>
  <c r="F102" i="16"/>
  <c r="F165" i="4" s="1"/>
  <c r="N102" i="16"/>
  <c r="N165" i="4" s="1"/>
  <c r="J103" i="16"/>
  <c r="J166" i="4" s="1"/>
  <c r="S103" i="16"/>
  <c r="S166" i="4" s="1"/>
  <c r="E5" i="17"/>
  <c r="N5" i="17"/>
  <c r="W5" i="17"/>
  <c r="E190" i="17"/>
  <c r="E237" i="17"/>
  <c r="E229" i="17" s="1"/>
  <c r="M190" i="17"/>
  <c r="M237" i="17"/>
  <c r="M229" i="17" s="1"/>
  <c r="U190" i="17"/>
  <c r="U237" i="17"/>
  <c r="U229" i="17" s="1"/>
  <c r="I209" i="17"/>
  <c r="I248" i="17"/>
  <c r="I240" i="17" s="1"/>
  <c r="Q209" i="17"/>
  <c r="Q248" i="17"/>
  <c r="Q240" i="17" s="1"/>
  <c r="R161" i="17"/>
  <c r="K163" i="17"/>
  <c r="U165" i="17"/>
  <c r="I166" i="17"/>
  <c r="R166" i="17"/>
  <c r="S168" i="17"/>
  <c r="C170" i="17"/>
  <c r="U170" i="17"/>
  <c r="S173" i="17"/>
  <c r="C175" i="17"/>
  <c r="U175" i="17"/>
  <c r="D178" i="17"/>
  <c r="L178" i="17"/>
  <c r="T178" i="17"/>
  <c r="F184" i="17"/>
  <c r="O184" i="17"/>
  <c r="P190" i="17"/>
  <c r="F197" i="17"/>
  <c r="N197" i="17"/>
  <c r="V197" i="17"/>
  <c r="H197" i="17"/>
  <c r="P197" i="17"/>
  <c r="N203" i="17"/>
  <c r="E209" i="17"/>
  <c r="U209" i="17"/>
  <c r="Q226" i="17"/>
  <c r="P226" i="18"/>
  <c r="N246" i="18"/>
  <c r="V52" i="16"/>
  <c r="G93" i="16"/>
  <c r="O93" i="16"/>
  <c r="W93" i="16"/>
  <c r="U101" i="16"/>
  <c r="U164" i="4" s="1"/>
  <c r="G102" i="16"/>
  <c r="G165" i="4" s="1"/>
  <c r="B103" i="16"/>
  <c r="B166" i="4" s="1"/>
  <c r="K103" i="16"/>
  <c r="K166" i="4" s="1"/>
  <c r="F5" i="17"/>
  <c r="O5" i="17"/>
  <c r="S161" i="17"/>
  <c r="C163" i="17"/>
  <c r="U163" i="17"/>
  <c r="M165" i="17"/>
  <c r="S166" i="17"/>
  <c r="K168" i="17"/>
  <c r="U168" i="17"/>
  <c r="V170" i="17"/>
  <c r="S171" i="17"/>
  <c r="B173" i="17"/>
  <c r="K173" i="17"/>
  <c r="M175" i="17"/>
  <c r="V175" i="17"/>
  <c r="G184" i="17"/>
  <c r="Q184" i="17"/>
  <c r="G190" i="17"/>
  <c r="Q190" i="17"/>
  <c r="G197" i="17"/>
  <c r="O197" i="17"/>
  <c r="W197" i="17"/>
  <c r="O203" i="17"/>
  <c r="I226" i="18"/>
  <c r="Q226" i="18"/>
  <c r="P93" i="16"/>
  <c r="H102" i="16"/>
  <c r="H165" i="4" s="1"/>
  <c r="C103" i="16"/>
  <c r="C166" i="4" s="1"/>
  <c r="G5" i="17"/>
  <c r="Q5" i="17"/>
  <c r="Q171" i="17" s="1"/>
  <c r="W237" i="19"/>
  <c r="W237" i="17"/>
  <c r="W229" i="17" s="1"/>
  <c r="B161" i="17"/>
  <c r="K161" i="17"/>
  <c r="V163" i="17"/>
  <c r="R164" i="17"/>
  <c r="B166" i="17"/>
  <c r="K166" i="17"/>
  <c r="M168" i="17"/>
  <c r="V168" i="17"/>
  <c r="I169" i="17"/>
  <c r="R169" i="17"/>
  <c r="K171" i="17"/>
  <c r="C173" i="17"/>
  <c r="U173" i="17"/>
  <c r="I174" i="17"/>
  <c r="I184" i="17"/>
  <c r="R184" i="17"/>
  <c r="H190" i="17"/>
  <c r="R190" i="17"/>
  <c r="E203" i="17"/>
  <c r="K209" i="17"/>
  <c r="H240" i="17"/>
  <c r="I93" i="16"/>
  <c r="I102" i="16"/>
  <c r="I165" i="4" s="1"/>
  <c r="Q102" i="16"/>
  <c r="Q165" i="4" s="1"/>
  <c r="R175" i="17"/>
  <c r="R167" i="17"/>
  <c r="R163" i="17"/>
  <c r="B246" i="17"/>
  <c r="B203" i="17"/>
  <c r="J246" i="17"/>
  <c r="J203" i="17"/>
  <c r="R246" i="17"/>
  <c r="R240" i="17" s="1"/>
  <c r="R203" i="17"/>
  <c r="U161" i="17"/>
  <c r="I162" i="17"/>
  <c r="R162" i="17"/>
  <c r="C166" i="17"/>
  <c r="U166" i="17"/>
  <c r="C171" i="17"/>
  <c r="L171" i="17"/>
  <c r="U171" i="17"/>
  <c r="M173" i="17"/>
  <c r="S174" i="17"/>
  <c r="J184" i="17"/>
  <c r="S184" i="17"/>
  <c r="I190" i="17"/>
  <c r="S190" i="17"/>
  <c r="F203" i="17"/>
  <c r="Q203" i="17"/>
  <c r="L209" i="17"/>
  <c r="B217" i="17"/>
  <c r="J217" i="17"/>
  <c r="R217" i="17"/>
  <c r="E71" i="16"/>
  <c r="M71" i="16"/>
  <c r="U71" i="16"/>
  <c r="C203" i="17"/>
  <c r="C246" i="17"/>
  <c r="C240" i="17" s="1"/>
  <c r="K203" i="17"/>
  <c r="K246" i="17"/>
  <c r="K240" i="17" s="1"/>
  <c r="S203" i="17"/>
  <c r="S246" i="17"/>
  <c r="S240" i="17" s="1"/>
  <c r="M161" i="17"/>
  <c r="S162" i="17"/>
  <c r="B164" i="17"/>
  <c r="K164" i="17"/>
  <c r="U164" i="17"/>
  <c r="M166" i="17"/>
  <c r="V166" i="17"/>
  <c r="I167" i="17"/>
  <c r="S167" i="17"/>
  <c r="B169" i="17"/>
  <c r="K169" i="17"/>
  <c r="D171" i="17"/>
  <c r="M171" i="17"/>
  <c r="V171" i="17"/>
  <c r="R172" i="17"/>
  <c r="K174" i="17"/>
  <c r="B184" i="17"/>
  <c r="K184" i="17"/>
  <c r="J190" i="17"/>
  <c r="G203" i="17"/>
  <c r="U203" i="17"/>
  <c r="M209" i="17"/>
  <c r="I217" i="17"/>
  <c r="Q217" i="17"/>
  <c r="C217" i="17"/>
  <c r="K217" i="17"/>
  <c r="S217" i="17"/>
  <c r="D229" i="17"/>
  <c r="B240" i="17"/>
  <c r="J240" i="17"/>
  <c r="B175" i="17"/>
  <c r="B167" i="17"/>
  <c r="B163" i="17"/>
  <c r="T5" i="17"/>
  <c r="T171" i="17" s="1"/>
  <c r="H184" i="17"/>
  <c r="H235" i="17"/>
  <c r="H229" i="17" s="1"/>
  <c r="P184" i="17"/>
  <c r="P235" i="17"/>
  <c r="P229" i="17" s="1"/>
  <c r="D203" i="17"/>
  <c r="D246" i="17"/>
  <c r="D240" i="17" s="1"/>
  <c r="L203" i="17"/>
  <c r="L246" i="17"/>
  <c r="L240" i="17" s="1"/>
  <c r="T203" i="17"/>
  <c r="T246" i="17"/>
  <c r="T240" i="17" s="1"/>
  <c r="F248" i="17"/>
  <c r="F240" i="17" s="1"/>
  <c r="F209" i="17"/>
  <c r="N248" i="17"/>
  <c r="N240" i="17" s="1"/>
  <c r="N209" i="17"/>
  <c r="V248" i="17"/>
  <c r="V240" i="17" s="1"/>
  <c r="V209" i="17"/>
  <c r="B162" i="17"/>
  <c r="K162" i="17"/>
  <c r="C164" i="17"/>
  <c r="V164" i="17"/>
  <c r="I165" i="17"/>
  <c r="R165" i="17"/>
  <c r="C169" i="17"/>
  <c r="U169" i="17"/>
  <c r="R170" i="17"/>
  <c r="E171" i="17"/>
  <c r="W171" i="17"/>
  <c r="C184" i="17"/>
  <c r="U184" i="17"/>
  <c r="K190" i="17"/>
  <c r="W190" i="17"/>
  <c r="V203" i="17"/>
  <c r="E240" i="17"/>
  <c r="M240" i="17"/>
  <c r="U240" i="17"/>
  <c r="B217" i="18"/>
  <c r="B174" i="18"/>
  <c r="B170" i="18"/>
  <c r="J174" i="18"/>
  <c r="J170" i="18"/>
  <c r="R217" i="18"/>
  <c r="R170" i="18"/>
  <c r="F226" i="18"/>
  <c r="N226" i="18"/>
  <c r="V226" i="18"/>
  <c r="H235" i="18"/>
  <c r="P235" i="18"/>
  <c r="B237" i="18"/>
  <c r="J237" i="18"/>
  <c r="R237" i="18"/>
  <c r="D246" i="18"/>
  <c r="D203" i="18"/>
  <c r="L246" i="18"/>
  <c r="L203" i="18"/>
  <c r="T246" i="18"/>
  <c r="T203" i="18"/>
  <c r="F248" i="18"/>
  <c r="N248" i="18"/>
  <c r="V248" i="18"/>
  <c r="J162" i="18"/>
  <c r="T162" i="18"/>
  <c r="P163" i="18"/>
  <c r="C164" i="18"/>
  <c r="K167" i="18"/>
  <c r="K168" i="18"/>
  <c r="I170" i="18"/>
  <c r="I171" i="18"/>
  <c r="I172" i="18"/>
  <c r="S172" i="18"/>
  <c r="Q174" i="18"/>
  <c r="Q175" i="18"/>
  <c r="I184" i="18"/>
  <c r="J237" i="19"/>
  <c r="R237" i="19"/>
  <c r="F248" i="19"/>
  <c r="C217" i="18"/>
  <c r="C174" i="18"/>
  <c r="C170" i="18"/>
  <c r="C162" i="18"/>
  <c r="K217" i="18"/>
  <c r="K174" i="18"/>
  <c r="K170" i="18"/>
  <c r="K162" i="18"/>
  <c r="S217" i="18"/>
  <c r="G226" i="18"/>
  <c r="O226" i="18"/>
  <c r="W226" i="18"/>
  <c r="Q235" i="18"/>
  <c r="C237" i="18"/>
  <c r="K237" i="18"/>
  <c r="S237" i="18"/>
  <c r="E246" i="18"/>
  <c r="E203" i="18"/>
  <c r="M246" i="18"/>
  <c r="M203" i="18"/>
  <c r="U246" i="18"/>
  <c r="U203" i="18"/>
  <c r="G248" i="18"/>
  <c r="G209" i="18"/>
  <c r="O248" i="18"/>
  <c r="O209" i="18"/>
  <c r="W248" i="18"/>
  <c r="W209" i="18"/>
  <c r="B162" i="18"/>
  <c r="L162" i="18"/>
  <c r="H163" i="18"/>
  <c r="Q163" i="18"/>
  <c r="D164" i="18"/>
  <c r="P164" i="18"/>
  <c r="D166" i="18"/>
  <c r="B167" i="18"/>
  <c r="B168" i="18"/>
  <c r="L168" i="18"/>
  <c r="B169" i="18"/>
  <c r="L169" i="18"/>
  <c r="J171" i="18"/>
  <c r="J172" i="18"/>
  <c r="T172" i="18"/>
  <c r="J173" i="18"/>
  <c r="T173" i="18"/>
  <c r="H174" i="18"/>
  <c r="H175" i="18"/>
  <c r="R175" i="18"/>
  <c r="B190" i="18"/>
  <c r="N203" i="18"/>
  <c r="L223" i="18"/>
  <c r="B226" i="18"/>
  <c r="F246" i="18"/>
  <c r="U217" i="19"/>
  <c r="U167" i="19"/>
  <c r="U176" i="19"/>
  <c r="U172" i="19"/>
  <c r="U168" i="19"/>
  <c r="U173" i="19"/>
  <c r="U169" i="19"/>
  <c r="U165" i="19"/>
  <c r="U160" i="19" s="1"/>
  <c r="I226" i="19"/>
  <c r="I235" i="19"/>
  <c r="Q235" i="19"/>
  <c r="E246" i="19"/>
  <c r="D217" i="18"/>
  <c r="D175" i="18"/>
  <c r="D167" i="18"/>
  <c r="L175" i="18"/>
  <c r="L167" i="18"/>
  <c r="T217" i="18"/>
  <c r="T175" i="18"/>
  <c r="T167" i="18"/>
  <c r="D237" i="18"/>
  <c r="L237" i="18"/>
  <c r="T237" i="18"/>
  <c r="H248" i="18"/>
  <c r="H209" i="18"/>
  <c r="P248" i="18"/>
  <c r="P209" i="18"/>
  <c r="P161" i="18"/>
  <c r="D162" i="18"/>
  <c r="I163" i="18"/>
  <c r="R163" i="18"/>
  <c r="Q164" i="18"/>
  <c r="C167" i="18"/>
  <c r="C168" i="18"/>
  <c r="C169" i="18"/>
  <c r="K171" i="18"/>
  <c r="K172" i="18"/>
  <c r="K173" i="18"/>
  <c r="I174" i="18"/>
  <c r="I175" i="18"/>
  <c r="G178" i="18"/>
  <c r="O178" i="18"/>
  <c r="W178" i="18"/>
  <c r="C190" i="18"/>
  <c r="I197" i="18"/>
  <c r="Q197" i="18"/>
  <c r="F209" i="18"/>
  <c r="V209" i="18"/>
  <c r="H226" i="18"/>
  <c r="B235" i="18"/>
  <c r="B248" i="18"/>
  <c r="B226" i="19"/>
  <c r="J226" i="19"/>
  <c r="R226" i="19"/>
  <c r="B235" i="19"/>
  <c r="R235" i="19"/>
  <c r="F246" i="19"/>
  <c r="B171" i="17"/>
  <c r="J171" i="17"/>
  <c r="R171" i="17"/>
  <c r="E5" i="18"/>
  <c r="M5" i="18"/>
  <c r="M171" i="18" s="1"/>
  <c r="U5" i="18"/>
  <c r="U171" i="18" s="1"/>
  <c r="C184" i="18"/>
  <c r="C235" i="18"/>
  <c r="K184" i="18"/>
  <c r="K235" i="18"/>
  <c r="S184" i="18"/>
  <c r="S235" i="18"/>
  <c r="E237" i="18"/>
  <c r="M237" i="18"/>
  <c r="U237" i="18"/>
  <c r="G246" i="18"/>
  <c r="O246" i="18"/>
  <c r="W246" i="18"/>
  <c r="I248" i="18"/>
  <c r="I209" i="18"/>
  <c r="Q248" i="18"/>
  <c r="Q209" i="18"/>
  <c r="H161" i="18"/>
  <c r="R161" i="18"/>
  <c r="J163" i="18"/>
  <c r="S163" i="18"/>
  <c r="H164" i="18"/>
  <c r="R164" i="18"/>
  <c r="R165" i="18"/>
  <c r="P166" i="18"/>
  <c r="P167" i="18"/>
  <c r="D168" i="18"/>
  <c r="P168" i="18"/>
  <c r="D169" i="18"/>
  <c r="D170" i="18"/>
  <c r="B172" i="18"/>
  <c r="L172" i="18"/>
  <c r="B173" i="18"/>
  <c r="L173" i="18"/>
  <c r="L174" i="18"/>
  <c r="J175" i="18"/>
  <c r="D190" i="18"/>
  <c r="V246" i="18"/>
  <c r="J248" i="18"/>
  <c r="C226" i="19"/>
  <c r="K226" i="19"/>
  <c r="S226" i="19"/>
  <c r="C235" i="19"/>
  <c r="S235" i="19"/>
  <c r="E191" i="19"/>
  <c r="E187" i="19"/>
  <c r="E183" i="19"/>
  <c r="E229" i="19"/>
  <c r="E192" i="19"/>
  <c r="E188" i="19"/>
  <c r="E184" i="19"/>
  <c r="E185" i="19"/>
  <c r="M191" i="19"/>
  <c r="M187" i="19"/>
  <c r="M183" i="19"/>
  <c r="M192" i="19"/>
  <c r="M188" i="19"/>
  <c r="M184" i="19"/>
  <c r="M229" i="19"/>
  <c r="M185" i="19"/>
  <c r="U237" i="19"/>
  <c r="I248" i="19"/>
  <c r="F5" i="18"/>
  <c r="N5" i="18"/>
  <c r="N171" i="18" s="1"/>
  <c r="V5" i="18"/>
  <c r="V166" i="18" s="1"/>
  <c r="D235" i="18"/>
  <c r="L235" i="18"/>
  <c r="T235" i="18"/>
  <c r="H246" i="18"/>
  <c r="P246" i="18"/>
  <c r="J161" i="18"/>
  <c r="B163" i="18"/>
  <c r="K163" i="18"/>
  <c r="T163" i="18"/>
  <c r="I164" i="18"/>
  <c r="S164" i="18"/>
  <c r="S165" i="18"/>
  <c r="Q166" i="18"/>
  <c r="Q167" i="18"/>
  <c r="Q168" i="18"/>
  <c r="C172" i="18"/>
  <c r="C173" i="18"/>
  <c r="K175" i="18"/>
  <c r="E190" i="18"/>
  <c r="G203" i="18"/>
  <c r="T223" i="18"/>
  <c r="J235" i="18"/>
  <c r="F237" i="18"/>
  <c r="R248" i="18"/>
  <c r="M217" i="19"/>
  <c r="M167" i="19"/>
  <c r="M176" i="19"/>
  <c r="M172" i="19"/>
  <c r="M168" i="19"/>
  <c r="M173" i="19"/>
  <c r="M169" i="19"/>
  <c r="M165" i="19"/>
  <c r="D226" i="19"/>
  <c r="L226" i="19"/>
  <c r="T226" i="19"/>
  <c r="D235" i="19"/>
  <c r="F237" i="19"/>
  <c r="N237" i="19"/>
  <c r="V237" i="19"/>
  <c r="H246" i="19"/>
  <c r="P246" i="19"/>
  <c r="J248" i="19"/>
  <c r="R248" i="19"/>
  <c r="G5" i="18"/>
  <c r="G171" i="18" s="1"/>
  <c r="O5" i="18"/>
  <c r="W5" i="18"/>
  <c r="W171" i="18" s="1"/>
  <c r="C226" i="18"/>
  <c r="K226" i="18"/>
  <c r="S226" i="18"/>
  <c r="E235" i="18"/>
  <c r="M235" i="18"/>
  <c r="U235" i="18"/>
  <c r="G190" i="18"/>
  <c r="G237" i="18"/>
  <c r="O190" i="18"/>
  <c r="O237" i="18"/>
  <c r="W190" i="18"/>
  <c r="W237" i="18"/>
  <c r="I246" i="18"/>
  <c r="Q246" i="18"/>
  <c r="C248" i="18"/>
  <c r="K248" i="18"/>
  <c r="S248" i="18"/>
  <c r="B161" i="18"/>
  <c r="K161" i="18"/>
  <c r="T161" i="18"/>
  <c r="P162" i="18"/>
  <c r="C163" i="18"/>
  <c r="L163" i="18"/>
  <c r="J164" i="18"/>
  <c r="T164" i="18"/>
  <c r="J165" i="18"/>
  <c r="T165" i="18"/>
  <c r="H166" i="18"/>
  <c r="H167" i="18"/>
  <c r="R167" i="18"/>
  <c r="R168" i="18"/>
  <c r="R169" i="18"/>
  <c r="P170" i="18"/>
  <c r="F171" i="18"/>
  <c r="P171" i="18"/>
  <c r="D172" i="18"/>
  <c r="D173" i="18"/>
  <c r="D174" i="18"/>
  <c r="B175" i="18"/>
  <c r="P184" i="18"/>
  <c r="R190" i="18"/>
  <c r="H203" i="18"/>
  <c r="R235" i="18"/>
  <c r="N237" i="18"/>
  <c r="C217" i="19"/>
  <c r="E171" i="19"/>
  <c r="M226" i="19"/>
  <c r="U226" i="19"/>
  <c r="E235" i="19"/>
  <c r="M235" i="19"/>
  <c r="U235" i="19"/>
  <c r="G237" i="19"/>
  <c r="O237" i="19"/>
  <c r="I246" i="19"/>
  <c r="Q246" i="19"/>
  <c r="H173" i="18"/>
  <c r="H169" i="18"/>
  <c r="H165" i="18"/>
  <c r="P173" i="18"/>
  <c r="P169" i="18"/>
  <c r="P165" i="18"/>
  <c r="B166" i="18"/>
  <c r="J166" i="18"/>
  <c r="R166" i="18"/>
  <c r="D226" i="18"/>
  <c r="D171" i="18"/>
  <c r="L226" i="18"/>
  <c r="L171" i="18"/>
  <c r="T226" i="18"/>
  <c r="T171" i="18"/>
  <c r="F235" i="18"/>
  <c r="N235" i="18"/>
  <c r="V235" i="18"/>
  <c r="H237" i="18"/>
  <c r="P237" i="18"/>
  <c r="B246" i="18"/>
  <c r="J246" i="18"/>
  <c r="R246" i="18"/>
  <c r="D248" i="18"/>
  <c r="L248" i="18"/>
  <c r="T248" i="18"/>
  <c r="C161" i="18"/>
  <c r="L161" i="18"/>
  <c r="H162" i="18"/>
  <c r="Q162" i="18"/>
  <c r="D163" i="18"/>
  <c r="K164" i="18"/>
  <c r="K165" i="18"/>
  <c r="I166" i="18"/>
  <c r="U166" i="18"/>
  <c r="I167" i="18"/>
  <c r="S167" i="18"/>
  <c r="S168" i="18"/>
  <c r="Q170" i="18"/>
  <c r="Q171" i="18"/>
  <c r="C175" i="18"/>
  <c r="Q184" i="18"/>
  <c r="S190" i="18"/>
  <c r="I203" i="18"/>
  <c r="N209" i="18"/>
  <c r="H217" i="18"/>
  <c r="V237" i="18"/>
  <c r="D217" i="19"/>
  <c r="N226" i="19"/>
  <c r="V226" i="19"/>
  <c r="F235" i="19"/>
  <c r="N235" i="19"/>
  <c r="V235" i="19"/>
  <c r="H237" i="19"/>
  <c r="P237" i="19"/>
  <c r="B246" i="19"/>
  <c r="J246" i="19"/>
  <c r="R246" i="19"/>
  <c r="D248" i="19"/>
  <c r="T248" i="19"/>
  <c r="I173" i="18"/>
  <c r="I169" i="18"/>
  <c r="I165" i="18"/>
  <c r="I161" i="18"/>
  <c r="I217" i="18"/>
  <c r="Q173" i="18"/>
  <c r="Q169" i="18"/>
  <c r="Q165" i="18"/>
  <c r="Q161" i="18"/>
  <c r="C166" i="18"/>
  <c r="K166" i="18"/>
  <c r="S166" i="18"/>
  <c r="E226" i="18"/>
  <c r="E171" i="18"/>
  <c r="M226" i="18"/>
  <c r="U226" i="18"/>
  <c r="G235" i="18"/>
  <c r="O235" i="18"/>
  <c r="W235" i="18"/>
  <c r="I237" i="18"/>
  <c r="Q237" i="18"/>
  <c r="C246" i="18"/>
  <c r="K246" i="18"/>
  <c r="S246" i="18"/>
  <c r="E248" i="18"/>
  <c r="M248" i="18"/>
  <c r="U248" i="18"/>
  <c r="D161" i="18"/>
  <c r="I162" i="18"/>
  <c r="R162" i="18"/>
  <c r="B164" i="18"/>
  <c r="L164" i="18"/>
  <c r="B165" i="18"/>
  <c r="L165" i="18"/>
  <c r="J167" i="18"/>
  <c r="J168" i="18"/>
  <c r="T168" i="18"/>
  <c r="J169" i="18"/>
  <c r="T169" i="18"/>
  <c r="H170" i="18"/>
  <c r="T170" i="18"/>
  <c r="H172" i="18"/>
  <c r="R172" i="18"/>
  <c r="R173" i="18"/>
  <c r="P174" i="18"/>
  <c r="P175" i="18"/>
  <c r="H184" i="18"/>
  <c r="J190" i="18"/>
  <c r="T190" i="18"/>
  <c r="J203" i="18"/>
  <c r="C209" i="18"/>
  <c r="S209" i="18"/>
  <c r="J223" i="18"/>
  <c r="E217" i="19"/>
  <c r="E167" i="19"/>
  <c r="E176" i="19"/>
  <c r="E172" i="19"/>
  <c r="E168" i="19"/>
  <c r="E173" i="19"/>
  <c r="E169" i="19"/>
  <c r="E165" i="19"/>
  <c r="G226" i="19"/>
  <c r="G5" i="19"/>
  <c r="O226" i="19"/>
  <c r="I237" i="19"/>
  <c r="Q237" i="19"/>
  <c r="E248" i="19"/>
  <c r="W226" i="19"/>
  <c r="C172" i="19"/>
  <c r="K172" i="19"/>
  <c r="C176" i="19"/>
  <c r="K176" i="19"/>
  <c r="S176" i="19"/>
  <c r="G183" i="19"/>
  <c r="O183" i="19"/>
  <c r="I184" i="19"/>
  <c r="Q184" i="19"/>
  <c r="G187" i="19"/>
  <c r="O187" i="19"/>
  <c r="W187" i="19"/>
  <c r="I188" i="19"/>
  <c r="Q188" i="19"/>
  <c r="E190" i="19"/>
  <c r="M190" i="19"/>
  <c r="G191" i="19"/>
  <c r="O191" i="19"/>
  <c r="I192" i="19"/>
  <c r="Q192" i="19"/>
  <c r="I209" i="19"/>
  <c r="E226" i="19"/>
  <c r="H229" i="19"/>
  <c r="J235" i="19"/>
  <c r="T235" i="19"/>
  <c r="M237" i="19"/>
  <c r="U246" i="19"/>
  <c r="K248" i="19"/>
  <c r="U248" i="19"/>
  <c r="E69" i="20"/>
  <c r="E51" i="20"/>
  <c r="M69" i="20"/>
  <c r="M51" i="20"/>
  <c r="U69" i="20"/>
  <c r="U51" i="20"/>
  <c r="G70" i="20"/>
  <c r="G78" i="20"/>
  <c r="G169" i="4" s="1"/>
  <c r="O70" i="20"/>
  <c r="W70" i="20"/>
  <c r="I71" i="20"/>
  <c r="I79" i="20"/>
  <c r="I170" i="4" s="1"/>
  <c r="Q71" i="20"/>
  <c r="Q79" i="20"/>
  <c r="Q170" i="4" s="1"/>
  <c r="G192" i="21"/>
  <c r="G141" i="21"/>
  <c r="G132" i="21" s="1"/>
  <c r="O192" i="21"/>
  <c r="O141" i="21"/>
  <c r="O132" i="21" s="1"/>
  <c r="W192" i="21"/>
  <c r="W141" i="21"/>
  <c r="W132" i="21" s="1"/>
  <c r="I153" i="21"/>
  <c r="I201" i="21"/>
  <c r="Q153" i="21"/>
  <c r="Q201" i="21"/>
  <c r="C202" i="21"/>
  <c r="C194" i="21" s="1"/>
  <c r="C157" i="21"/>
  <c r="K202" i="21"/>
  <c r="K194" i="21" s="1"/>
  <c r="K157" i="21"/>
  <c r="S202" i="21"/>
  <c r="S194" i="21" s="1"/>
  <c r="S157" i="21"/>
  <c r="E203" i="21"/>
  <c r="E160" i="21"/>
  <c r="M203" i="21"/>
  <c r="M160" i="21"/>
  <c r="U203" i="21"/>
  <c r="U160" i="21"/>
  <c r="G171" i="21"/>
  <c r="G211" i="21"/>
  <c r="G205" i="21" s="1"/>
  <c r="O171" i="21"/>
  <c r="O211" i="21"/>
  <c r="O205" i="21" s="1"/>
  <c r="W171" i="21"/>
  <c r="W211" i="21"/>
  <c r="W205" i="21" s="1"/>
  <c r="I213" i="21"/>
  <c r="I205" i="21" s="1"/>
  <c r="I175" i="21"/>
  <c r="Q213" i="21"/>
  <c r="Q205" i="21" s="1"/>
  <c r="Q175" i="21"/>
  <c r="D194" i="21"/>
  <c r="L194" i="21"/>
  <c r="T194" i="21"/>
  <c r="F205" i="21"/>
  <c r="N205" i="21"/>
  <c r="V205" i="21"/>
  <c r="H205" i="21"/>
  <c r="P205" i="21"/>
  <c r="F5" i="19"/>
  <c r="F171" i="19" s="1"/>
  <c r="N5" i="19"/>
  <c r="V5" i="19"/>
  <c r="V171" i="19" s="1"/>
  <c r="H226" i="19"/>
  <c r="P226" i="19"/>
  <c r="B61" i="19"/>
  <c r="B184" i="19" s="1"/>
  <c r="J61" i="19"/>
  <c r="J190" i="19" s="1"/>
  <c r="R61" i="19"/>
  <c r="R184" i="19" s="1"/>
  <c r="B167" i="19"/>
  <c r="J167" i="19"/>
  <c r="R167" i="19"/>
  <c r="D168" i="19"/>
  <c r="L168" i="19"/>
  <c r="T168" i="19"/>
  <c r="B171" i="19"/>
  <c r="J171" i="19"/>
  <c r="R171" i="19"/>
  <c r="D172" i="19"/>
  <c r="L172" i="19"/>
  <c r="T172" i="19"/>
  <c r="D176" i="19"/>
  <c r="L176" i="19"/>
  <c r="T176" i="19"/>
  <c r="H183" i="19"/>
  <c r="P183" i="19"/>
  <c r="H187" i="19"/>
  <c r="P187" i="19"/>
  <c r="F190" i="19"/>
  <c r="N190" i="19"/>
  <c r="V190" i="19"/>
  <c r="H191" i="19"/>
  <c r="P191" i="19"/>
  <c r="B203" i="19"/>
  <c r="J209" i="19"/>
  <c r="T209" i="19"/>
  <c r="R217" i="19"/>
  <c r="F226" i="19"/>
  <c r="I229" i="19"/>
  <c r="K235" i="19"/>
  <c r="B237" i="19"/>
  <c r="V246" i="19"/>
  <c r="B248" i="19"/>
  <c r="L248" i="19"/>
  <c r="V248" i="19"/>
  <c r="C183" i="21"/>
  <c r="K183" i="21"/>
  <c r="S183" i="21"/>
  <c r="E183" i="21"/>
  <c r="M183" i="21"/>
  <c r="U183" i="21"/>
  <c r="G183" i="21"/>
  <c r="O183" i="21"/>
  <c r="W183" i="21"/>
  <c r="O5" i="19"/>
  <c r="O171" i="19" s="1"/>
  <c r="W5" i="19"/>
  <c r="W171" i="19" s="1"/>
  <c r="C61" i="19"/>
  <c r="K61" i="19"/>
  <c r="K190" i="19" s="1"/>
  <c r="S61" i="19"/>
  <c r="S184" i="19" s="1"/>
  <c r="C167" i="19"/>
  <c r="K167" i="19"/>
  <c r="S167" i="19"/>
  <c r="C171" i="19"/>
  <c r="K171" i="19"/>
  <c r="S171" i="19"/>
  <c r="I183" i="19"/>
  <c r="I178" i="19" s="1"/>
  <c r="Q183" i="19"/>
  <c r="Q178" i="19" s="1"/>
  <c r="C184" i="19"/>
  <c r="I187" i="19"/>
  <c r="Q187" i="19"/>
  <c r="G190" i="19"/>
  <c r="O190" i="19"/>
  <c r="I191" i="19"/>
  <c r="Q191" i="19"/>
  <c r="I217" i="19"/>
  <c r="S217" i="19"/>
  <c r="V229" i="19"/>
  <c r="L235" i="19"/>
  <c r="E237" i="19"/>
  <c r="M246" i="19"/>
  <c r="W246" i="19"/>
  <c r="C248" i="19"/>
  <c r="M248" i="19"/>
  <c r="H5" i="19"/>
  <c r="P5" i="19"/>
  <c r="D61" i="19"/>
  <c r="D184" i="19" s="1"/>
  <c r="L61" i="19"/>
  <c r="L184" i="19" s="1"/>
  <c r="T61" i="19"/>
  <c r="T184" i="19" s="1"/>
  <c r="D167" i="19"/>
  <c r="L167" i="19"/>
  <c r="T167" i="19"/>
  <c r="D171" i="19"/>
  <c r="L171" i="19"/>
  <c r="T171" i="19"/>
  <c r="F185" i="19"/>
  <c r="N185" i="19"/>
  <c r="V185" i="19"/>
  <c r="H190" i="19"/>
  <c r="P190" i="19"/>
  <c r="D209" i="19"/>
  <c r="T217" i="19"/>
  <c r="N246" i="19"/>
  <c r="N248" i="19"/>
  <c r="F51" i="20"/>
  <c r="V51" i="20"/>
  <c r="H69" i="20"/>
  <c r="P77" i="20"/>
  <c r="P168" i="4" s="1"/>
  <c r="P69" i="20"/>
  <c r="B70" i="20"/>
  <c r="J70" i="20"/>
  <c r="R70" i="20"/>
  <c r="D79" i="20"/>
  <c r="D170" i="4" s="1"/>
  <c r="D71" i="20"/>
  <c r="L79" i="20"/>
  <c r="L170" i="4" s="1"/>
  <c r="L71" i="20"/>
  <c r="T79" i="20"/>
  <c r="T170" i="4" s="1"/>
  <c r="T71" i="20"/>
  <c r="U61" i="19"/>
  <c r="U190" i="19" s="1"/>
  <c r="G235" i="19"/>
  <c r="O235" i="19"/>
  <c r="W235" i="19"/>
  <c r="C246" i="19"/>
  <c r="K246" i="19"/>
  <c r="S246" i="19"/>
  <c r="I165" i="19"/>
  <c r="Q165" i="19"/>
  <c r="I169" i="19"/>
  <c r="Q169" i="19"/>
  <c r="M171" i="19"/>
  <c r="U171" i="19"/>
  <c r="G185" i="19"/>
  <c r="O185" i="19"/>
  <c r="W185" i="19"/>
  <c r="I190" i="19"/>
  <c r="Q190" i="19"/>
  <c r="V192" i="19"/>
  <c r="C197" i="19"/>
  <c r="K197" i="19"/>
  <c r="S197" i="19"/>
  <c r="E203" i="19"/>
  <c r="E209" i="19"/>
  <c r="K217" i="19"/>
  <c r="N229" i="19"/>
  <c r="O246" i="19"/>
  <c r="Q248" i="19"/>
  <c r="G51" i="20"/>
  <c r="W51" i="20"/>
  <c r="I51" i="20"/>
  <c r="I77" i="20"/>
  <c r="I168" i="4" s="1"/>
  <c r="I69" i="20"/>
  <c r="Q51" i="20"/>
  <c r="Q77" i="20"/>
  <c r="Q168" i="4" s="1"/>
  <c r="Q69" i="20"/>
  <c r="C70" i="20"/>
  <c r="K70" i="20"/>
  <c r="S70" i="20"/>
  <c r="E71" i="20"/>
  <c r="M71" i="20"/>
  <c r="U71" i="20"/>
  <c r="H183" i="21"/>
  <c r="P183" i="21"/>
  <c r="G192" i="22"/>
  <c r="W192" i="22"/>
  <c r="H235" i="19"/>
  <c r="P235" i="19"/>
  <c r="D246" i="19"/>
  <c r="L246" i="19"/>
  <c r="T246" i="19"/>
  <c r="B165" i="19"/>
  <c r="J165" i="19"/>
  <c r="R165" i="19"/>
  <c r="B169" i="19"/>
  <c r="J169" i="19"/>
  <c r="R169" i="19"/>
  <c r="N171" i="19"/>
  <c r="B173" i="19"/>
  <c r="J173" i="19"/>
  <c r="R173" i="19"/>
  <c r="F184" i="19"/>
  <c r="N184" i="19"/>
  <c r="V184" i="19"/>
  <c r="H185" i="19"/>
  <c r="P185" i="19"/>
  <c r="F188" i="19"/>
  <c r="N188" i="19"/>
  <c r="V188" i="19"/>
  <c r="F192" i="19"/>
  <c r="N192" i="19"/>
  <c r="W192" i="19"/>
  <c r="F203" i="19"/>
  <c r="P203" i="19"/>
  <c r="F209" i="19"/>
  <c r="B217" i="19"/>
  <c r="L217" i="19"/>
  <c r="O229" i="19"/>
  <c r="B69" i="20"/>
  <c r="B51" i="20"/>
  <c r="J69" i="20"/>
  <c r="J51" i="20"/>
  <c r="R69" i="20"/>
  <c r="R51" i="20"/>
  <c r="D70" i="20"/>
  <c r="D51" i="20"/>
  <c r="L70" i="20"/>
  <c r="L51" i="20"/>
  <c r="T70" i="20"/>
  <c r="T51" i="20"/>
  <c r="L78" i="20"/>
  <c r="L169" i="4" s="1"/>
  <c r="C205" i="21"/>
  <c r="K205" i="21"/>
  <c r="S205" i="21"/>
  <c r="E205" i="21"/>
  <c r="M205" i="21"/>
  <c r="U205" i="21"/>
  <c r="I155" i="23"/>
  <c r="I161" i="23"/>
  <c r="I61" i="20"/>
  <c r="C237" i="19"/>
  <c r="K237" i="19"/>
  <c r="S237" i="19"/>
  <c r="G248" i="19"/>
  <c r="O248" i="19"/>
  <c r="W248" i="19"/>
  <c r="C165" i="19"/>
  <c r="K165" i="19"/>
  <c r="S165" i="19"/>
  <c r="C169" i="19"/>
  <c r="K169" i="19"/>
  <c r="S169" i="19"/>
  <c r="C173" i="19"/>
  <c r="G184" i="19"/>
  <c r="O184" i="19"/>
  <c r="W184" i="19"/>
  <c r="Q185" i="19"/>
  <c r="G188" i="19"/>
  <c r="O188" i="19"/>
  <c r="C190" i="19"/>
  <c r="S190" i="19"/>
  <c r="G192" i="19"/>
  <c r="H203" i="19"/>
  <c r="G209" i="19"/>
  <c r="F229" i="19"/>
  <c r="P229" i="19"/>
  <c r="G246" i="19"/>
  <c r="S248" i="19"/>
  <c r="B132" i="22"/>
  <c r="J132" i="22"/>
  <c r="R132" i="22"/>
  <c r="E143" i="23"/>
  <c r="E139" i="23"/>
  <c r="E144" i="23"/>
  <c r="E140" i="23"/>
  <c r="E132" i="23" s="1"/>
  <c r="E137" i="23"/>
  <c r="E60" i="20"/>
  <c r="M143" i="23"/>
  <c r="M139" i="23"/>
  <c r="M144" i="23"/>
  <c r="M140" i="23"/>
  <c r="M137" i="23"/>
  <c r="M60" i="20"/>
  <c r="D237" i="19"/>
  <c r="L237" i="19"/>
  <c r="T237" i="19"/>
  <c r="H248" i="19"/>
  <c r="P248" i="19"/>
  <c r="D165" i="19"/>
  <c r="D160" i="19" s="1"/>
  <c r="L165" i="19"/>
  <c r="T165" i="19"/>
  <c r="D169" i="19"/>
  <c r="L169" i="19"/>
  <c r="T169" i="19"/>
  <c r="D173" i="19"/>
  <c r="F183" i="19"/>
  <c r="F178" i="19" s="1"/>
  <c r="N183" i="19"/>
  <c r="V183" i="19"/>
  <c r="H184" i="19"/>
  <c r="P184" i="19"/>
  <c r="F187" i="19"/>
  <c r="N187" i="19"/>
  <c r="V187" i="19"/>
  <c r="H188" i="19"/>
  <c r="P188" i="19"/>
  <c r="H209" i="19"/>
  <c r="F69" i="20"/>
  <c r="N69" i="20"/>
  <c r="V69" i="20"/>
  <c r="H70" i="20"/>
  <c r="P70" i="20"/>
  <c r="B71" i="20"/>
  <c r="J71" i="20"/>
  <c r="R71" i="20"/>
  <c r="C153" i="21"/>
  <c r="K153" i="21"/>
  <c r="S153" i="21"/>
  <c r="I160" i="21"/>
  <c r="Q160" i="21"/>
  <c r="C171" i="21"/>
  <c r="K171" i="21"/>
  <c r="S171" i="21"/>
  <c r="C175" i="21"/>
  <c r="K175" i="21"/>
  <c r="S175" i="21"/>
  <c r="E201" i="21"/>
  <c r="M201" i="21"/>
  <c r="M194" i="21" s="1"/>
  <c r="U201" i="21"/>
  <c r="U194" i="21" s="1"/>
  <c r="G202" i="21"/>
  <c r="O202" i="21"/>
  <c r="W202" i="21"/>
  <c r="F192" i="22"/>
  <c r="N192" i="22"/>
  <c r="V192" i="22"/>
  <c r="H201" i="22"/>
  <c r="P201" i="22"/>
  <c r="B202" i="22"/>
  <c r="J202" i="22"/>
  <c r="R202" i="22"/>
  <c r="D203" i="22"/>
  <c r="L203" i="22"/>
  <c r="T203" i="22"/>
  <c r="D141" i="22"/>
  <c r="D132" i="22" s="1"/>
  <c r="L141" i="22"/>
  <c r="L132" i="22" s="1"/>
  <c r="T141" i="22"/>
  <c r="T132" i="22" s="1"/>
  <c r="H153" i="22"/>
  <c r="P153" i="22"/>
  <c r="F160" i="22"/>
  <c r="N160" i="22"/>
  <c r="V160" i="22"/>
  <c r="H175" i="22"/>
  <c r="P175" i="22"/>
  <c r="B192" i="22"/>
  <c r="O201" i="22"/>
  <c r="G211" i="22"/>
  <c r="W211" i="22"/>
  <c r="C213" i="22"/>
  <c r="S213" i="22"/>
  <c r="G161" i="23"/>
  <c r="G146" i="23" s="1"/>
  <c r="G157" i="23"/>
  <c r="G153" i="23"/>
  <c r="G158" i="23"/>
  <c r="G154" i="23"/>
  <c r="G163" i="23"/>
  <c r="G155" i="23"/>
  <c r="G151" i="23"/>
  <c r="C201" i="23"/>
  <c r="C48" i="23"/>
  <c r="C157" i="23" s="1"/>
  <c r="K201" i="23"/>
  <c r="K48" i="23"/>
  <c r="S201" i="23"/>
  <c r="S194" i="23" s="1"/>
  <c r="S48" i="23"/>
  <c r="S157" i="23" s="1"/>
  <c r="E48" i="23"/>
  <c r="E202" i="23"/>
  <c r="M48" i="23"/>
  <c r="M202" i="23"/>
  <c r="U48" i="23"/>
  <c r="U202" i="23"/>
  <c r="G203" i="23"/>
  <c r="G160" i="23"/>
  <c r="O203" i="23"/>
  <c r="O194" i="23" s="1"/>
  <c r="W203" i="23"/>
  <c r="W194" i="23" s="1"/>
  <c r="Q170" i="23"/>
  <c r="Q172" i="23"/>
  <c r="Q176" i="23"/>
  <c r="Q179" i="23"/>
  <c r="F211" i="23"/>
  <c r="F99" i="23"/>
  <c r="F175" i="23" s="1"/>
  <c r="F171" i="23"/>
  <c r="N211" i="23"/>
  <c r="N99" i="23"/>
  <c r="N171" i="23" s="1"/>
  <c r="V211" i="23"/>
  <c r="V205" i="23" s="1"/>
  <c r="V171" i="23"/>
  <c r="V99" i="23"/>
  <c r="H99" i="23"/>
  <c r="H213" i="23"/>
  <c r="P175" i="23"/>
  <c r="P99" i="23"/>
  <c r="P213" i="23"/>
  <c r="P205" i="23" s="1"/>
  <c r="D153" i="21"/>
  <c r="L153" i="21"/>
  <c r="T153" i="21"/>
  <c r="B160" i="21"/>
  <c r="J160" i="21"/>
  <c r="R160" i="21"/>
  <c r="D171" i="21"/>
  <c r="L171" i="21"/>
  <c r="T171" i="21"/>
  <c r="D175" i="21"/>
  <c r="L175" i="21"/>
  <c r="T175" i="21"/>
  <c r="F192" i="21"/>
  <c r="F183" i="21" s="1"/>
  <c r="N192" i="21"/>
  <c r="N183" i="21" s="1"/>
  <c r="V192" i="21"/>
  <c r="V183" i="21" s="1"/>
  <c r="F201" i="21"/>
  <c r="F194" i="21" s="1"/>
  <c r="N201" i="21"/>
  <c r="N194" i="21" s="1"/>
  <c r="V201" i="21"/>
  <c r="V194" i="21" s="1"/>
  <c r="H202" i="21"/>
  <c r="P202" i="21"/>
  <c r="I201" i="22"/>
  <c r="Q201" i="22"/>
  <c r="C202" i="22"/>
  <c r="K202" i="22"/>
  <c r="S202" i="22"/>
  <c r="E203" i="22"/>
  <c r="M203" i="22"/>
  <c r="U203" i="22"/>
  <c r="I213" i="22"/>
  <c r="Q213" i="22"/>
  <c r="I153" i="22"/>
  <c r="Q153" i="22"/>
  <c r="I171" i="22"/>
  <c r="Q171" i="22"/>
  <c r="I175" i="22"/>
  <c r="Q175" i="22"/>
  <c r="C192" i="22"/>
  <c r="O192" i="22"/>
  <c r="B201" i="22"/>
  <c r="R201" i="22"/>
  <c r="L202" i="22"/>
  <c r="E213" i="22"/>
  <c r="U213" i="22"/>
  <c r="C143" i="23"/>
  <c r="C139" i="23"/>
  <c r="C144" i="23"/>
  <c r="C137" i="23"/>
  <c r="B5" i="23"/>
  <c r="B141" i="23" s="1"/>
  <c r="B192" i="23"/>
  <c r="B183" i="23" s="1"/>
  <c r="J5" i="23"/>
  <c r="J141" i="23" s="1"/>
  <c r="J192" i="23"/>
  <c r="J183" i="23" s="1"/>
  <c r="R5" i="23"/>
  <c r="R141" i="23" s="1"/>
  <c r="R192" i="23"/>
  <c r="R183" i="23" s="1"/>
  <c r="I175" i="23"/>
  <c r="Q175" i="23"/>
  <c r="N183" i="23"/>
  <c r="E157" i="21"/>
  <c r="M157" i="21"/>
  <c r="U157" i="21"/>
  <c r="C160" i="21"/>
  <c r="K160" i="21"/>
  <c r="S160" i="21"/>
  <c r="E171" i="21"/>
  <c r="M171" i="21"/>
  <c r="U171" i="21"/>
  <c r="E175" i="21"/>
  <c r="M175" i="21"/>
  <c r="U175" i="21"/>
  <c r="G201" i="21"/>
  <c r="G194" i="21" s="1"/>
  <c r="O201" i="21"/>
  <c r="W201" i="21"/>
  <c r="W194" i="21" s="1"/>
  <c r="I202" i="21"/>
  <c r="Q202" i="21"/>
  <c r="H192" i="22"/>
  <c r="P192" i="22"/>
  <c r="H211" i="22"/>
  <c r="P211" i="22"/>
  <c r="J153" i="22"/>
  <c r="B157" i="22"/>
  <c r="J157" i="22"/>
  <c r="R157" i="22"/>
  <c r="H160" i="22"/>
  <c r="P160" i="22"/>
  <c r="B175" i="22"/>
  <c r="J175" i="22"/>
  <c r="R175" i="22"/>
  <c r="R192" i="22"/>
  <c r="D201" i="22"/>
  <c r="T201" i="22"/>
  <c r="N202" i="22"/>
  <c r="L211" i="22"/>
  <c r="L161" i="23"/>
  <c r="L158" i="23"/>
  <c r="L154" i="23"/>
  <c r="L163" i="23"/>
  <c r="L155" i="23"/>
  <c r="L151" i="23"/>
  <c r="L146" i="23" s="1"/>
  <c r="I160" i="23"/>
  <c r="D179" i="23"/>
  <c r="D176" i="23"/>
  <c r="D170" i="23"/>
  <c r="D175" i="23"/>
  <c r="D172" i="23"/>
  <c r="T179" i="23"/>
  <c r="T176" i="23"/>
  <c r="T170" i="23"/>
  <c r="T165" i="23" s="1"/>
  <c r="T172" i="23"/>
  <c r="I183" i="23"/>
  <c r="K183" i="23"/>
  <c r="S183" i="23"/>
  <c r="G194" i="23"/>
  <c r="W205" i="23"/>
  <c r="B141" i="21"/>
  <c r="B132" i="21" s="1"/>
  <c r="J141" i="21"/>
  <c r="J132" i="21" s="1"/>
  <c r="R141" i="21"/>
  <c r="R132" i="21" s="1"/>
  <c r="F157" i="21"/>
  <c r="N157" i="21"/>
  <c r="V157" i="21"/>
  <c r="D160" i="21"/>
  <c r="L160" i="21"/>
  <c r="T160" i="21"/>
  <c r="F171" i="21"/>
  <c r="N171" i="21"/>
  <c r="V171" i="21"/>
  <c r="F175" i="21"/>
  <c r="N175" i="21"/>
  <c r="V175" i="21"/>
  <c r="H201" i="21"/>
  <c r="H194" i="21" s="1"/>
  <c r="P201" i="21"/>
  <c r="P194" i="21" s="1"/>
  <c r="B202" i="21"/>
  <c r="J202" i="21"/>
  <c r="R202" i="21"/>
  <c r="B211" i="21"/>
  <c r="B205" i="21" s="1"/>
  <c r="J211" i="21"/>
  <c r="J205" i="21" s="1"/>
  <c r="R211" i="21"/>
  <c r="R205" i="21" s="1"/>
  <c r="I192" i="22"/>
  <c r="Q192" i="22"/>
  <c r="C201" i="22"/>
  <c r="K201" i="22"/>
  <c r="S201" i="22"/>
  <c r="E202" i="22"/>
  <c r="M202" i="22"/>
  <c r="U202" i="22"/>
  <c r="G203" i="22"/>
  <c r="O203" i="22"/>
  <c r="W203" i="22"/>
  <c r="G141" i="22"/>
  <c r="G132" i="22" s="1"/>
  <c r="W141" i="22"/>
  <c r="W132" i="22" s="1"/>
  <c r="C153" i="22"/>
  <c r="K153" i="22"/>
  <c r="S153" i="22"/>
  <c r="C157" i="22"/>
  <c r="K157" i="22"/>
  <c r="S157" i="22"/>
  <c r="I160" i="22"/>
  <c r="Q160" i="22"/>
  <c r="K175" i="22"/>
  <c r="S192" i="22"/>
  <c r="E201" i="22"/>
  <c r="U201" i="22"/>
  <c r="O202" i="22"/>
  <c r="N211" i="22"/>
  <c r="P137" i="23"/>
  <c r="P143" i="23"/>
  <c r="P139" i="23"/>
  <c r="P144" i="23"/>
  <c r="P140" i="23"/>
  <c r="O48" i="23"/>
  <c r="F201" i="23"/>
  <c r="F194" i="23" s="1"/>
  <c r="F153" i="23"/>
  <c r="F48" i="23"/>
  <c r="F160" i="23" s="1"/>
  <c r="N201" i="23"/>
  <c r="N194" i="23" s="1"/>
  <c r="N48" i="23"/>
  <c r="N160" i="23" s="1"/>
  <c r="V201" i="23"/>
  <c r="V194" i="23" s="1"/>
  <c r="V48" i="23"/>
  <c r="V153" i="23" s="1"/>
  <c r="H48" i="23"/>
  <c r="H157" i="23" s="1"/>
  <c r="H202" i="23"/>
  <c r="H194" i="23" s="1"/>
  <c r="P48" i="23"/>
  <c r="P157" i="23" s="1"/>
  <c r="P202" i="23"/>
  <c r="P194" i="23" s="1"/>
  <c r="B203" i="23"/>
  <c r="B194" i="23" s="1"/>
  <c r="B48" i="23"/>
  <c r="B160" i="23" s="1"/>
  <c r="J203" i="23"/>
  <c r="J194" i="23" s="1"/>
  <c r="J48" i="23"/>
  <c r="R203" i="23"/>
  <c r="R194" i="23" s="1"/>
  <c r="R48" i="23"/>
  <c r="R160" i="23" s="1"/>
  <c r="W179" i="23"/>
  <c r="W176" i="23"/>
  <c r="W170" i="23"/>
  <c r="W172" i="23"/>
  <c r="I211" i="23"/>
  <c r="I171" i="23"/>
  <c r="Q211" i="23"/>
  <c r="Q171" i="23"/>
  <c r="C213" i="23"/>
  <c r="H183" i="23"/>
  <c r="P183" i="23"/>
  <c r="G175" i="21"/>
  <c r="O175" i="21"/>
  <c r="W175" i="21"/>
  <c r="B211" i="22"/>
  <c r="J211" i="22"/>
  <c r="R211" i="22"/>
  <c r="D213" i="22"/>
  <c r="L213" i="22"/>
  <c r="T213" i="22"/>
  <c r="H141" i="22"/>
  <c r="H132" i="22" s="1"/>
  <c r="P141" i="22"/>
  <c r="P132" i="22" s="1"/>
  <c r="L153" i="22"/>
  <c r="D157" i="22"/>
  <c r="T157" i="22"/>
  <c r="D171" i="22"/>
  <c r="T171" i="22"/>
  <c r="D175" i="22"/>
  <c r="L175" i="22"/>
  <c r="T175" i="22"/>
  <c r="G201" i="22"/>
  <c r="W201" i="22"/>
  <c r="O211" i="22"/>
  <c r="E192" i="23"/>
  <c r="E183" i="23" s="1"/>
  <c r="E141" i="23"/>
  <c r="M192" i="23"/>
  <c r="M183" i="23" s="1"/>
  <c r="M141" i="23"/>
  <c r="M132" i="23" s="1"/>
  <c r="U192" i="23"/>
  <c r="U183" i="23" s="1"/>
  <c r="Q158" i="23"/>
  <c r="Q154" i="23"/>
  <c r="Q163" i="23"/>
  <c r="Q155" i="23"/>
  <c r="Q151" i="23"/>
  <c r="Q161" i="23"/>
  <c r="I172" i="23"/>
  <c r="I176" i="23"/>
  <c r="I179" i="23"/>
  <c r="I170" i="23"/>
  <c r="D141" i="21"/>
  <c r="D132" i="21" s="1"/>
  <c r="L141" i="21"/>
  <c r="L132" i="21" s="1"/>
  <c r="T141" i="21"/>
  <c r="T132" i="21" s="1"/>
  <c r="H175" i="21"/>
  <c r="P175" i="21"/>
  <c r="B201" i="21"/>
  <c r="B194" i="21" s="1"/>
  <c r="J201" i="21"/>
  <c r="J194" i="21" s="1"/>
  <c r="R201" i="21"/>
  <c r="R194" i="21" s="1"/>
  <c r="C211" i="22"/>
  <c r="K211" i="22"/>
  <c r="S211" i="22"/>
  <c r="I141" i="22"/>
  <c r="I132" i="22" s="1"/>
  <c r="Q141" i="22"/>
  <c r="Q132" i="22" s="1"/>
  <c r="M153" i="22"/>
  <c r="E157" i="22"/>
  <c r="M157" i="22"/>
  <c r="U157" i="22"/>
  <c r="M175" i="22"/>
  <c r="J192" i="22"/>
  <c r="H137" i="23"/>
  <c r="H143" i="23"/>
  <c r="H144" i="23"/>
  <c r="H140" i="23"/>
  <c r="S143" i="23"/>
  <c r="S139" i="23"/>
  <c r="S144" i="23"/>
  <c r="S140" i="23"/>
  <c r="S137" i="23"/>
  <c r="T161" i="23"/>
  <c r="T154" i="23"/>
  <c r="T155" i="23"/>
  <c r="T160" i="23"/>
  <c r="C99" i="23"/>
  <c r="C175" i="23" s="1"/>
  <c r="C211" i="23"/>
  <c r="K211" i="23"/>
  <c r="K205" i="23" s="1"/>
  <c r="K99" i="23"/>
  <c r="K171" i="23" s="1"/>
  <c r="S211" i="23"/>
  <c r="S99" i="23"/>
  <c r="E99" i="23"/>
  <c r="E171" i="23" s="1"/>
  <c r="E213" i="23"/>
  <c r="E205" i="23" s="1"/>
  <c r="M99" i="23"/>
  <c r="M175" i="23"/>
  <c r="M213" i="23"/>
  <c r="M205" i="23" s="1"/>
  <c r="U213" i="23"/>
  <c r="U99" i="23"/>
  <c r="U171" i="23" s="1"/>
  <c r="U175" i="23"/>
  <c r="D165" i="23"/>
  <c r="F201" i="22"/>
  <c r="N201" i="22"/>
  <c r="V201" i="22"/>
  <c r="H202" i="22"/>
  <c r="P202" i="22"/>
  <c r="B203" i="22"/>
  <c r="J203" i="22"/>
  <c r="R203" i="22"/>
  <c r="F213" i="22"/>
  <c r="N213" i="22"/>
  <c r="V213" i="22"/>
  <c r="F153" i="22"/>
  <c r="N153" i="22"/>
  <c r="V153" i="22"/>
  <c r="F157" i="22"/>
  <c r="V157" i="22"/>
  <c r="D160" i="22"/>
  <c r="L160" i="22"/>
  <c r="T160" i="22"/>
  <c r="F171" i="22"/>
  <c r="V171" i="22"/>
  <c r="F175" i="22"/>
  <c r="N175" i="22"/>
  <c r="V175" i="22"/>
  <c r="K192" i="22"/>
  <c r="G192" i="23"/>
  <c r="G183" i="23" s="1"/>
  <c r="G5" i="23"/>
  <c r="G141" i="23" s="1"/>
  <c r="O192" i="23"/>
  <c r="O183" i="23" s="1"/>
  <c r="O141" i="23"/>
  <c r="O5" i="23"/>
  <c r="W192" i="23"/>
  <c r="W183" i="23" s="1"/>
  <c r="W5" i="23"/>
  <c r="W48" i="23"/>
  <c r="I201" i="23"/>
  <c r="I194" i="23" s="1"/>
  <c r="I153" i="23"/>
  <c r="Q201" i="23"/>
  <c r="Q194" i="23" s="1"/>
  <c r="Q153" i="23"/>
  <c r="C202" i="23"/>
  <c r="K202" i="23"/>
  <c r="K157" i="23"/>
  <c r="S202" i="23"/>
  <c r="E160" i="23"/>
  <c r="E203" i="23"/>
  <c r="M160" i="23"/>
  <c r="M203" i="23"/>
  <c r="M194" i="23" s="1"/>
  <c r="U160" i="23"/>
  <c r="U203" i="23"/>
  <c r="U194" i="23" s="1"/>
  <c r="L179" i="23"/>
  <c r="L176" i="23"/>
  <c r="L170" i="23"/>
  <c r="L172" i="23"/>
  <c r="D171" i="23"/>
  <c r="L171" i="23"/>
  <c r="T205" i="23"/>
  <c r="N175" i="23"/>
  <c r="O205" i="23"/>
  <c r="H160" i="21"/>
  <c r="P160" i="21"/>
  <c r="B175" i="21"/>
  <c r="J175" i="21"/>
  <c r="R175" i="21"/>
  <c r="E211" i="22"/>
  <c r="M211" i="22"/>
  <c r="U211" i="22"/>
  <c r="G213" i="22"/>
  <c r="O213" i="22"/>
  <c r="W213" i="22"/>
  <c r="G157" i="22"/>
  <c r="W157" i="22"/>
  <c r="E160" i="22"/>
  <c r="M160" i="22"/>
  <c r="U160" i="22"/>
  <c r="G175" i="22"/>
  <c r="O175" i="22"/>
  <c r="W175" i="22"/>
  <c r="K143" i="23"/>
  <c r="K139" i="23"/>
  <c r="K144" i="23"/>
  <c r="K140" i="23"/>
  <c r="K137" i="23"/>
  <c r="K132" i="23" s="1"/>
  <c r="U5" i="23"/>
  <c r="U141" i="23" s="1"/>
  <c r="D161" i="23"/>
  <c r="D158" i="23"/>
  <c r="D154" i="23"/>
  <c r="D163" i="23"/>
  <c r="D155" i="23"/>
  <c r="D151" i="23"/>
  <c r="D157" i="23"/>
  <c r="L157" i="23"/>
  <c r="O179" i="23"/>
  <c r="O176" i="23"/>
  <c r="O170" i="23"/>
  <c r="O172" i="23"/>
  <c r="B176" i="23"/>
  <c r="B172" i="23"/>
  <c r="J176" i="23"/>
  <c r="J172" i="23"/>
  <c r="R176" i="23"/>
  <c r="R172" i="23"/>
  <c r="F139" i="23"/>
  <c r="N139" i="23"/>
  <c r="V139" i="23"/>
  <c r="F143" i="23"/>
  <c r="V143" i="23"/>
  <c r="R170" i="23"/>
  <c r="W171" i="23"/>
  <c r="T175" i="23"/>
  <c r="L202" i="23"/>
  <c r="I203" i="23"/>
  <c r="L211" i="23"/>
  <c r="L205" i="23" s="1"/>
  <c r="U211" i="23"/>
  <c r="B52" i="24"/>
  <c r="O52" i="24"/>
  <c r="D67" i="24"/>
  <c r="D75" i="24"/>
  <c r="D172" i="4" s="1"/>
  <c r="L67" i="24"/>
  <c r="L75" i="24"/>
  <c r="L172" i="4" s="1"/>
  <c r="T67" i="24"/>
  <c r="T75" i="24"/>
  <c r="T172" i="4" s="1"/>
  <c r="F68" i="24"/>
  <c r="F76" i="24"/>
  <c r="F173" i="4" s="1"/>
  <c r="N68" i="24"/>
  <c r="N76" i="24"/>
  <c r="N173" i="4" s="1"/>
  <c r="V68" i="24"/>
  <c r="V76" i="24"/>
  <c r="V173" i="4" s="1"/>
  <c r="H69" i="24"/>
  <c r="H77" i="24"/>
  <c r="H174" i="4" s="1"/>
  <c r="P69" i="24"/>
  <c r="P77" i="24"/>
  <c r="P174" i="4" s="1"/>
  <c r="M116" i="25"/>
  <c r="Q122" i="25"/>
  <c r="P146" i="25"/>
  <c r="I140" i="23"/>
  <c r="Q140" i="23"/>
  <c r="C141" i="23"/>
  <c r="K141" i="23"/>
  <c r="S141" i="23"/>
  <c r="I144" i="23"/>
  <c r="Q144" i="23"/>
  <c r="I157" i="23"/>
  <c r="Q157" i="23"/>
  <c r="J170" i="23"/>
  <c r="O171" i="23"/>
  <c r="L175" i="23"/>
  <c r="R179" i="23"/>
  <c r="D202" i="23"/>
  <c r="B205" i="23"/>
  <c r="J205" i="23"/>
  <c r="R205" i="23"/>
  <c r="D211" i="23"/>
  <c r="D205" i="23" s="1"/>
  <c r="N213" i="23"/>
  <c r="N205" i="23" s="1"/>
  <c r="J77" i="24"/>
  <c r="J174" i="4" s="1"/>
  <c r="U116" i="25"/>
  <c r="I136" i="25"/>
  <c r="Q136" i="25"/>
  <c r="C136" i="25"/>
  <c r="B170" i="23"/>
  <c r="V175" i="23"/>
  <c r="J179" i="23"/>
  <c r="T203" i="23"/>
  <c r="T194" i="23" s="1"/>
  <c r="F52" i="24"/>
  <c r="F67" i="24"/>
  <c r="N52" i="24"/>
  <c r="N67" i="24"/>
  <c r="V52" i="24"/>
  <c r="V67" i="24"/>
  <c r="H68" i="24"/>
  <c r="H52" i="24"/>
  <c r="P68" i="24"/>
  <c r="P52" i="24"/>
  <c r="C105" i="25"/>
  <c r="C143" i="26"/>
  <c r="K105" i="25"/>
  <c r="K143" i="25"/>
  <c r="K136" i="25" s="1"/>
  <c r="S105" i="25"/>
  <c r="S143" i="26"/>
  <c r="S143" i="25"/>
  <c r="S136" i="25" s="1"/>
  <c r="G119" i="25"/>
  <c r="G153" i="25"/>
  <c r="O153" i="25"/>
  <c r="O119" i="25"/>
  <c r="W119" i="25"/>
  <c r="W153" i="25"/>
  <c r="R146" i="25"/>
  <c r="I139" i="23"/>
  <c r="Q139" i="23"/>
  <c r="Q160" i="23"/>
  <c r="R171" i="23"/>
  <c r="W175" i="23"/>
  <c r="V192" i="23"/>
  <c r="V183" i="23" s="1"/>
  <c r="L203" i="23"/>
  <c r="F213" i="23"/>
  <c r="Q213" i="23"/>
  <c r="G52" i="24"/>
  <c r="T52" i="24"/>
  <c r="G75" i="24"/>
  <c r="G172" i="4" s="1"/>
  <c r="G67" i="24"/>
  <c r="O75" i="24"/>
  <c r="O172" i="4" s="1"/>
  <c r="O67" i="24"/>
  <c r="W75" i="24"/>
  <c r="W172" i="4" s="1"/>
  <c r="W67" i="24"/>
  <c r="I76" i="24"/>
  <c r="I173" i="4" s="1"/>
  <c r="I68" i="24"/>
  <c r="Q76" i="24"/>
  <c r="Q173" i="4" s="1"/>
  <c r="Q68" i="24"/>
  <c r="C77" i="24"/>
  <c r="C174" i="4" s="1"/>
  <c r="C69" i="24"/>
  <c r="K77" i="24"/>
  <c r="K174" i="4" s="1"/>
  <c r="K69" i="24"/>
  <c r="S77" i="24"/>
  <c r="S174" i="4" s="1"/>
  <c r="S69" i="24"/>
  <c r="M68" i="24"/>
  <c r="E76" i="24"/>
  <c r="E173" i="4" s="1"/>
  <c r="U76" i="24"/>
  <c r="U173" i="4" s="1"/>
  <c r="O77" i="24"/>
  <c r="O174" i="4" s="1"/>
  <c r="G98" i="25"/>
  <c r="O98" i="25"/>
  <c r="W98" i="25"/>
  <c r="I98" i="25"/>
  <c r="Q98" i="25"/>
  <c r="G98" i="26"/>
  <c r="H171" i="23"/>
  <c r="P171" i="23"/>
  <c r="F137" i="23"/>
  <c r="N137" i="23"/>
  <c r="V137" i="23"/>
  <c r="V132" i="23" s="1"/>
  <c r="D140" i="23"/>
  <c r="L140" i="23"/>
  <c r="L132" i="23" s="1"/>
  <c r="T140" i="23"/>
  <c r="T132" i="23" s="1"/>
  <c r="F141" i="23"/>
  <c r="N141" i="23"/>
  <c r="D144" i="23"/>
  <c r="L144" i="23"/>
  <c r="T144" i="23"/>
  <c r="D153" i="23"/>
  <c r="L153" i="23"/>
  <c r="T153" i="23"/>
  <c r="T157" i="23"/>
  <c r="J171" i="23"/>
  <c r="O175" i="23"/>
  <c r="D203" i="23"/>
  <c r="H211" i="23"/>
  <c r="S213" i="23"/>
  <c r="U52" i="24"/>
  <c r="E110" i="25"/>
  <c r="M110" i="25"/>
  <c r="U110" i="25"/>
  <c r="G110" i="25"/>
  <c r="O110" i="25"/>
  <c r="W110" i="25"/>
  <c r="C126" i="25"/>
  <c r="K126" i="25"/>
  <c r="S126" i="25"/>
  <c r="E126" i="25"/>
  <c r="M126" i="25"/>
  <c r="U126" i="25"/>
  <c r="D136" i="25"/>
  <c r="T136" i="25"/>
  <c r="F146" i="25"/>
  <c r="T171" i="23"/>
  <c r="I213" i="23"/>
  <c r="J52" i="24"/>
  <c r="I75" i="24"/>
  <c r="I172" i="4" s="1"/>
  <c r="I67" i="24"/>
  <c r="Q75" i="24"/>
  <c r="Q172" i="4" s="1"/>
  <c r="Q67" i="24"/>
  <c r="C76" i="24"/>
  <c r="C173" i="4" s="1"/>
  <c r="C68" i="24"/>
  <c r="K76" i="24"/>
  <c r="K173" i="4" s="1"/>
  <c r="K68" i="24"/>
  <c r="S76" i="24"/>
  <c r="S173" i="4" s="1"/>
  <c r="S68" i="24"/>
  <c r="E77" i="24"/>
  <c r="E174" i="4" s="1"/>
  <c r="E69" i="24"/>
  <c r="M77" i="24"/>
  <c r="M174" i="4" s="1"/>
  <c r="M69" i="24"/>
  <c r="U77" i="24"/>
  <c r="U174" i="4" s="1"/>
  <c r="U69" i="24"/>
  <c r="N75" i="24"/>
  <c r="N172" i="4" s="1"/>
  <c r="H76" i="24"/>
  <c r="H173" i="4" s="1"/>
  <c r="B77" i="24"/>
  <c r="B174" i="4" s="1"/>
  <c r="R77" i="24"/>
  <c r="R174" i="4" s="1"/>
  <c r="I154" i="25"/>
  <c r="D139" i="23"/>
  <c r="L139" i="23"/>
  <c r="T139" i="23"/>
  <c r="F140" i="23"/>
  <c r="N140" i="23"/>
  <c r="V140" i="23"/>
  <c r="H141" i="23"/>
  <c r="P141" i="23"/>
  <c r="F157" i="23"/>
  <c r="R175" i="23"/>
  <c r="C143" i="25"/>
  <c r="B143" i="27"/>
  <c r="B105" i="27"/>
  <c r="J143" i="27"/>
  <c r="J105" i="27"/>
  <c r="R143" i="27"/>
  <c r="R105" i="27"/>
  <c r="D116" i="27"/>
  <c r="D152" i="27"/>
  <c r="L116" i="27"/>
  <c r="L152" i="27"/>
  <c r="T116" i="27"/>
  <c r="T152" i="27"/>
  <c r="F153" i="27"/>
  <c r="F119" i="27"/>
  <c r="N153" i="27"/>
  <c r="N119" i="27"/>
  <c r="V153" i="27"/>
  <c r="V119" i="27"/>
  <c r="H122" i="27"/>
  <c r="H154" i="27"/>
  <c r="P122" i="27"/>
  <c r="P154" i="27"/>
  <c r="J175" i="23"/>
  <c r="C52" i="24"/>
  <c r="K52" i="24"/>
  <c r="S52" i="24"/>
  <c r="C57" i="24"/>
  <c r="K57" i="24"/>
  <c r="S57" i="24"/>
  <c r="K67" i="24"/>
  <c r="C75" i="24"/>
  <c r="C172" i="4" s="1"/>
  <c r="S75" i="24"/>
  <c r="S172" i="4" s="1"/>
  <c r="G77" i="24"/>
  <c r="G174" i="4" s="1"/>
  <c r="W77" i="24"/>
  <c r="W174" i="4" s="1"/>
  <c r="H143" i="25"/>
  <c r="H136" i="25" s="1"/>
  <c r="H105" i="25"/>
  <c r="P143" i="25"/>
  <c r="P136" i="25" s="1"/>
  <c r="P105" i="25"/>
  <c r="B116" i="25"/>
  <c r="B152" i="25"/>
  <c r="B146" i="25" s="1"/>
  <c r="E116" i="25"/>
  <c r="O146" i="25"/>
  <c r="Q146" i="25"/>
  <c r="E146" i="25"/>
  <c r="J110" i="26"/>
  <c r="P126" i="26"/>
  <c r="U84" i="29"/>
  <c r="C116" i="25"/>
  <c r="S116" i="25"/>
  <c r="I119" i="25"/>
  <c r="Q119" i="25"/>
  <c r="G122" i="25"/>
  <c r="O122" i="25"/>
  <c r="W122" i="25"/>
  <c r="J143" i="25"/>
  <c r="J136" i="25" s="1"/>
  <c r="I152" i="25"/>
  <c r="I146" i="25" s="1"/>
  <c r="S152" i="25"/>
  <c r="G154" i="25"/>
  <c r="G146" i="25" s="1"/>
  <c r="E156" i="25"/>
  <c r="M156" i="25"/>
  <c r="U156" i="25"/>
  <c r="H143" i="26"/>
  <c r="H105" i="26"/>
  <c r="P143" i="26"/>
  <c r="P105" i="26"/>
  <c r="B116" i="26"/>
  <c r="B152" i="26"/>
  <c r="J116" i="26"/>
  <c r="J152" i="26"/>
  <c r="R116" i="26"/>
  <c r="R152" i="26"/>
  <c r="D153" i="26"/>
  <c r="L153" i="26"/>
  <c r="T153" i="26"/>
  <c r="F122" i="26"/>
  <c r="F154" i="26"/>
  <c r="N122" i="26"/>
  <c r="N154" i="26"/>
  <c r="V122" i="26"/>
  <c r="V154" i="26"/>
  <c r="F116" i="26"/>
  <c r="J122" i="26"/>
  <c r="P153" i="26"/>
  <c r="H143" i="27"/>
  <c r="P143" i="27"/>
  <c r="B152" i="27"/>
  <c r="J152" i="27"/>
  <c r="R152" i="27"/>
  <c r="D153" i="27"/>
  <c r="L153" i="27"/>
  <c r="T153" i="27"/>
  <c r="F154" i="27"/>
  <c r="N154" i="27"/>
  <c r="V154" i="27"/>
  <c r="G110" i="27"/>
  <c r="O110" i="27"/>
  <c r="W110" i="27"/>
  <c r="O143" i="27"/>
  <c r="O152" i="27"/>
  <c r="C154" i="27"/>
  <c r="F119" i="29"/>
  <c r="F90" i="29"/>
  <c r="N119" i="29"/>
  <c r="N90" i="29"/>
  <c r="V119" i="29"/>
  <c r="V90" i="29"/>
  <c r="H120" i="29"/>
  <c r="H94" i="29"/>
  <c r="P120" i="29"/>
  <c r="P94" i="29"/>
  <c r="B122" i="29"/>
  <c r="B99" i="29"/>
  <c r="J122" i="29"/>
  <c r="J113" i="29" s="1"/>
  <c r="J99" i="29"/>
  <c r="D123" i="29"/>
  <c r="D113" i="29" s="1"/>
  <c r="D105" i="29"/>
  <c r="L123" i="29"/>
  <c r="L113" i="29" s="1"/>
  <c r="L105" i="29"/>
  <c r="H84" i="29"/>
  <c r="P84" i="29"/>
  <c r="D116" i="25"/>
  <c r="L116" i="25"/>
  <c r="T116" i="25"/>
  <c r="B119" i="25"/>
  <c r="J119" i="25"/>
  <c r="R119" i="25"/>
  <c r="H122" i="25"/>
  <c r="P122" i="25"/>
  <c r="B143" i="25"/>
  <c r="B136" i="25" s="1"/>
  <c r="J152" i="25"/>
  <c r="J146" i="25" s="1"/>
  <c r="T152" i="25"/>
  <c r="T153" i="25"/>
  <c r="H154" i="25"/>
  <c r="H146" i="25" s="1"/>
  <c r="T154" i="25"/>
  <c r="I143" i="26"/>
  <c r="Q143" i="26"/>
  <c r="D105" i="26"/>
  <c r="G116" i="26"/>
  <c r="D119" i="26"/>
  <c r="K122" i="26"/>
  <c r="T143" i="26"/>
  <c r="W152" i="26"/>
  <c r="Q153" i="26"/>
  <c r="I105" i="27"/>
  <c r="I143" i="27"/>
  <c r="Q105" i="27"/>
  <c r="Q143" i="27"/>
  <c r="C152" i="27"/>
  <c r="C116" i="27"/>
  <c r="K152" i="27"/>
  <c r="K116" i="27"/>
  <c r="S152" i="27"/>
  <c r="S116" i="27"/>
  <c r="E153" i="27"/>
  <c r="E119" i="27"/>
  <c r="M153" i="27"/>
  <c r="M119" i="27"/>
  <c r="U153" i="27"/>
  <c r="U119" i="27"/>
  <c r="G154" i="27"/>
  <c r="G122" i="27"/>
  <c r="O154" i="27"/>
  <c r="O122" i="27"/>
  <c r="W154" i="27"/>
  <c r="W122" i="27"/>
  <c r="V143" i="27"/>
  <c r="V152" i="27"/>
  <c r="J154" i="27"/>
  <c r="E119" i="30"/>
  <c r="M119" i="30"/>
  <c r="U119" i="30"/>
  <c r="G120" i="30"/>
  <c r="O120" i="30"/>
  <c r="W120" i="30"/>
  <c r="I122" i="30"/>
  <c r="Q122" i="30"/>
  <c r="C123" i="30"/>
  <c r="K123" i="30"/>
  <c r="S123" i="30"/>
  <c r="E90" i="31"/>
  <c r="E119" i="31"/>
  <c r="M119" i="31"/>
  <c r="M90" i="31"/>
  <c r="U90" i="31"/>
  <c r="U119" i="31"/>
  <c r="G120" i="31"/>
  <c r="G94" i="31"/>
  <c r="O120" i="31"/>
  <c r="O94" i="31"/>
  <c r="W120" i="31"/>
  <c r="W94" i="31"/>
  <c r="I122" i="31"/>
  <c r="I99" i="31"/>
  <c r="Q122" i="31"/>
  <c r="Q99" i="31"/>
  <c r="C123" i="31"/>
  <c r="C105" i="31"/>
  <c r="K123" i="31"/>
  <c r="K105" i="31"/>
  <c r="S123" i="31"/>
  <c r="S105" i="31"/>
  <c r="R105" i="25"/>
  <c r="F116" i="25"/>
  <c r="N116" i="25"/>
  <c r="V116" i="25"/>
  <c r="D119" i="25"/>
  <c r="L119" i="25"/>
  <c r="B122" i="25"/>
  <c r="J122" i="25"/>
  <c r="R122" i="25"/>
  <c r="M143" i="25"/>
  <c r="M136" i="25" s="1"/>
  <c r="V143" i="25"/>
  <c r="V136" i="25" s="1"/>
  <c r="L152" i="25"/>
  <c r="V153" i="25"/>
  <c r="L154" i="25"/>
  <c r="V154" i="25"/>
  <c r="E152" i="26"/>
  <c r="M152" i="26"/>
  <c r="U152" i="26"/>
  <c r="G153" i="26"/>
  <c r="O153" i="26"/>
  <c r="W153" i="26"/>
  <c r="I154" i="26"/>
  <c r="Q154" i="26"/>
  <c r="B98" i="26"/>
  <c r="J98" i="26"/>
  <c r="R98" i="26"/>
  <c r="T119" i="26"/>
  <c r="B122" i="26"/>
  <c r="G143" i="26"/>
  <c r="W143" i="26"/>
  <c r="F153" i="26"/>
  <c r="V153" i="26"/>
  <c r="P154" i="26"/>
  <c r="C143" i="27"/>
  <c r="K143" i="27"/>
  <c r="S143" i="27"/>
  <c r="G153" i="27"/>
  <c r="O153" i="27"/>
  <c r="W153" i="27"/>
  <c r="H98" i="27"/>
  <c r="P98" i="27"/>
  <c r="B110" i="27"/>
  <c r="J110" i="27"/>
  <c r="R110" i="27"/>
  <c r="H153" i="27"/>
  <c r="R154" i="27"/>
  <c r="C84" i="29"/>
  <c r="K84" i="29"/>
  <c r="S84" i="29"/>
  <c r="S105" i="29"/>
  <c r="F57" i="33"/>
  <c r="F78" i="33"/>
  <c r="F72" i="33" s="1"/>
  <c r="N57" i="33"/>
  <c r="N78" i="33"/>
  <c r="N72" i="33" s="1"/>
  <c r="V57" i="33"/>
  <c r="V78" i="33"/>
  <c r="V72" i="33" s="1"/>
  <c r="H79" i="33"/>
  <c r="H60" i="33"/>
  <c r="P79" i="33"/>
  <c r="P60" i="33"/>
  <c r="B63" i="33"/>
  <c r="B80" i="33"/>
  <c r="G116" i="25"/>
  <c r="O116" i="25"/>
  <c r="W116" i="25"/>
  <c r="E119" i="25"/>
  <c r="M119" i="25"/>
  <c r="C122" i="25"/>
  <c r="K122" i="25"/>
  <c r="S122" i="25"/>
  <c r="E143" i="25"/>
  <c r="E136" i="25" s="1"/>
  <c r="N143" i="25"/>
  <c r="N136" i="25" s="1"/>
  <c r="C152" i="25"/>
  <c r="M153" i="25"/>
  <c r="M146" i="25" s="1"/>
  <c r="W154" i="25"/>
  <c r="C122" i="26"/>
  <c r="D126" i="26"/>
  <c r="L126" i="26"/>
  <c r="T126" i="26"/>
  <c r="K143" i="26"/>
  <c r="N152" i="26"/>
  <c r="H153" i="26"/>
  <c r="R154" i="26"/>
  <c r="D143" i="27"/>
  <c r="L143" i="27"/>
  <c r="T143" i="27"/>
  <c r="C110" i="27"/>
  <c r="K110" i="27"/>
  <c r="S110" i="27"/>
  <c r="G126" i="27"/>
  <c r="O126" i="27"/>
  <c r="W126" i="27"/>
  <c r="I153" i="27"/>
  <c r="S154" i="27"/>
  <c r="H116" i="25"/>
  <c r="P116" i="25"/>
  <c r="F119" i="25"/>
  <c r="N119" i="25"/>
  <c r="D122" i="25"/>
  <c r="F143" i="25"/>
  <c r="F136" i="25" s="1"/>
  <c r="D152" i="25"/>
  <c r="D146" i="25" s="1"/>
  <c r="N153" i="25"/>
  <c r="N146" i="25" s="1"/>
  <c r="N154" i="25"/>
  <c r="E143" i="26"/>
  <c r="M143" i="26"/>
  <c r="U143" i="26"/>
  <c r="E126" i="26"/>
  <c r="M126" i="26"/>
  <c r="U126" i="26"/>
  <c r="L143" i="26"/>
  <c r="O152" i="26"/>
  <c r="I153" i="26"/>
  <c r="S154" i="26"/>
  <c r="E143" i="27"/>
  <c r="M143" i="27"/>
  <c r="U143" i="27"/>
  <c r="H126" i="27"/>
  <c r="P126" i="27"/>
  <c r="F143" i="27"/>
  <c r="F152" i="27"/>
  <c r="P153" i="27"/>
  <c r="Q116" i="25"/>
  <c r="E122" i="25"/>
  <c r="C146" i="25"/>
  <c r="K146" i="25"/>
  <c r="S146" i="25"/>
  <c r="H152" i="26"/>
  <c r="P152" i="26"/>
  <c r="B153" i="26"/>
  <c r="B119" i="26"/>
  <c r="J153" i="26"/>
  <c r="J119" i="26"/>
  <c r="R153" i="26"/>
  <c r="R119" i="26"/>
  <c r="D154" i="26"/>
  <c r="L154" i="26"/>
  <c r="T154" i="26"/>
  <c r="U105" i="26"/>
  <c r="G110" i="26"/>
  <c r="O110" i="26"/>
  <c r="W110" i="26"/>
  <c r="L119" i="26"/>
  <c r="W119" i="26"/>
  <c r="F126" i="26"/>
  <c r="N126" i="26"/>
  <c r="V126" i="26"/>
  <c r="H152" i="27"/>
  <c r="P152" i="27"/>
  <c r="B119" i="27"/>
  <c r="B153" i="27"/>
  <c r="J119" i="27"/>
  <c r="J153" i="27"/>
  <c r="R119" i="27"/>
  <c r="R153" i="27"/>
  <c r="D154" i="27"/>
  <c r="L154" i="27"/>
  <c r="T154" i="27"/>
  <c r="C98" i="27"/>
  <c r="K98" i="27"/>
  <c r="S98" i="27"/>
  <c r="I126" i="27"/>
  <c r="Q126" i="27"/>
  <c r="G143" i="27"/>
  <c r="G152" i="27"/>
  <c r="Q153" i="27"/>
  <c r="N105" i="25"/>
  <c r="R116" i="25"/>
  <c r="F122" i="25"/>
  <c r="I152" i="26"/>
  <c r="Q152" i="26"/>
  <c r="C153" i="26"/>
  <c r="K153" i="26"/>
  <c r="S153" i="26"/>
  <c r="E154" i="26"/>
  <c r="M154" i="26"/>
  <c r="U154" i="26"/>
  <c r="H110" i="26"/>
  <c r="P110" i="26"/>
  <c r="O143" i="26"/>
  <c r="I152" i="27"/>
  <c r="Q152" i="27"/>
  <c r="C119" i="27"/>
  <c r="C153" i="27"/>
  <c r="K119" i="27"/>
  <c r="K153" i="27"/>
  <c r="S119" i="27"/>
  <c r="S153" i="27"/>
  <c r="E154" i="27"/>
  <c r="M154" i="27"/>
  <c r="U154" i="27"/>
  <c r="V110" i="27"/>
  <c r="N152" i="27"/>
  <c r="B154" i="27"/>
  <c r="E119" i="29"/>
  <c r="E113" i="29" s="1"/>
  <c r="E90" i="29"/>
  <c r="M119" i="29"/>
  <c r="M90" i="29"/>
  <c r="U119" i="29"/>
  <c r="U90" i="29"/>
  <c r="G120" i="29"/>
  <c r="G113" i="29" s="1"/>
  <c r="G94" i="29"/>
  <c r="O120" i="29"/>
  <c r="O113" i="29" s="1"/>
  <c r="O94" i="29"/>
  <c r="W120" i="29"/>
  <c r="W94" i="29"/>
  <c r="I122" i="29"/>
  <c r="I99" i="29"/>
  <c r="Q122" i="29"/>
  <c r="Q113" i="29" s="1"/>
  <c r="Q99" i="29"/>
  <c r="C123" i="29"/>
  <c r="C105" i="29"/>
  <c r="K123" i="29"/>
  <c r="K105" i="29"/>
  <c r="G84" i="29"/>
  <c r="O84" i="29"/>
  <c r="W84" i="29"/>
  <c r="I84" i="29"/>
  <c r="Q84" i="29"/>
  <c r="B84" i="31"/>
  <c r="J84" i="31"/>
  <c r="R84" i="31"/>
  <c r="D119" i="27"/>
  <c r="L119" i="27"/>
  <c r="T119" i="27"/>
  <c r="G90" i="29"/>
  <c r="O90" i="29"/>
  <c r="O99" i="29"/>
  <c r="W122" i="29"/>
  <c r="W123" i="29"/>
  <c r="F122" i="30"/>
  <c r="F99" i="30"/>
  <c r="N122" i="30"/>
  <c r="N99" i="30"/>
  <c r="V122" i="30"/>
  <c r="V99" i="30"/>
  <c r="H105" i="30"/>
  <c r="H123" i="30"/>
  <c r="P105" i="30"/>
  <c r="P123" i="30"/>
  <c r="D84" i="30"/>
  <c r="L84" i="30"/>
  <c r="T84" i="30"/>
  <c r="J119" i="30"/>
  <c r="W122" i="31"/>
  <c r="Q123" i="31"/>
  <c r="C105" i="27"/>
  <c r="K105" i="27"/>
  <c r="S105" i="27"/>
  <c r="E152" i="27"/>
  <c r="M152" i="27"/>
  <c r="U152" i="27"/>
  <c r="I154" i="27"/>
  <c r="Q154" i="27"/>
  <c r="H90" i="29"/>
  <c r="P90" i="29"/>
  <c r="D99" i="29"/>
  <c r="Q105" i="29"/>
  <c r="R119" i="29"/>
  <c r="R113" i="29" s="1"/>
  <c r="S120" i="29"/>
  <c r="B123" i="29"/>
  <c r="C119" i="30"/>
  <c r="K119" i="30"/>
  <c r="S119" i="30"/>
  <c r="E120" i="30"/>
  <c r="M120" i="30"/>
  <c r="U120" i="30"/>
  <c r="G122" i="30"/>
  <c r="O122" i="30"/>
  <c r="W122" i="30"/>
  <c r="R119" i="30"/>
  <c r="I84" i="31"/>
  <c r="Q84" i="31"/>
  <c r="C84" i="31"/>
  <c r="K84" i="31"/>
  <c r="S84" i="31"/>
  <c r="B116" i="27"/>
  <c r="J116" i="27"/>
  <c r="R116" i="27"/>
  <c r="F122" i="27"/>
  <c r="N122" i="27"/>
  <c r="V122" i="27"/>
  <c r="C122" i="29"/>
  <c r="C99" i="29"/>
  <c r="K122" i="29"/>
  <c r="K113" i="29" s="1"/>
  <c r="K99" i="29"/>
  <c r="S122" i="29"/>
  <c r="S99" i="29"/>
  <c r="E105" i="29"/>
  <c r="E123" i="29"/>
  <c r="M105" i="29"/>
  <c r="M123" i="29"/>
  <c r="U105" i="29"/>
  <c r="U123" i="29"/>
  <c r="C94" i="29"/>
  <c r="K94" i="29"/>
  <c r="S94" i="29"/>
  <c r="U99" i="29"/>
  <c r="M122" i="29"/>
  <c r="F119" i="30"/>
  <c r="N119" i="30"/>
  <c r="V119" i="30"/>
  <c r="H120" i="30"/>
  <c r="P120" i="30"/>
  <c r="B122" i="30"/>
  <c r="J122" i="30"/>
  <c r="R122" i="30"/>
  <c r="D123" i="30"/>
  <c r="L123" i="30"/>
  <c r="T123" i="30"/>
  <c r="T120" i="30"/>
  <c r="G119" i="31"/>
  <c r="O119" i="31"/>
  <c r="W119" i="31"/>
  <c r="I120" i="31"/>
  <c r="Q120" i="31"/>
  <c r="C122" i="31"/>
  <c r="S122" i="31"/>
  <c r="D84" i="31"/>
  <c r="L84" i="31"/>
  <c r="T84" i="31"/>
  <c r="K122" i="31"/>
  <c r="F105" i="29"/>
  <c r="F123" i="29"/>
  <c r="N105" i="29"/>
  <c r="N123" i="29"/>
  <c r="V105" i="29"/>
  <c r="V123" i="29"/>
  <c r="L94" i="29"/>
  <c r="U94" i="29"/>
  <c r="I119" i="29"/>
  <c r="I113" i="29" s="1"/>
  <c r="O122" i="29"/>
  <c r="O123" i="29"/>
  <c r="G119" i="30"/>
  <c r="O119" i="30"/>
  <c r="W119" i="30"/>
  <c r="I120" i="30"/>
  <c r="Q120" i="30"/>
  <c r="C122" i="30"/>
  <c r="K122" i="30"/>
  <c r="S122" i="30"/>
  <c r="E123" i="30"/>
  <c r="M123" i="30"/>
  <c r="U123" i="30"/>
  <c r="B123" i="30"/>
  <c r="L120" i="31"/>
  <c r="E123" i="31"/>
  <c r="L99" i="29"/>
  <c r="H119" i="30"/>
  <c r="P119" i="30"/>
  <c r="D122" i="30"/>
  <c r="L122" i="30"/>
  <c r="T122" i="30"/>
  <c r="F123" i="30"/>
  <c r="N123" i="30"/>
  <c r="V123" i="30"/>
  <c r="J123" i="30"/>
  <c r="Q119" i="31"/>
  <c r="K120" i="31"/>
  <c r="E122" i="31"/>
  <c r="M122" i="31"/>
  <c r="U122" i="31"/>
  <c r="G123" i="31"/>
  <c r="O123" i="31"/>
  <c r="W123" i="31"/>
  <c r="F84" i="31"/>
  <c r="N84" i="31"/>
  <c r="V84" i="31"/>
  <c r="U123" i="31"/>
  <c r="F122" i="29"/>
  <c r="F113" i="29" s="1"/>
  <c r="F99" i="29"/>
  <c r="N122" i="29"/>
  <c r="N99" i="29"/>
  <c r="V122" i="29"/>
  <c r="V99" i="29"/>
  <c r="H123" i="29"/>
  <c r="H105" i="29"/>
  <c r="P123" i="29"/>
  <c r="P113" i="29" s="1"/>
  <c r="P105" i="29"/>
  <c r="T113" i="29"/>
  <c r="I119" i="30"/>
  <c r="Q119" i="30"/>
  <c r="E122" i="30"/>
  <c r="M122" i="30"/>
  <c r="U122" i="30"/>
  <c r="G123" i="30"/>
  <c r="O123" i="30"/>
  <c r="W123" i="30"/>
  <c r="J119" i="31"/>
  <c r="D120" i="31"/>
  <c r="T120" i="31"/>
  <c r="D90" i="30"/>
  <c r="L90" i="30"/>
  <c r="T90" i="30"/>
  <c r="B120" i="30"/>
  <c r="J120" i="30"/>
  <c r="R120" i="30"/>
  <c r="C119" i="31"/>
  <c r="K119" i="31"/>
  <c r="S119" i="31"/>
  <c r="E120" i="31"/>
  <c r="M120" i="31"/>
  <c r="U120" i="31"/>
  <c r="G90" i="31"/>
  <c r="O90" i="31"/>
  <c r="W90" i="31"/>
  <c r="S99" i="31"/>
  <c r="G122" i="31"/>
  <c r="B78" i="34"/>
  <c r="B57" i="34"/>
  <c r="J78" i="34"/>
  <c r="J57" i="34"/>
  <c r="R78" i="34"/>
  <c r="R57" i="34"/>
  <c r="D79" i="34"/>
  <c r="D60" i="34"/>
  <c r="L60" i="34"/>
  <c r="L79" i="34"/>
  <c r="F80" i="34"/>
  <c r="F63" i="34"/>
  <c r="N80" i="34"/>
  <c r="N63" i="34"/>
  <c r="V80" i="34"/>
  <c r="V63" i="34"/>
  <c r="H57" i="35"/>
  <c r="H78" i="35"/>
  <c r="P57" i="35"/>
  <c r="P78" i="35"/>
  <c r="B60" i="35"/>
  <c r="B79" i="35"/>
  <c r="R79" i="35"/>
  <c r="R60" i="35"/>
  <c r="D80" i="35"/>
  <c r="D63" i="35"/>
  <c r="L63" i="35"/>
  <c r="L80" i="35"/>
  <c r="T80" i="35"/>
  <c r="T63" i="35"/>
  <c r="J79" i="35"/>
  <c r="E90" i="30"/>
  <c r="M90" i="30"/>
  <c r="U90" i="30"/>
  <c r="E94" i="30"/>
  <c r="M94" i="30"/>
  <c r="U94" i="30"/>
  <c r="G99" i="30"/>
  <c r="O99" i="30"/>
  <c r="W99" i="30"/>
  <c r="C105" i="30"/>
  <c r="K105" i="30"/>
  <c r="S105" i="30"/>
  <c r="C120" i="30"/>
  <c r="K120" i="30"/>
  <c r="S120" i="30"/>
  <c r="I123" i="30"/>
  <c r="Q123" i="30"/>
  <c r="D119" i="31"/>
  <c r="L119" i="31"/>
  <c r="T119" i="31"/>
  <c r="F120" i="31"/>
  <c r="N120" i="31"/>
  <c r="V120" i="31"/>
  <c r="O105" i="31"/>
  <c r="H122" i="31"/>
  <c r="B123" i="31"/>
  <c r="R123" i="31"/>
  <c r="C79" i="35"/>
  <c r="K79" i="35"/>
  <c r="S79" i="35"/>
  <c r="G90" i="30"/>
  <c r="O90" i="30"/>
  <c r="W90" i="30"/>
  <c r="G94" i="30"/>
  <c r="O94" i="30"/>
  <c r="W94" i="30"/>
  <c r="I99" i="30"/>
  <c r="Q99" i="30"/>
  <c r="E105" i="30"/>
  <c r="M105" i="30"/>
  <c r="U105" i="30"/>
  <c r="F119" i="31"/>
  <c r="N119" i="31"/>
  <c r="V119" i="31"/>
  <c r="H120" i="31"/>
  <c r="P120" i="31"/>
  <c r="B122" i="31"/>
  <c r="J122" i="31"/>
  <c r="R122" i="31"/>
  <c r="D123" i="31"/>
  <c r="L123" i="31"/>
  <c r="T123" i="31"/>
  <c r="J90" i="31"/>
  <c r="M99" i="31"/>
  <c r="G72" i="33"/>
  <c r="O72" i="33"/>
  <c r="W72" i="33"/>
  <c r="H79" i="34"/>
  <c r="P79" i="34"/>
  <c r="B80" i="34"/>
  <c r="C99" i="30"/>
  <c r="K99" i="30"/>
  <c r="S99" i="30"/>
  <c r="H119" i="31"/>
  <c r="P119" i="31"/>
  <c r="B120" i="31"/>
  <c r="J120" i="31"/>
  <c r="R120" i="31"/>
  <c r="D122" i="31"/>
  <c r="L122" i="31"/>
  <c r="T122" i="31"/>
  <c r="F123" i="31"/>
  <c r="F105" i="31"/>
  <c r="N123" i="31"/>
  <c r="N105" i="31"/>
  <c r="V123" i="31"/>
  <c r="V105" i="31"/>
  <c r="P122" i="31"/>
  <c r="J123" i="31"/>
  <c r="I78" i="33"/>
  <c r="I72" i="33" s="1"/>
  <c r="I57" i="33"/>
  <c r="Q78" i="33"/>
  <c r="Q57" i="33"/>
  <c r="C79" i="33"/>
  <c r="C72" i="33" s="1"/>
  <c r="C60" i="33"/>
  <c r="K79" i="33"/>
  <c r="K72" i="33" s="1"/>
  <c r="K60" i="33"/>
  <c r="S79" i="33"/>
  <c r="S72" i="33" s="1"/>
  <c r="S60" i="33"/>
  <c r="E80" i="35"/>
  <c r="E80" i="33"/>
  <c r="E63" i="33"/>
  <c r="M80" i="33"/>
  <c r="M63" i="33"/>
  <c r="U80" i="33"/>
  <c r="U63" i="33"/>
  <c r="I51" i="33"/>
  <c r="Q51" i="33"/>
  <c r="E51" i="33"/>
  <c r="M51" i="33"/>
  <c r="U51" i="33"/>
  <c r="D99" i="30"/>
  <c r="L99" i="30"/>
  <c r="T99" i="30"/>
  <c r="E94" i="31"/>
  <c r="M94" i="31"/>
  <c r="U94" i="31"/>
  <c r="M123" i="31"/>
  <c r="B72" i="33"/>
  <c r="B51" i="35"/>
  <c r="R51" i="35"/>
  <c r="D51" i="35"/>
  <c r="L51" i="35"/>
  <c r="T51" i="35"/>
  <c r="E99" i="30"/>
  <c r="M99" i="30"/>
  <c r="U99" i="30"/>
  <c r="F122" i="31"/>
  <c r="N122" i="31"/>
  <c r="V122" i="31"/>
  <c r="H105" i="31"/>
  <c r="H123" i="31"/>
  <c r="P105" i="31"/>
  <c r="P123" i="31"/>
  <c r="F94" i="31"/>
  <c r="N94" i="31"/>
  <c r="V94" i="31"/>
  <c r="R99" i="31"/>
  <c r="C51" i="33"/>
  <c r="K51" i="33"/>
  <c r="S51" i="33"/>
  <c r="C79" i="34"/>
  <c r="M80" i="34"/>
  <c r="F51" i="34"/>
  <c r="N51" i="34"/>
  <c r="V51" i="34"/>
  <c r="C51" i="35"/>
  <c r="K51" i="35"/>
  <c r="S51" i="35"/>
  <c r="I51" i="35"/>
  <c r="G60" i="33"/>
  <c r="O60" i="33"/>
  <c r="W60" i="33"/>
  <c r="E78" i="33"/>
  <c r="E72" i="33" s="1"/>
  <c r="M78" i="33"/>
  <c r="M72" i="33" s="1"/>
  <c r="U78" i="33"/>
  <c r="I80" i="33"/>
  <c r="Q80" i="33"/>
  <c r="H60" i="34"/>
  <c r="P60" i="34"/>
  <c r="F78" i="34"/>
  <c r="N78" i="34"/>
  <c r="V78" i="34"/>
  <c r="I79" i="34"/>
  <c r="E80" i="34"/>
  <c r="F78" i="35"/>
  <c r="N78" i="35"/>
  <c r="V78" i="35"/>
  <c r="H79" i="35"/>
  <c r="P79" i="35"/>
  <c r="B80" i="35"/>
  <c r="J80" i="35"/>
  <c r="R80" i="35"/>
  <c r="C57" i="35"/>
  <c r="C60" i="35"/>
  <c r="L60" i="35"/>
  <c r="K80" i="35"/>
  <c r="V80" i="35"/>
  <c r="G57" i="37"/>
  <c r="G78" i="37"/>
  <c r="O57" i="37"/>
  <c r="O78" i="37"/>
  <c r="W57" i="37"/>
  <c r="W78" i="37"/>
  <c r="W78" i="39"/>
  <c r="I79" i="37"/>
  <c r="I72" i="37" s="1"/>
  <c r="I60" i="37"/>
  <c r="Q79" i="37"/>
  <c r="Q72" i="37" s="1"/>
  <c r="Q60" i="37"/>
  <c r="Q79" i="39"/>
  <c r="C63" i="37"/>
  <c r="C80" i="37"/>
  <c r="K63" i="37"/>
  <c r="K80" i="37"/>
  <c r="K80" i="39"/>
  <c r="S63" i="37"/>
  <c r="S80" i="37"/>
  <c r="I79" i="38"/>
  <c r="J80" i="33"/>
  <c r="J72" i="33" s="1"/>
  <c r="R80" i="33"/>
  <c r="R72" i="33" s="1"/>
  <c r="Q60" i="34"/>
  <c r="G78" i="34"/>
  <c r="O78" i="34"/>
  <c r="W78" i="34"/>
  <c r="S79" i="34"/>
  <c r="M60" i="35"/>
  <c r="G63" i="35"/>
  <c r="Q78" i="35"/>
  <c r="W80" i="35"/>
  <c r="U79" i="38"/>
  <c r="G51" i="39"/>
  <c r="O51" i="39"/>
  <c r="D57" i="33"/>
  <c r="L57" i="33"/>
  <c r="T57" i="33"/>
  <c r="B60" i="33"/>
  <c r="J60" i="33"/>
  <c r="R60" i="33"/>
  <c r="H63" i="33"/>
  <c r="P63" i="33"/>
  <c r="H78" i="33"/>
  <c r="P78" i="33"/>
  <c r="D80" i="33"/>
  <c r="D72" i="33" s="1"/>
  <c r="L80" i="33"/>
  <c r="L72" i="33" s="1"/>
  <c r="T80" i="33"/>
  <c r="T72" i="33" s="1"/>
  <c r="E57" i="34"/>
  <c r="M57" i="34"/>
  <c r="U57" i="34"/>
  <c r="C60" i="34"/>
  <c r="I63" i="34"/>
  <c r="I78" i="34"/>
  <c r="Q78" i="34"/>
  <c r="R80" i="34"/>
  <c r="F57" i="35"/>
  <c r="P60" i="35"/>
  <c r="S78" i="35"/>
  <c r="C80" i="35"/>
  <c r="N80" i="35"/>
  <c r="B78" i="37"/>
  <c r="B57" i="37"/>
  <c r="J78" i="37"/>
  <c r="J57" i="37"/>
  <c r="R78" i="37"/>
  <c r="R72" i="37" s="1"/>
  <c r="R57" i="37"/>
  <c r="D79" i="37"/>
  <c r="D60" i="37"/>
  <c r="L79" i="37"/>
  <c r="L72" i="37" s="1"/>
  <c r="L60" i="37"/>
  <c r="T79" i="37"/>
  <c r="T72" i="37" s="1"/>
  <c r="T60" i="37"/>
  <c r="F80" i="37"/>
  <c r="F63" i="37"/>
  <c r="N80" i="37"/>
  <c r="N63" i="37"/>
  <c r="V80" i="37"/>
  <c r="V63" i="37"/>
  <c r="S80" i="38"/>
  <c r="I51" i="39"/>
  <c r="Q51" i="39"/>
  <c r="F79" i="34"/>
  <c r="N79" i="34"/>
  <c r="V79" i="34"/>
  <c r="H80" i="34"/>
  <c r="P80" i="34"/>
  <c r="B63" i="34"/>
  <c r="J63" i="34"/>
  <c r="W79" i="34"/>
  <c r="S80" i="34"/>
  <c r="E51" i="35"/>
  <c r="M51" i="35"/>
  <c r="U51" i="35"/>
  <c r="H60" i="35"/>
  <c r="J63" i="35"/>
  <c r="I78" i="35"/>
  <c r="W78" i="35"/>
  <c r="O80" i="35"/>
  <c r="H78" i="37"/>
  <c r="H72" i="37" s="1"/>
  <c r="G78" i="39"/>
  <c r="O78" i="39"/>
  <c r="I79" i="39"/>
  <c r="C80" i="39"/>
  <c r="C63" i="34"/>
  <c r="K63" i="34"/>
  <c r="C78" i="34"/>
  <c r="K78" i="34"/>
  <c r="S78" i="34"/>
  <c r="E79" i="34"/>
  <c r="O79" i="34"/>
  <c r="T80" i="34"/>
  <c r="J78" i="35"/>
  <c r="S80" i="35"/>
  <c r="O57" i="33"/>
  <c r="E60" i="33"/>
  <c r="M60" i="33"/>
  <c r="U60" i="33"/>
  <c r="F60" i="34"/>
  <c r="N60" i="34"/>
  <c r="V60" i="34"/>
  <c r="D63" i="34"/>
  <c r="L63" i="34"/>
  <c r="G79" i="34"/>
  <c r="U80" i="34"/>
  <c r="D78" i="35"/>
  <c r="L78" i="35"/>
  <c r="T78" i="35"/>
  <c r="F79" i="35"/>
  <c r="N79" i="35"/>
  <c r="V79" i="35"/>
  <c r="H80" i="35"/>
  <c r="P80" i="35"/>
  <c r="B63" i="35"/>
  <c r="K78" i="35"/>
  <c r="F80" i="35"/>
  <c r="C78" i="38"/>
  <c r="C57" i="38"/>
  <c r="S78" i="38"/>
  <c r="S57" i="38"/>
  <c r="E79" i="38"/>
  <c r="E60" i="38"/>
  <c r="G63" i="38"/>
  <c r="G80" i="38"/>
  <c r="W80" i="38"/>
  <c r="W63" i="38"/>
  <c r="K78" i="38"/>
  <c r="F60" i="33"/>
  <c r="N60" i="33"/>
  <c r="V60" i="33"/>
  <c r="M63" i="34"/>
  <c r="E78" i="35"/>
  <c r="M78" i="35"/>
  <c r="U78" i="35"/>
  <c r="G79" i="35"/>
  <c r="G60" i="35"/>
  <c r="O79" i="35"/>
  <c r="O60" i="35"/>
  <c r="W79" i="35"/>
  <c r="W60" i="35"/>
  <c r="I80" i="35"/>
  <c r="Q80" i="35"/>
  <c r="U80" i="35"/>
  <c r="H60" i="37"/>
  <c r="P60" i="37"/>
  <c r="F78" i="37"/>
  <c r="F72" i="37" s="1"/>
  <c r="N78" i="37"/>
  <c r="N72" i="37" s="1"/>
  <c r="V78" i="37"/>
  <c r="V72" i="37" s="1"/>
  <c r="P79" i="37"/>
  <c r="P72" i="37" s="1"/>
  <c r="B80" i="37"/>
  <c r="J80" i="37"/>
  <c r="R80" i="37"/>
  <c r="I78" i="38"/>
  <c r="Q78" i="38"/>
  <c r="C79" i="38"/>
  <c r="C60" i="38"/>
  <c r="K79" i="38"/>
  <c r="K60" i="38"/>
  <c r="S79" i="38"/>
  <c r="S60" i="38"/>
  <c r="E80" i="38"/>
  <c r="M80" i="38"/>
  <c r="U80" i="38"/>
  <c r="C63" i="38"/>
  <c r="M63" i="38"/>
  <c r="G78" i="38"/>
  <c r="Q79" i="38"/>
  <c r="Q80" i="38"/>
  <c r="B78" i="39"/>
  <c r="J78" i="39"/>
  <c r="R78" i="39"/>
  <c r="D79" i="39"/>
  <c r="D60" i="39"/>
  <c r="L79" i="39"/>
  <c r="L60" i="39"/>
  <c r="T79" i="39"/>
  <c r="T60" i="39"/>
  <c r="F80" i="39"/>
  <c r="N80" i="39"/>
  <c r="V80" i="39"/>
  <c r="V63" i="39"/>
  <c r="H78" i="39"/>
  <c r="C57" i="37"/>
  <c r="K57" i="37"/>
  <c r="S57" i="37"/>
  <c r="G63" i="37"/>
  <c r="O63" i="37"/>
  <c r="W63" i="37"/>
  <c r="D57" i="38"/>
  <c r="L57" i="38"/>
  <c r="T57" i="38"/>
  <c r="L60" i="38"/>
  <c r="V60" i="38"/>
  <c r="N63" i="38"/>
  <c r="H80" i="38"/>
  <c r="R80" i="38"/>
  <c r="B57" i="39"/>
  <c r="C69" i="45"/>
  <c r="K69" i="45"/>
  <c r="S69" i="45"/>
  <c r="E57" i="37"/>
  <c r="C60" i="37"/>
  <c r="K60" i="37"/>
  <c r="S60" i="37"/>
  <c r="N60" i="38"/>
  <c r="F63" i="38"/>
  <c r="J80" i="38"/>
  <c r="B51" i="39"/>
  <c r="J51" i="39"/>
  <c r="R51" i="39"/>
  <c r="N78" i="39"/>
  <c r="B80" i="39"/>
  <c r="R80" i="39"/>
  <c r="G81" i="41"/>
  <c r="O81" i="41"/>
  <c r="W81" i="41"/>
  <c r="E69" i="45"/>
  <c r="M69" i="45"/>
  <c r="U69" i="45"/>
  <c r="F57" i="37"/>
  <c r="V57" i="37"/>
  <c r="J63" i="37"/>
  <c r="O57" i="38"/>
  <c r="W57" i="38"/>
  <c r="F60" i="38"/>
  <c r="K80" i="38"/>
  <c r="G57" i="39"/>
  <c r="F63" i="39"/>
  <c r="S80" i="39"/>
  <c r="B81" i="41"/>
  <c r="J81" i="41"/>
  <c r="R81" i="41"/>
  <c r="D81" i="41"/>
  <c r="L81" i="41"/>
  <c r="T81" i="41"/>
  <c r="E60" i="37"/>
  <c r="M60" i="37"/>
  <c r="U60" i="37"/>
  <c r="C78" i="37"/>
  <c r="K78" i="37"/>
  <c r="S78" i="37"/>
  <c r="E79" i="37"/>
  <c r="E72" i="37" s="1"/>
  <c r="M79" i="37"/>
  <c r="M72" i="37" s="1"/>
  <c r="U79" i="37"/>
  <c r="U72" i="37" s="1"/>
  <c r="G80" i="37"/>
  <c r="O80" i="37"/>
  <c r="O72" i="37" s="1"/>
  <c r="W80" i="37"/>
  <c r="R57" i="39"/>
  <c r="E78" i="39"/>
  <c r="I57" i="38"/>
  <c r="Q57" i="38"/>
  <c r="U63" i="38"/>
  <c r="P78" i="39"/>
  <c r="B79" i="39"/>
  <c r="J79" i="39"/>
  <c r="R79" i="39"/>
  <c r="D80" i="39"/>
  <c r="L80" i="39"/>
  <c r="T80" i="39"/>
  <c r="T63" i="39"/>
  <c r="F78" i="39"/>
  <c r="U78" i="39"/>
  <c r="I80" i="39"/>
  <c r="H78" i="38"/>
  <c r="P78" i="38"/>
  <c r="B79" i="38"/>
  <c r="J79" i="38"/>
  <c r="R79" i="38"/>
  <c r="R60" i="38"/>
  <c r="D80" i="38"/>
  <c r="L80" i="38"/>
  <c r="T80" i="38"/>
  <c r="L63" i="38"/>
  <c r="P79" i="38"/>
  <c r="P80" i="38"/>
  <c r="I78" i="39"/>
  <c r="Q78" i="39"/>
  <c r="C79" i="39"/>
  <c r="C60" i="39"/>
  <c r="K79" i="39"/>
  <c r="K60" i="39"/>
  <c r="S79" i="39"/>
  <c r="S60" i="39"/>
  <c r="E80" i="39"/>
  <c r="M80" i="39"/>
  <c r="U80" i="39"/>
  <c r="J57" i="39"/>
  <c r="U63" i="39"/>
  <c r="D72" i="41"/>
  <c r="L72" i="41"/>
  <c r="T72" i="41"/>
  <c r="I72" i="42"/>
  <c r="Q72" i="42"/>
  <c r="F72" i="43"/>
  <c r="N72" i="43"/>
  <c r="V72" i="43"/>
  <c r="D90" i="43"/>
  <c r="L90" i="43"/>
  <c r="T90" i="43"/>
  <c r="E60" i="45"/>
  <c r="M60" i="45"/>
  <c r="U60" i="45"/>
  <c r="H77" i="46"/>
  <c r="H60" i="46"/>
  <c r="P77" i="46"/>
  <c r="P60" i="46"/>
  <c r="E96" i="49"/>
  <c r="M96" i="49"/>
  <c r="U96" i="49"/>
  <c r="G96" i="49"/>
  <c r="O96" i="49"/>
  <c r="W96" i="49"/>
  <c r="E72" i="41"/>
  <c r="M72" i="41"/>
  <c r="U72" i="41"/>
  <c r="C90" i="41"/>
  <c r="C81" i="41" s="1"/>
  <c r="K90" i="41"/>
  <c r="K81" i="41" s="1"/>
  <c r="S90" i="41"/>
  <c r="S81" i="41" s="1"/>
  <c r="B72" i="42"/>
  <c r="J72" i="42"/>
  <c r="R72" i="42"/>
  <c r="H90" i="42"/>
  <c r="P90" i="42"/>
  <c r="G72" i="43"/>
  <c r="O72" i="43"/>
  <c r="W72" i="43"/>
  <c r="E90" i="43"/>
  <c r="M90" i="43"/>
  <c r="U90" i="43"/>
  <c r="F60" i="45"/>
  <c r="N60" i="45"/>
  <c r="V60" i="45"/>
  <c r="H77" i="45"/>
  <c r="H69" i="45" s="1"/>
  <c r="C52" i="46"/>
  <c r="K52" i="46"/>
  <c r="S52" i="46"/>
  <c r="D60" i="47"/>
  <c r="D77" i="47"/>
  <c r="L60" i="47"/>
  <c r="L77" i="47"/>
  <c r="T60" i="47"/>
  <c r="T77" i="47"/>
  <c r="F72" i="41"/>
  <c r="N72" i="41"/>
  <c r="V72" i="41"/>
  <c r="C72" i="42"/>
  <c r="K72" i="42"/>
  <c r="S72" i="42"/>
  <c r="H72" i="43"/>
  <c r="P72" i="43"/>
  <c r="G60" i="45"/>
  <c r="I77" i="45"/>
  <c r="I69" i="45" s="1"/>
  <c r="B77" i="46"/>
  <c r="J77" i="46"/>
  <c r="R77" i="46"/>
  <c r="G72" i="41"/>
  <c r="O72" i="41"/>
  <c r="W72" i="41"/>
  <c r="E90" i="41"/>
  <c r="E81" i="41" s="1"/>
  <c r="M90" i="41"/>
  <c r="M81" i="41" s="1"/>
  <c r="U90" i="41"/>
  <c r="U81" i="41" s="1"/>
  <c r="D72" i="42"/>
  <c r="L72" i="42"/>
  <c r="T72" i="42"/>
  <c r="I72" i="43"/>
  <c r="Q72" i="43"/>
  <c r="P60" i="45"/>
  <c r="C60" i="46"/>
  <c r="C77" i="46"/>
  <c r="K60" i="46"/>
  <c r="K77" i="46"/>
  <c r="S60" i="46"/>
  <c r="S77" i="46"/>
  <c r="F77" i="47"/>
  <c r="N77" i="47"/>
  <c r="V77" i="47"/>
  <c r="B72" i="43"/>
  <c r="J72" i="43"/>
  <c r="R72" i="43"/>
  <c r="I60" i="45"/>
  <c r="Q60" i="45"/>
  <c r="B69" i="45"/>
  <c r="J69" i="45"/>
  <c r="R69" i="45"/>
  <c r="G77" i="47"/>
  <c r="O77" i="47"/>
  <c r="W77" i="47"/>
  <c r="E77" i="46"/>
  <c r="M77" i="46"/>
  <c r="U77" i="46"/>
  <c r="H77" i="47"/>
  <c r="P77" i="47"/>
  <c r="D96" i="49"/>
  <c r="L96" i="49"/>
  <c r="T96" i="49"/>
  <c r="F96" i="49"/>
  <c r="N96" i="49"/>
  <c r="V96" i="49"/>
  <c r="F77" i="46"/>
  <c r="F60" i="46"/>
  <c r="N77" i="46"/>
  <c r="N60" i="46"/>
  <c r="V77" i="46"/>
  <c r="V60" i="46"/>
  <c r="I77" i="47"/>
  <c r="Q77" i="47"/>
  <c r="Q77" i="45"/>
  <c r="Q69" i="45" s="1"/>
  <c r="G77" i="46"/>
  <c r="O77" i="46"/>
  <c r="W77" i="46"/>
  <c r="B77" i="47"/>
  <c r="J77" i="47"/>
  <c r="R77" i="47"/>
  <c r="G60" i="47"/>
  <c r="O60" i="47"/>
  <c r="W60" i="47"/>
  <c r="C77" i="47"/>
  <c r="K77" i="47"/>
  <c r="S77" i="47"/>
  <c r="F80" i="49"/>
  <c r="N80" i="49"/>
  <c r="V80" i="49"/>
  <c r="D83" i="49"/>
  <c r="L83" i="49"/>
  <c r="T83" i="49"/>
  <c r="D87" i="49"/>
  <c r="L87" i="49"/>
  <c r="T87" i="49"/>
  <c r="H104" i="49"/>
  <c r="H96" i="49" s="1"/>
  <c r="P104" i="49"/>
  <c r="P96" i="49" s="1"/>
  <c r="B105" i="49"/>
  <c r="J105" i="49"/>
  <c r="R105" i="49"/>
  <c r="C80" i="50"/>
  <c r="K80" i="50"/>
  <c r="S80" i="50"/>
  <c r="I83" i="50"/>
  <c r="Q83" i="50"/>
  <c r="I87" i="50"/>
  <c r="Q87" i="50"/>
  <c r="E104" i="50"/>
  <c r="M104" i="50"/>
  <c r="U104" i="50"/>
  <c r="G105" i="50"/>
  <c r="O105" i="50"/>
  <c r="W105" i="50"/>
  <c r="H80" i="51"/>
  <c r="P80" i="51"/>
  <c r="F83" i="51"/>
  <c r="N83" i="51"/>
  <c r="V83" i="51"/>
  <c r="F87" i="51"/>
  <c r="N87" i="51"/>
  <c r="V87" i="51"/>
  <c r="B104" i="51"/>
  <c r="J104" i="51"/>
  <c r="R104" i="51"/>
  <c r="D105" i="51"/>
  <c r="L105" i="51"/>
  <c r="T105" i="51"/>
  <c r="G60" i="46"/>
  <c r="O60" i="46"/>
  <c r="W60" i="46"/>
  <c r="H60" i="47"/>
  <c r="P60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D77" i="46"/>
  <c r="L77" i="46"/>
  <c r="T77" i="46"/>
  <c r="E77" i="47"/>
  <c r="M77" i="47"/>
  <c r="U77" i="47"/>
  <c r="H80" i="49"/>
  <c r="P80" i="49"/>
  <c r="F83" i="49"/>
  <c r="N83" i="49"/>
  <c r="V83" i="49"/>
  <c r="F87" i="49"/>
  <c r="N87" i="49"/>
  <c r="V87" i="49"/>
  <c r="B104" i="49"/>
  <c r="J104" i="49"/>
  <c r="J96" i="49" s="1"/>
  <c r="R104" i="49"/>
  <c r="R96" i="49" s="1"/>
  <c r="E80" i="50"/>
  <c r="M80" i="50"/>
  <c r="U80" i="50"/>
  <c r="C83" i="50"/>
  <c r="K83" i="50"/>
  <c r="S83" i="50"/>
  <c r="C87" i="50"/>
  <c r="K87" i="50"/>
  <c r="S87" i="50"/>
  <c r="G104" i="50"/>
  <c r="O104" i="50"/>
  <c r="W104" i="50"/>
  <c r="B80" i="51"/>
  <c r="J80" i="51"/>
  <c r="R80" i="51"/>
  <c r="H83" i="51"/>
  <c r="P83" i="51"/>
  <c r="H87" i="51"/>
  <c r="P87" i="51"/>
  <c r="D104" i="51"/>
  <c r="L104" i="51"/>
  <c r="T104" i="51"/>
  <c r="B60" i="47"/>
  <c r="J60" i="47"/>
  <c r="R60" i="47"/>
  <c r="I80" i="49"/>
  <c r="Q80" i="49"/>
  <c r="G83" i="49"/>
  <c r="O83" i="49"/>
  <c r="W83" i="49"/>
  <c r="C104" i="49"/>
  <c r="K104" i="49"/>
  <c r="S104" i="49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I87" i="49"/>
  <c r="Q87" i="49"/>
  <c r="F87" i="50"/>
  <c r="N87" i="50"/>
  <c r="V87" i="50"/>
  <c r="E80" i="51"/>
  <c r="M80" i="51"/>
  <c r="U80" i="51"/>
  <c r="C87" i="51"/>
  <c r="K87" i="51"/>
  <c r="S87" i="51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B96" i="49" l="1"/>
  <c r="K96" i="49"/>
  <c r="C96" i="49"/>
  <c r="S96" i="49"/>
  <c r="D72" i="37"/>
  <c r="G72" i="37"/>
  <c r="S72" i="37"/>
  <c r="J72" i="37"/>
  <c r="W72" i="37"/>
  <c r="B72" i="37"/>
  <c r="K72" i="37"/>
  <c r="C72" i="37"/>
  <c r="P72" i="33"/>
  <c r="H72" i="33"/>
  <c r="Q72" i="33"/>
  <c r="U72" i="33"/>
  <c r="M113" i="29"/>
  <c r="H113" i="29"/>
  <c r="B113" i="29"/>
  <c r="C113" i="29"/>
  <c r="N113" i="29"/>
  <c r="W113" i="29"/>
  <c r="S113" i="29"/>
  <c r="U113" i="29"/>
  <c r="V113" i="29"/>
  <c r="T146" i="25"/>
  <c r="R74" i="24"/>
  <c r="R171" i="4" s="1"/>
  <c r="R69" i="4"/>
  <c r="R142" i="4" s="1"/>
  <c r="V146" i="25"/>
  <c r="L74" i="24"/>
  <c r="L171" i="4" s="1"/>
  <c r="L69" i="4"/>
  <c r="L142" i="4" s="1"/>
  <c r="I74" i="24"/>
  <c r="I171" i="4" s="1"/>
  <c r="I69" i="4"/>
  <c r="I142" i="4" s="1"/>
  <c r="E74" i="24"/>
  <c r="E171" i="4" s="1"/>
  <c r="E69" i="4"/>
  <c r="E142" i="4" s="1"/>
  <c r="Q74" i="24"/>
  <c r="Q171" i="4" s="1"/>
  <c r="Q69" i="4"/>
  <c r="Q142" i="4" s="1"/>
  <c r="D142" i="4"/>
  <c r="W146" i="25"/>
  <c r="M74" i="24"/>
  <c r="M171" i="4" s="1"/>
  <c r="L165" i="23"/>
  <c r="G79" i="20"/>
  <c r="G170" i="4" s="1"/>
  <c r="Q165" i="23"/>
  <c r="T61" i="20"/>
  <c r="T57" i="20"/>
  <c r="T56" i="20" s="1"/>
  <c r="J165" i="23"/>
  <c r="E175" i="23"/>
  <c r="N153" i="23"/>
  <c r="O165" i="23"/>
  <c r="I151" i="23"/>
  <c r="N144" i="23"/>
  <c r="N60" i="20"/>
  <c r="D143" i="23"/>
  <c r="D60" i="20"/>
  <c r="D57" i="20"/>
  <c r="D56" i="20" s="1"/>
  <c r="D137" i="23"/>
  <c r="D132" i="23" s="1"/>
  <c r="D141" i="23"/>
  <c r="N132" i="23"/>
  <c r="F132" i="23"/>
  <c r="I163" i="23"/>
  <c r="B179" i="23"/>
  <c r="B165" i="23" s="1"/>
  <c r="S132" i="23"/>
  <c r="C205" i="23"/>
  <c r="W165" i="23"/>
  <c r="I154" i="23"/>
  <c r="I146" i="23" s="1"/>
  <c r="H139" i="23"/>
  <c r="H132" i="23" s="1"/>
  <c r="H60" i="20"/>
  <c r="I158" i="23"/>
  <c r="V157" i="23"/>
  <c r="Q132" i="23"/>
  <c r="K175" i="23"/>
  <c r="G176" i="23"/>
  <c r="N157" i="23"/>
  <c r="I132" i="23"/>
  <c r="B175" i="23"/>
  <c r="T151" i="23"/>
  <c r="T146" i="23" s="1"/>
  <c r="G179" i="23"/>
  <c r="B79" i="20"/>
  <c r="B170" i="4" s="1"/>
  <c r="G171" i="23"/>
  <c r="P132" i="23"/>
  <c r="F144" i="23"/>
  <c r="F60" i="20"/>
  <c r="P160" i="23"/>
  <c r="T163" i="23"/>
  <c r="G172" i="23"/>
  <c r="G175" i="23"/>
  <c r="V160" i="23"/>
  <c r="T158" i="23"/>
  <c r="G170" i="23"/>
  <c r="G165" i="23" s="1"/>
  <c r="B171" i="23"/>
  <c r="H160" i="23"/>
  <c r="R165" i="23"/>
  <c r="I165" i="23"/>
  <c r="N143" i="23"/>
  <c r="C140" i="23"/>
  <c r="C132" i="23" s="1"/>
  <c r="Q59" i="20"/>
  <c r="Q112" i="4" s="1"/>
  <c r="O194" i="21"/>
  <c r="E194" i="21"/>
  <c r="B5" i="7"/>
  <c r="F205" i="23"/>
  <c r="Q194" i="21"/>
  <c r="I194" i="21"/>
  <c r="E194" i="23"/>
  <c r="H205" i="23"/>
  <c r="D194" i="23"/>
  <c r="U205" i="23"/>
  <c r="Q205" i="23"/>
  <c r="K194" i="23"/>
  <c r="S205" i="23"/>
  <c r="L194" i="23"/>
  <c r="C194" i="23"/>
  <c r="I205" i="23"/>
  <c r="W188" i="19"/>
  <c r="W81" i="16"/>
  <c r="T160" i="19"/>
  <c r="M178" i="19"/>
  <c r="L160" i="19"/>
  <c r="W183" i="19"/>
  <c r="O178" i="19"/>
  <c r="E178" i="19"/>
  <c r="P102" i="16"/>
  <c r="P165" i="4" s="1"/>
  <c r="Q79" i="16"/>
  <c r="Q108" i="4" s="1"/>
  <c r="R190" i="19"/>
  <c r="L190" i="19"/>
  <c r="O102" i="16"/>
  <c r="O165" i="4" s="1"/>
  <c r="T190" i="19"/>
  <c r="D190" i="19"/>
  <c r="G178" i="19"/>
  <c r="P178" i="19"/>
  <c r="W190" i="19"/>
  <c r="W229" i="19"/>
  <c r="H178" i="19"/>
  <c r="Q160" i="19"/>
  <c r="I160" i="19"/>
  <c r="E160" i="19"/>
  <c r="M160" i="19"/>
  <c r="W191" i="19"/>
  <c r="V178" i="19"/>
  <c r="I79" i="16"/>
  <c r="I108" i="4" s="1"/>
  <c r="N178" i="19"/>
  <c r="G166" i="18"/>
  <c r="R174" i="18"/>
  <c r="S161" i="18"/>
  <c r="S171" i="18"/>
  <c r="J174" i="17"/>
  <c r="J53" i="16"/>
  <c r="J169" i="17"/>
  <c r="J164" i="17"/>
  <c r="J166" i="17"/>
  <c r="J217" i="19"/>
  <c r="I170" i="17"/>
  <c r="I53" i="16"/>
  <c r="J172" i="17"/>
  <c r="J165" i="17"/>
  <c r="J161" i="17"/>
  <c r="Q217" i="18"/>
  <c r="C174" i="17"/>
  <c r="C53" i="16"/>
  <c r="S173" i="18"/>
  <c r="S97" i="16"/>
  <c r="S95" i="16" s="1"/>
  <c r="P217" i="18"/>
  <c r="J173" i="17"/>
  <c r="J162" i="17"/>
  <c r="U91" i="16"/>
  <c r="U89" i="16" s="1"/>
  <c r="U62" i="4"/>
  <c r="U135" i="4" s="1"/>
  <c r="D160" i="18"/>
  <c r="M164" i="17"/>
  <c r="M53" i="16"/>
  <c r="J168" i="17"/>
  <c r="B174" i="17"/>
  <c r="B160" i="17" s="1"/>
  <c r="B53" i="16"/>
  <c r="S91" i="16"/>
  <c r="S62" i="4"/>
  <c r="S135" i="4" s="1"/>
  <c r="C161" i="17"/>
  <c r="C168" i="17"/>
  <c r="C172" i="17"/>
  <c r="S175" i="18"/>
  <c r="J163" i="17"/>
  <c r="C165" i="17"/>
  <c r="J167" i="17"/>
  <c r="P172" i="18"/>
  <c r="P160" i="18" s="1"/>
  <c r="P97" i="16"/>
  <c r="P95" i="16" s="1"/>
  <c r="S162" i="18"/>
  <c r="J175" i="17"/>
  <c r="I164" i="17"/>
  <c r="I175" i="17"/>
  <c r="J217" i="18"/>
  <c r="L160" i="18"/>
  <c r="S170" i="18"/>
  <c r="S160" i="18" s="1"/>
  <c r="I161" i="17"/>
  <c r="I160" i="17" s="1"/>
  <c r="I168" i="17"/>
  <c r="M174" i="17"/>
  <c r="I171" i="17"/>
  <c r="K167" i="17"/>
  <c r="K160" i="17" s="1"/>
  <c r="K53" i="16"/>
  <c r="S174" i="18"/>
  <c r="M163" i="17"/>
  <c r="M160" i="17" s="1"/>
  <c r="M170" i="17"/>
  <c r="M167" i="17"/>
  <c r="I172" i="17"/>
  <c r="R171" i="18"/>
  <c r="B168" i="17"/>
  <c r="B165" i="17"/>
  <c r="S89" i="16"/>
  <c r="S204" i="15"/>
  <c r="E75" i="12"/>
  <c r="E105" i="4"/>
  <c r="B204" i="15"/>
  <c r="M171" i="15"/>
  <c r="E171" i="15"/>
  <c r="E99" i="12"/>
  <c r="E160" i="4" s="1"/>
  <c r="T75" i="12"/>
  <c r="T104" i="4" s="1"/>
  <c r="T105" i="4"/>
  <c r="L171" i="15"/>
  <c r="C171" i="15"/>
  <c r="V204" i="15"/>
  <c r="R204" i="15"/>
  <c r="T99" i="12"/>
  <c r="T160" i="4" s="1"/>
  <c r="C99" i="12"/>
  <c r="C160" i="4" s="1"/>
  <c r="L185" i="15"/>
  <c r="L76" i="12"/>
  <c r="K171" i="15"/>
  <c r="W171" i="15"/>
  <c r="K98" i="12"/>
  <c r="K159" i="4" s="1"/>
  <c r="G171" i="15"/>
  <c r="W105" i="4"/>
  <c r="C75" i="12"/>
  <c r="C98" i="12" s="1"/>
  <c r="C159" i="4" s="1"/>
  <c r="N204" i="15"/>
  <c r="T185" i="15"/>
  <c r="T171" i="15" s="1"/>
  <c r="M99" i="12"/>
  <c r="M160" i="4" s="1"/>
  <c r="T181" i="15"/>
  <c r="H233" i="15"/>
  <c r="H76" i="12"/>
  <c r="K75" i="12"/>
  <c r="K105" i="4"/>
  <c r="W99" i="12"/>
  <c r="W160" i="4" s="1"/>
  <c r="P99" i="12"/>
  <c r="P160" i="4" s="1"/>
  <c r="G75" i="12"/>
  <c r="G105" i="4"/>
  <c r="M75" i="12"/>
  <c r="S171" i="15"/>
  <c r="F204" i="15"/>
  <c r="S99" i="12"/>
  <c r="S160" i="4" s="1"/>
  <c r="O99" i="12"/>
  <c r="O160" i="4" s="1"/>
  <c r="U105" i="4"/>
  <c r="U75" i="12"/>
  <c r="V63" i="12"/>
  <c r="V55" i="4" s="1"/>
  <c r="V57" i="4"/>
  <c r="V132" i="4" s="1"/>
  <c r="E98" i="12"/>
  <c r="E159" i="4" s="1"/>
  <c r="E57" i="4"/>
  <c r="E132" i="4" s="1"/>
  <c r="U57" i="4"/>
  <c r="U132" i="4" s="1"/>
  <c r="U86" i="12"/>
  <c r="E63" i="12"/>
  <c r="S3" i="4"/>
  <c r="S128" i="4" s="1"/>
  <c r="S98" i="12"/>
  <c r="S159" i="4" s="1"/>
  <c r="S57" i="4"/>
  <c r="S132" i="4" s="1"/>
  <c r="K86" i="12"/>
  <c r="K57" i="4"/>
  <c r="K132" i="4" s="1"/>
  <c r="C73" i="12"/>
  <c r="C102" i="4" s="1"/>
  <c r="S63" i="12"/>
  <c r="P98" i="12"/>
  <c r="P159" i="4" s="1"/>
  <c r="P57" i="4"/>
  <c r="P132" i="4" s="1"/>
  <c r="E86" i="12"/>
  <c r="K63" i="12"/>
  <c r="G86" i="12"/>
  <c r="G63" i="12"/>
  <c r="G55" i="4" s="1"/>
  <c r="G130" i="4" s="1"/>
  <c r="G57" i="4"/>
  <c r="G132" i="4" s="1"/>
  <c r="V86" i="12"/>
  <c r="I63" i="12"/>
  <c r="I55" i="4" s="1"/>
  <c r="S86" i="12"/>
  <c r="P86" i="12"/>
  <c r="O86" i="12"/>
  <c r="O57" i="4"/>
  <c r="O132" i="4" s="1"/>
  <c r="M73" i="12"/>
  <c r="M102" i="4" s="1"/>
  <c r="M104" i="4"/>
  <c r="U5" i="7"/>
  <c r="U54" i="7" s="1"/>
  <c r="S73" i="12"/>
  <c r="S102" i="4" s="1"/>
  <c r="S104" i="4"/>
  <c r="Q100" i="11"/>
  <c r="H100" i="11"/>
  <c r="O117" i="11"/>
  <c r="D117" i="11"/>
  <c r="F100" i="11"/>
  <c r="G100" i="11"/>
  <c r="N5" i="7"/>
  <c r="N52" i="7" s="1"/>
  <c r="P100" i="11"/>
  <c r="G117" i="11"/>
  <c r="I100" i="11"/>
  <c r="W100" i="11"/>
  <c r="V100" i="11"/>
  <c r="R112" i="11"/>
  <c r="R55" i="8"/>
  <c r="R52" i="8"/>
  <c r="R51" i="8" s="1"/>
  <c r="N67" i="8"/>
  <c r="N156" i="4" s="1"/>
  <c r="Q100" i="4"/>
  <c r="Q117" i="11"/>
  <c r="C117" i="11"/>
  <c r="J117" i="11"/>
  <c r="R109" i="11"/>
  <c r="I117" i="11"/>
  <c r="B65" i="8"/>
  <c r="B154" i="4" s="1"/>
  <c r="L67" i="8"/>
  <c r="L156" i="4" s="1"/>
  <c r="R107" i="11"/>
  <c r="R100" i="11" s="1"/>
  <c r="Q67" i="8"/>
  <c r="Q156" i="4" s="1"/>
  <c r="M54" i="8"/>
  <c r="M99" i="4" s="1"/>
  <c r="R115" i="11"/>
  <c r="U54" i="8"/>
  <c r="U99" i="4" s="1"/>
  <c r="M67" i="8"/>
  <c r="M156" i="4" s="1"/>
  <c r="R106" i="11"/>
  <c r="N100" i="11"/>
  <c r="Q66" i="8"/>
  <c r="Q155" i="4" s="1"/>
  <c r="J67" i="8"/>
  <c r="J156" i="4" s="1"/>
  <c r="O100" i="11"/>
  <c r="B117" i="11"/>
  <c r="J59" i="8"/>
  <c r="J52" i="4"/>
  <c r="J129" i="4" s="1"/>
  <c r="J65" i="8"/>
  <c r="J154" i="4" s="1"/>
  <c r="S59" i="8"/>
  <c r="S52" i="4"/>
  <c r="S129" i="4" s="1"/>
  <c r="D5" i="7"/>
  <c r="D54" i="7" s="1"/>
  <c r="R59" i="8"/>
  <c r="R52" i="4"/>
  <c r="R129" i="4" s="1"/>
  <c r="K5" i="7"/>
  <c r="K55" i="7" s="1"/>
  <c r="P65" i="8"/>
  <c r="P154" i="4" s="1"/>
  <c r="P52" i="4"/>
  <c r="P129" i="4" s="1"/>
  <c r="K129" i="4"/>
  <c r="M5" i="7"/>
  <c r="M55" i="7" s="1"/>
  <c r="W5" i="7"/>
  <c r="W53" i="7" s="1"/>
  <c r="P53" i="7"/>
  <c r="P52" i="7"/>
  <c r="E5" i="7"/>
  <c r="E54" i="7" s="1"/>
  <c r="R5" i="7"/>
  <c r="B54" i="7"/>
  <c r="B53" i="7"/>
  <c r="U46" i="6"/>
  <c r="U42" i="6"/>
  <c r="I48" i="5"/>
  <c r="I42" i="5"/>
  <c r="I44" i="5"/>
  <c r="I43" i="5"/>
  <c r="M48" i="6"/>
  <c r="M42" i="6"/>
  <c r="P46" i="5"/>
  <c r="T52" i="7"/>
  <c r="L55" i="7"/>
  <c r="O5" i="5"/>
  <c r="H27" i="5"/>
  <c r="H5" i="5" s="1"/>
  <c r="D46" i="6"/>
  <c r="V53" i="7"/>
  <c r="Q44" i="6"/>
  <c r="B27" i="5"/>
  <c r="R27" i="5"/>
  <c r="R5" i="5" s="1"/>
  <c r="F5" i="6"/>
  <c r="S42" i="5"/>
  <c r="W27" i="5"/>
  <c r="H48" i="6"/>
  <c r="E46" i="6"/>
  <c r="K42" i="6"/>
  <c r="B45" i="6"/>
  <c r="J46" i="6"/>
  <c r="S45" i="5"/>
  <c r="S41" i="5" s="1"/>
  <c r="P5" i="5"/>
  <c r="Q27" i="5"/>
  <c r="K27" i="5"/>
  <c r="K5" i="5" s="1"/>
  <c r="C27" i="5"/>
  <c r="D48" i="6"/>
  <c r="E42" i="6"/>
  <c r="U27" i="5"/>
  <c r="U5" i="5" s="1"/>
  <c r="F27" i="5"/>
  <c r="H5" i="6"/>
  <c r="S43" i="5"/>
  <c r="T27" i="5"/>
  <c r="T5" i="5" s="1"/>
  <c r="L5" i="5"/>
  <c r="T5" i="6"/>
  <c r="J5" i="6"/>
  <c r="K47" i="6"/>
  <c r="D27" i="5"/>
  <c r="D5" i="6"/>
  <c r="B46" i="6"/>
  <c r="P27" i="5"/>
  <c r="N5" i="6"/>
  <c r="J27" i="5"/>
  <c r="J5" i="5" s="1"/>
  <c r="J5" i="7"/>
  <c r="B42" i="6"/>
  <c r="G27" i="5"/>
  <c r="R47" i="6"/>
  <c r="R41" i="6" s="1"/>
  <c r="L45" i="6"/>
  <c r="L41" i="6" s="1"/>
  <c r="N27" i="5"/>
  <c r="R48" i="6"/>
  <c r="F53" i="7"/>
  <c r="L48" i="6"/>
  <c r="S5" i="7"/>
  <c r="S55" i="7" s="1"/>
  <c r="V27" i="5"/>
  <c r="T45" i="5"/>
  <c r="T44" i="5"/>
  <c r="T43" i="5"/>
  <c r="T47" i="5"/>
  <c r="T42" i="5"/>
  <c r="T46" i="5"/>
  <c r="L43" i="5"/>
  <c r="L45" i="5"/>
  <c r="L44" i="5"/>
  <c r="L47" i="5"/>
  <c r="L42" i="5"/>
  <c r="L46" i="5"/>
  <c r="Q55" i="4"/>
  <c r="Q130" i="4" s="1"/>
  <c r="C116" i="4"/>
  <c r="T74" i="24"/>
  <c r="T171" i="4" s="1"/>
  <c r="T69" i="4"/>
  <c r="T142" i="4" s="1"/>
  <c r="M171" i="23"/>
  <c r="M179" i="23"/>
  <c r="M176" i="23"/>
  <c r="M170" i="23"/>
  <c r="M172" i="23"/>
  <c r="M62" i="20"/>
  <c r="R163" i="23"/>
  <c r="R155" i="23"/>
  <c r="R151" i="23"/>
  <c r="R161" i="23"/>
  <c r="R157" i="23"/>
  <c r="R153" i="23"/>
  <c r="R158" i="23"/>
  <c r="R154" i="23"/>
  <c r="R61" i="20"/>
  <c r="O161" i="23"/>
  <c r="O157" i="23"/>
  <c r="O153" i="23"/>
  <c r="O158" i="23"/>
  <c r="O154" i="23"/>
  <c r="O163" i="23"/>
  <c r="O155" i="23"/>
  <c r="O151" i="23"/>
  <c r="O61" i="20"/>
  <c r="H179" i="23"/>
  <c r="H170" i="23"/>
  <c r="H172" i="23"/>
  <c r="H176" i="23"/>
  <c r="H62" i="20"/>
  <c r="D65" i="4"/>
  <c r="D138" i="4" s="1"/>
  <c r="G65" i="4"/>
  <c r="G138" i="4" s="1"/>
  <c r="O217" i="19"/>
  <c r="O167" i="19"/>
  <c r="O176" i="19"/>
  <c r="O172" i="19"/>
  <c r="O168" i="19"/>
  <c r="O173" i="19"/>
  <c r="O169" i="19"/>
  <c r="O165" i="19"/>
  <c r="O80" i="16"/>
  <c r="O77" i="16"/>
  <c r="O76" i="16" s="1"/>
  <c r="J185" i="19"/>
  <c r="J191" i="19"/>
  <c r="J187" i="19"/>
  <c r="J183" i="19"/>
  <c r="J229" i="19"/>
  <c r="J192" i="19"/>
  <c r="J188" i="19"/>
  <c r="J81" i="16"/>
  <c r="J77" i="16"/>
  <c r="J76" i="16" s="1"/>
  <c r="E65" i="4"/>
  <c r="E138" i="4" s="1"/>
  <c r="G167" i="19"/>
  <c r="G176" i="19"/>
  <c r="G172" i="19"/>
  <c r="G168" i="19"/>
  <c r="G173" i="19"/>
  <c r="G169" i="19"/>
  <c r="G165" i="19"/>
  <c r="G217" i="19"/>
  <c r="G80" i="16"/>
  <c r="G77" i="16"/>
  <c r="G76" i="16" s="1"/>
  <c r="G172" i="18"/>
  <c r="G168" i="18"/>
  <c r="G164" i="18"/>
  <c r="G170" i="18"/>
  <c r="G169" i="18"/>
  <c r="G217" i="18"/>
  <c r="G162" i="18"/>
  <c r="G167" i="18"/>
  <c r="G165" i="18"/>
  <c r="G161" i="18"/>
  <c r="G175" i="18"/>
  <c r="G174" i="18"/>
  <c r="G173" i="18"/>
  <c r="G163" i="18"/>
  <c r="G97" i="16"/>
  <c r="G95" i="16" s="1"/>
  <c r="G173" i="17"/>
  <c r="G168" i="17"/>
  <c r="G163" i="17"/>
  <c r="G175" i="17"/>
  <c r="G170" i="17"/>
  <c r="G165" i="17"/>
  <c r="G172" i="17"/>
  <c r="G167" i="17"/>
  <c r="G162" i="17"/>
  <c r="G174" i="17"/>
  <c r="G169" i="17"/>
  <c r="G164" i="17"/>
  <c r="G53" i="16"/>
  <c r="G166" i="17"/>
  <c r="G161" i="17"/>
  <c r="J160" i="17"/>
  <c r="J233" i="15"/>
  <c r="J185" i="15"/>
  <c r="J178" i="15"/>
  <c r="J176" i="15"/>
  <c r="J183" i="15"/>
  <c r="J182" i="15"/>
  <c r="J179" i="15"/>
  <c r="J76" i="12"/>
  <c r="J71" i="12"/>
  <c r="J70" i="12" s="1"/>
  <c r="W253" i="15"/>
  <c r="W211" i="15"/>
  <c r="W220" i="15"/>
  <c r="W217" i="15"/>
  <c r="W213" i="15"/>
  <c r="W209" i="15"/>
  <c r="W218" i="15"/>
  <c r="W214" i="15"/>
  <c r="W210" i="15"/>
  <c r="W78" i="12"/>
  <c r="W71" i="12"/>
  <c r="W70" i="12" s="1"/>
  <c r="I233" i="15"/>
  <c r="I185" i="15"/>
  <c r="I178" i="15"/>
  <c r="I176" i="15"/>
  <c r="I183" i="15"/>
  <c r="I182" i="15"/>
  <c r="I179" i="15"/>
  <c r="I71" i="12"/>
  <c r="I70" i="12" s="1"/>
  <c r="I76" i="12"/>
  <c r="W216" i="15"/>
  <c r="D217" i="15"/>
  <c r="D213" i="15"/>
  <c r="D218" i="15"/>
  <c r="D214" i="15"/>
  <c r="D210" i="15"/>
  <c r="D253" i="15"/>
  <c r="D211" i="15"/>
  <c r="D220" i="15"/>
  <c r="D209" i="15"/>
  <c r="D78" i="12"/>
  <c r="D71" i="12"/>
  <c r="D70" i="12" s="1"/>
  <c r="I181" i="15"/>
  <c r="W86" i="12"/>
  <c r="W98" i="12"/>
  <c r="W159" i="4" s="1"/>
  <c r="W63" i="12"/>
  <c r="W57" i="4"/>
  <c r="W132" i="4" s="1"/>
  <c r="U5" i="4"/>
  <c r="U3" i="4"/>
  <c r="S106" i="11"/>
  <c r="S115" i="11"/>
  <c r="S107" i="11"/>
  <c r="S136" i="11"/>
  <c r="S112" i="11"/>
  <c r="S108" i="11"/>
  <c r="S113" i="11"/>
  <c r="S109" i="11"/>
  <c r="S105" i="11"/>
  <c r="S55" i="8"/>
  <c r="S52" i="8"/>
  <c r="S51" i="8" s="1"/>
  <c r="H54" i="7"/>
  <c r="I45" i="6"/>
  <c r="K41" i="6"/>
  <c r="O45" i="6"/>
  <c r="I42" i="6"/>
  <c r="O65" i="8"/>
  <c r="O154" i="4" s="1"/>
  <c r="O59" i="8"/>
  <c r="O52" i="4"/>
  <c r="Q47" i="6"/>
  <c r="I47" i="5"/>
  <c r="S48" i="5"/>
  <c r="S74" i="24"/>
  <c r="S171" i="4" s="1"/>
  <c r="S69" i="4"/>
  <c r="S142" i="4" s="1"/>
  <c r="G74" i="24"/>
  <c r="G171" i="4" s="1"/>
  <c r="G69" i="4"/>
  <c r="G142" i="4" s="1"/>
  <c r="V74" i="24"/>
  <c r="V171" i="4" s="1"/>
  <c r="V69" i="4"/>
  <c r="V142" i="4" s="1"/>
  <c r="G144" i="23"/>
  <c r="G140" i="23"/>
  <c r="G137" i="23"/>
  <c r="G143" i="23"/>
  <c r="G139" i="23"/>
  <c r="G60" i="20"/>
  <c r="G57" i="20"/>
  <c r="G56" i="20" s="1"/>
  <c r="R143" i="23"/>
  <c r="R139" i="23"/>
  <c r="R144" i="23"/>
  <c r="R140" i="23"/>
  <c r="R137" i="23"/>
  <c r="R60" i="20"/>
  <c r="R57" i="20"/>
  <c r="R56" i="20" s="1"/>
  <c r="H175" i="23"/>
  <c r="F170" i="23"/>
  <c r="F179" i="23"/>
  <c r="F176" i="23"/>
  <c r="F172" i="23"/>
  <c r="F62" i="20"/>
  <c r="O160" i="23"/>
  <c r="M161" i="23"/>
  <c r="M153" i="23"/>
  <c r="M158" i="23"/>
  <c r="M154" i="23"/>
  <c r="M163" i="23"/>
  <c r="M155" i="23"/>
  <c r="M151" i="23"/>
  <c r="M61" i="20"/>
  <c r="M57" i="20"/>
  <c r="M56" i="20" s="1"/>
  <c r="K163" i="23"/>
  <c r="K155" i="23"/>
  <c r="K151" i="23"/>
  <c r="K160" i="23"/>
  <c r="K161" i="23"/>
  <c r="K158" i="23"/>
  <c r="K154" i="23"/>
  <c r="K61" i="20"/>
  <c r="K57" i="20"/>
  <c r="K56" i="20" s="1"/>
  <c r="S160" i="19"/>
  <c r="T229" i="19"/>
  <c r="T191" i="19"/>
  <c r="T187" i="19"/>
  <c r="T183" i="19"/>
  <c r="T188" i="19"/>
  <c r="T192" i="19"/>
  <c r="T185" i="19"/>
  <c r="T81" i="16"/>
  <c r="T77" i="16"/>
  <c r="T76" i="16" s="1"/>
  <c r="B185" i="19"/>
  <c r="B229" i="19"/>
  <c r="B191" i="19"/>
  <c r="B187" i="19"/>
  <c r="B183" i="19"/>
  <c r="B192" i="19"/>
  <c r="B188" i="19"/>
  <c r="B81" i="16"/>
  <c r="B77" i="16"/>
  <c r="B76" i="16" s="1"/>
  <c r="G171" i="19"/>
  <c r="I160" i="18"/>
  <c r="V172" i="18"/>
  <c r="V168" i="18"/>
  <c r="V164" i="18"/>
  <c r="V167" i="18"/>
  <c r="V165" i="18"/>
  <c r="V161" i="18"/>
  <c r="V163" i="18"/>
  <c r="V217" i="18"/>
  <c r="V175" i="18"/>
  <c r="V174" i="18"/>
  <c r="V173" i="18"/>
  <c r="V162" i="18"/>
  <c r="V170" i="18"/>
  <c r="V169" i="18"/>
  <c r="V97" i="16"/>
  <c r="V95" i="16" s="1"/>
  <c r="O161" i="17"/>
  <c r="O173" i="17"/>
  <c r="O168" i="17"/>
  <c r="O163" i="17"/>
  <c r="O175" i="17"/>
  <c r="O170" i="17"/>
  <c r="O165" i="17"/>
  <c r="O172" i="17"/>
  <c r="O167" i="17"/>
  <c r="O162" i="17"/>
  <c r="O174" i="17"/>
  <c r="O53" i="16"/>
  <c r="O169" i="17"/>
  <c r="O164" i="17"/>
  <c r="O166" i="17"/>
  <c r="W166" i="17"/>
  <c r="W161" i="17"/>
  <c r="W173" i="17"/>
  <c r="W168" i="17"/>
  <c r="W163" i="17"/>
  <c r="W175" i="17"/>
  <c r="W170" i="17"/>
  <c r="W165" i="17"/>
  <c r="W172" i="17"/>
  <c r="W167" i="17"/>
  <c r="W162" i="17"/>
  <c r="W53" i="16"/>
  <c r="W174" i="17"/>
  <c r="W169" i="17"/>
  <c r="W164" i="17"/>
  <c r="U61" i="4"/>
  <c r="U134" i="4" s="1"/>
  <c r="H174" i="17"/>
  <c r="H170" i="17"/>
  <c r="H166" i="17"/>
  <c r="H162" i="17"/>
  <c r="H175" i="17"/>
  <c r="H165" i="17"/>
  <c r="H172" i="17"/>
  <c r="H167" i="17"/>
  <c r="H169" i="17"/>
  <c r="H164" i="17"/>
  <c r="H53" i="16"/>
  <c r="H161" i="17"/>
  <c r="H173" i="17"/>
  <c r="H168" i="17"/>
  <c r="H163" i="17"/>
  <c r="O171" i="17"/>
  <c r="B233" i="15"/>
  <c r="B185" i="15"/>
  <c r="B178" i="15"/>
  <c r="B183" i="15"/>
  <c r="B182" i="15"/>
  <c r="B176" i="15"/>
  <c r="B179" i="15"/>
  <c r="B76" i="12"/>
  <c r="B71" i="12"/>
  <c r="B70" i="12" s="1"/>
  <c r="O253" i="15"/>
  <c r="O211" i="15"/>
  <c r="O220" i="15"/>
  <c r="O217" i="15"/>
  <c r="O213" i="15"/>
  <c r="O209" i="15"/>
  <c r="O218" i="15"/>
  <c r="O214" i="15"/>
  <c r="O210" i="15"/>
  <c r="O78" i="12"/>
  <c r="O71" i="12"/>
  <c r="O70" i="12" s="1"/>
  <c r="M86" i="12"/>
  <c r="M63" i="12"/>
  <c r="M98" i="12"/>
  <c r="M159" i="4" s="1"/>
  <c r="M57" i="4"/>
  <c r="M132" i="4" s="1"/>
  <c r="L5" i="4"/>
  <c r="L3" i="4"/>
  <c r="K106" i="11"/>
  <c r="K115" i="11"/>
  <c r="K107" i="11"/>
  <c r="K136" i="11"/>
  <c r="K112" i="11"/>
  <c r="K108" i="11"/>
  <c r="K113" i="11"/>
  <c r="K109" i="11"/>
  <c r="K105" i="11"/>
  <c r="K55" i="8"/>
  <c r="K52" i="8"/>
  <c r="K51" i="8" s="1"/>
  <c r="J100" i="11"/>
  <c r="U55" i="4"/>
  <c r="R117" i="11"/>
  <c r="H53" i="7"/>
  <c r="E65" i="8"/>
  <c r="E154" i="4" s="1"/>
  <c r="E59" i="8"/>
  <c r="E52" i="4"/>
  <c r="G46" i="6"/>
  <c r="W44" i="6"/>
  <c r="C42" i="6"/>
  <c r="C48" i="6"/>
  <c r="G45" i="6"/>
  <c r="F52" i="7"/>
  <c r="G65" i="8"/>
  <c r="G154" i="4" s="1"/>
  <c r="G59" i="8"/>
  <c r="G52" i="4"/>
  <c r="C44" i="6"/>
  <c r="I47" i="6"/>
  <c r="R42" i="5"/>
  <c r="R46" i="5"/>
  <c r="K74" i="24"/>
  <c r="K171" i="4" s="1"/>
  <c r="K69" i="4"/>
  <c r="W161" i="23"/>
  <c r="W157" i="23"/>
  <c r="W153" i="23"/>
  <c r="W158" i="23"/>
  <c r="W154" i="23"/>
  <c r="W163" i="23"/>
  <c r="W155" i="23"/>
  <c r="W151" i="23"/>
  <c r="W61" i="20"/>
  <c r="E179" i="23"/>
  <c r="E176" i="23"/>
  <c r="E170" i="23"/>
  <c r="E172" i="23"/>
  <c r="E62" i="20"/>
  <c r="N161" i="23"/>
  <c r="N158" i="23"/>
  <c r="N154" i="23"/>
  <c r="N163" i="23"/>
  <c r="N155" i="23"/>
  <c r="N151" i="23"/>
  <c r="N146" i="23" s="1"/>
  <c r="N61" i="20"/>
  <c r="N57" i="20"/>
  <c r="N56" i="20" s="1"/>
  <c r="V170" i="23"/>
  <c r="V179" i="23"/>
  <c r="V176" i="23"/>
  <c r="V172" i="23"/>
  <c r="V62" i="20"/>
  <c r="M157" i="23"/>
  <c r="K153" i="23"/>
  <c r="E113" i="4"/>
  <c r="K160" i="19"/>
  <c r="I59" i="20"/>
  <c r="I76" i="20" s="1"/>
  <c r="I167" i="4" s="1"/>
  <c r="I114" i="4"/>
  <c r="R65" i="4"/>
  <c r="R138" i="4" s="1"/>
  <c r="L229" i="19"/>
  <c r="L191" i="19"/>
  <c r="L187" i="19"/>
  <c r="L183" i="19"/>
  <c r="L192" i="19"/>
  <c r="L188" i="19"/>
  <c r="L185" i="19"/>
  <c r="L81" i="16"/>
  <c r="L77" i="16"/>
  <c r="L76" i="16" s="1"/>
  <c r="U65" i="4"/>
  <c r="U138" i="4" s="1"/>
  <c r="T160" i="18"/>
  <c r="N172" i="18"/>
  <c r="N168" i="18"/>
  <c r="N164" i="18"/>
  <c r="N163" i="18"/>
  <c r="N175" i="18"/>
  <c r="N174" i="18"/>
  <c r="N173" i="18"/>
  <c r="N170" i="18"/>
  <c r="N169" i="18"/>
  <c r="N162" i="18"/>
  <c r="N167" i="18"/>
  <c r="N165" i="18"/>
  <c r="N217" i="18"/>
  <c r="N161" i="18"/>
  <c r="N97" i="16"/>
  <c r="N95" i="16" s="1"/>
  <c r="R160" i="18"/>
  <c r="F173" i="17"/>
  <c r="F169" i="17"/>
  <c r="F165" i="17"/>
  <c r="F161" i="17"/>
  <c r="F168" i="17"/>
  <c r="F163" i="17"/>
  <c r="F175" i="17"/>
  <c r="F170" i="17"/>
  <c r="F172" i="17"/>
  <c r="F167" i="17"/>
  <c r="F162" i="17"/>
  <c r="F174" i="17"/>
  <c r="F164" i="17"/>
  <c r="F53" i="16"/>
  <c r="F166" i="17"/>
  <c r="N173" i="17"/>
  <c r="N169" i="17"/>
  <c r="N165" i="17"/>
  <c r="N161" i="17"/>
  <c r="N166" i="17"/>
  <c r="N168" i="17"/>
  <c r="N163" i="17"/>
  <c r="N175" i="17"/>
  <c r="N170" i="17"/>
  <c r="N172" i="17"/>
  <c r="N167" i="17"/>
  <c r="N162" i="17"/>
  <c r="N174" i="17"/>
  <c r="N53" i="16"/>
  <c r="N164" i="17"/>
  <c r="V160" i="17"/>
  <c r="F171" i="17"/>
  <c r="L172" i="17"/>
  <c r="L168" i="17"/>
  <c r="L164" i="17"/>
  <c r="L174" i="17"/>
  <c r="L169" i="17"/>
  <c r="L53" i="16"/>
  <c r="L166" i="17"/>
  <c r="L161" i="17"/>
  <c r="L173" i="17"/>
  <c r="L163" i="17"/>
  <c r="L175" i="17"/>
  <c r="L170" i="17"/>
  <c r="L165" i="17"/>
  <c r="L167" i="17"/>
  <c r="L162" i="17"/>
  <c r="G253" i="15"/>
  <c r="G211" i="15"/>
  <c r="G220" i="15"/>
  <c r="G217" i="15"/>
  <c r="G213" i="15"/>
  <c r="G209" i="15"/>
  <c r="G218" i="15"/>
  <c r="G214" i="15"/>
  <c r="G210" i="15"/>
  <c r="G78" i="12"/>
  <c r="G71" i="12"/>
  <c r="G70" i="12" s="1"/>
  <c r="O216" i="15"/>
  <c r="Q86" i="12"/>
  <c r="Q57" i="4"/>
  <c r="Q132" i="4" s="1"/>
  <c r="D98" i="12"/>
  <c r="D159" i="4" s="1"/>
  <c r="D86" i="12"/>
  <c r="D63" i="12"/>
  <c r="D57" i="4"/>
  <c r="D132" i="4" s="1"/>
  <c r="C3" i="4"/>
  <c r="C5" i="4"/>
  <c r="C106" i="11"/>
  <c r="C115" i="11"/>
  <c r="C107" i="11"/>
  <c r="C136" i="11"/>
  <c r="C112" i="11"/>
  <c r="C108" i="11"/>
  <c r="C113" i="11"/>
  <c r="C109" i="11"/>
  <c r="C105" i="11"/>
  <c r="C100" i="11" s="1"/>
  <c r="C55" i="8"/>
  <c r="C52" i="8"/>
  <c r="C51" i="8" s="1"/>
  <c r="T98" i="12"/>
  <c r="T159" i="4" s="1"/>
  <c r="T63" i="12"/>
  <c r="T86" i="12"/>
  <c r="T57" i="4"/>
  <c r="T132" i="4" s="1"/>
  <c r="J86" i="12"/>
  <c r="J57" i="4"/>
  <c r="J132" i="4" s="1"/>
  <c r="V5" i="4"/>
  <c r="V130" i="4" s="1"/>
  <c r="V3" i="4"/>
  <c r="V59" i="8"/>
  <c r="V52" i="4"/>
  <c r="V54" i="8"/>
  <c r="V99" i="4" s="1"/>
  <c r="V101" i="4"/>
  <c r="O44" i="6"/>
  <c r="U47" i="6"/>
  <c r="U44" i="6"/>
  <c r="P54" i="7"/>
  <c r="L53" i="7"/>
  <c r="L54" i="7"/>
  <c r="W47" i="6"/>
  <c r="I46" i="5"/>
  <c r="C74" i="24"/>
  <c r="C171" i="4" s="1"/>
  <c r="C69" i="4"/>
  <c r="C142" i="4" s="1"/>
  <c r="J74" i="24"/>
  <c r="J171" i="4" s="1"/>
  <c r="J69" i="4"/>
  <c r="J142" i="4" s="1"/>
  <c r="N74" i="24"/>
  <c r="N171" i="4" s="1"/>
  <c r="N69" i="4"/>
  <c r="N142" i="4" s="1"/>
  <c r="W144" i="23"/>
  <c r="W140" i="23"/>
  <c r="W137" i="23"/>
  <c r="W143" i="23"/>
  <c r="W139" i="23"/>
  <c r="W60" i="20"/>
  <c r="W57" i="20"/>
  <c r="W56" i="20" s="1"/>
  <c r="C179" i="23"/>
  <c r="C176" i="23"/>
  <c r="C170" i="23"/>
  <c r="C172" i="23"/>
  <c r="C62" i="20"/>
  <c r="J163" i="23"/>
  <c r="J155" i="23"/>
  <c r="J151" i="23"/>
  <c r="J161" i="23"/>
  <c r="J157" i="23"/>
  <c r="J153" i="23"/>
  <c r="J158" i="23"/>
  <c r="J154" i="23"/>
  <c r="J61" i="20"/>
  <c r="P158" i="23"/>
  <c r="P154" i="23"/>
  <c r="P163" i="23"/>
  <c r="P155" i="23"/>
  <c r="P151" i="23"/>
  <c r="P161" i="23"/>
  <c r="P153" i="23"/>
  <c r="P61" i="20"/>
  <c r="P57" i="20"/>
  <c r="P56" i="20" s="1"/>
  <c r="C160" i="19"/>
  <c r="R160" i="19"/>
  <c r="Q76" i="20"/>
  <c r="Q167" i="4" s="1"/>
  <c r="Q65" i="4"/>
  <c r="Q138" i="4" s="1"/>
  <c r="D229" i="19"/>
  <c r="D191" i="19"/>
  <c r="D187" i="19"/>
  <c r="D183" i="19"/>
  <c r="D192" i="19"/>
  <c r="D188" i="19"/>
  <c r="D185" i="19"/>
  <c r="D81" i="16"/>
  <c r="D77" i="16"/>
  <c r="D76" i="16" s="1"/>
  <c r="K160" i="18"/>
  <c r="J160" i="18"/>
  <c r="F172" i="18"/>
  <c r="F168" i="18"/>
  <c r="F164" i="18"/>
  <c r="F175" i="18"/>
  <c r="F174" i="18"/>
  <c r="F173" i="18"/>
  <c r="F163" i="18"/>
  <c r="F170" i="18"/>
  <c r="F169" i="18"/>
  <c r="F217" i="18"/>
  <c r="F162" i="18"/>
  <c r="F167" i="18"/>
  <c r="F165" i="18"/>
  <c r="F161" i="18"/>
  <c r="F97" i="16"/>
  <c r="F95" i="16" s="1"/>
  <c r="H160" i="18"/>
  <c r="J184" i="19"/>
  <c r="B190" i="19"/>
  <c r="U160" i="17"/>
  <c r="E166" i="17"/>
  <c r="E161" i="17"/>
  <c r="E173" i="17"/>
  <c r="E168" i="17"/>
  <c r="E163" i="17"/>
  <c r="E175" i="17"/>
  <c r="E170" i="17"/>
  <c r="E165" i="17"/>
  <c r="E172" i="17"/>
  <c r="E167" i="17"/>
  <c r="E162" i="17"/>
  <c r="E174" i="17"/>
  <c r="E169" i="17"/>
  <c r="E164" i="17"/>
  <c r="E53" i="16"/>
  <c r="N171" i="17"/>
  <c r="R86" i="12"/>
  <c r="R57" i="4"/>
  <c r="R132" i="4" s="1"/>
  <c r="H86" i="12"/>
  <c r="H63" i="12"/>
  <c r="H57" i="4"/>
  <c r="H132" i="4" s="1"/>
  <c r="R63" i="12"/>
  <c r="B86" i="12"/>
  <c r="B57" i="4"/>
  <c r="B132" i="4" s="1"/>
  <c r="C55" i="4"/>
  <c r="N65" i="8"/>
  <c r="N154" i="4" s="1"/>
  <c r="N59" i="8"/>
  <c r="N52" i="4"/>
  <c r="T115" i="11"/>
  <c r="T107" i="11"/>
  <c r="T136" i="11"/>
  <c r="T112" i="11"/>
  <c r="T108" i="11"/>
  <c r="T106" i="11"/>
  <c r="T113" i="11"/>
  <c r="T105" i="11"/>
  <c r="T55" i="8"/>
  <c r="T52" i="8"/>
  <c r="T51" i="8" s="1"/>
  <c r="T109" i="11"/>
  <c r="S111" i="11"/>
  <c r="B100" i="11"/>
  <c r="Q59" i="8"/>
  <c r="Q65" i="8"/>
  <c r="Q154" i="4" s="1"/>
  <c r="Q52" i="4"/>
  <c r="C45" i="6"/>
  <c r="O47" i="6"/>
  <c r="F54" i="8"/>
  <c r="F99" i="4" s="1"/>
  <c r="F101" i="4"/>
  <c r="G44" i="6"/>
  <c r="M47" i="6"/>
  <c r="M44" i="6"/>
  <c r="H55" i="7"/>
  <c r="I43" i="6"/>
  <c r="G48" i="6"/>
  <c r="G47" i="6"/>
  <c r="I45" i="5"/>
  <c r="I41" i="5" s="1"/>
  <c r="L146" i="25"/>
  <c r="U74" i="24"/>
  <c r="U171" i="4" s="1"/>
  <c r="U69" i="4"/>
  <c r="U142" i="4" s="1"/>
  <c r="P74" i="24"/>
  <c r="P171" i="4" s="1"/>
  <c r="P69" i="4"/>
  <c r="P142" i="4" s="1"/>
  <c r="U179" i="23"/>
  <c r="U176" i="23"/>
  <c r="U170" i="23"/>
  <c r="U172" i="23"/>
  <c r="U62" i="20"/>
  <c r="S172" i="23"/>
  <c r="S179" i="23"/>
  <c r="S176" i="23"/>
  <c r="S170" i="23"/>
  <c r="S165" i="23" s="1"/>
  <c r="S62" i="20"/>
  <c r="C171" i="23"/>
  <c r="Q146" i="23"/>
  <c r="J143" i="23"/>
  <c r="J139" i="23"/>
  <c r="J144" i="23"/>
  <c r="J140" i="23"/>
  <c r="J137" i="23"/>
  <c r="J60" i="20"/>
  <c r="J57" i="20"/>
  <c r="J56" i="20" s="1"/>
  <c r="E161" i="23"/>
  <c r="E153" i="23"/>
  <c r="E158" i="23"/>
  <c r="E154" i="23"/>
  <c r="E163" i="23"/>
  <c r="E155" i="23"/>
  <c r="E151" i="23"/>
  <c r="E61" i="20"/>
  <c r="E57" i="20"/>
  <c r="E56" i="20" s="1"/>
  <c r="C163" i="23"/>
  <c r="C155" i="23"/>
  <c r="C151" i="23"/>
  <c r="C160" i="23"/>
  <c r="C161" i="23"/>
  <c r="C158" i="23"/>
  <c r="C154" i="23"/>
  <c r="C61" i="20"/>
  <c r="C57" i="20"/>
  <c r="C56" i="20" s="1"/>
  <c r="M59" i="20"/>
  <c r="M112" i="4" s="1"/>
  <c r="M113" i="4"/>
  <c r="T65" i="4"/>
  <c r="T138" i="4" s="1"/>
  <c r="J65" i="4"/>
  <c r="J138" i="4" s="1"/>
  <c r="J160" i="19"/>
  <c r="U191" i="19"/>
  <c r="U187" i="19"/>
  <c r="U183" i="19"/>
  <c r="U188" i="19"/>
  <c r="U184" i="19"/>
  <c r="U192" i="19"/>
  <c r="U185" i="19"/>
  <c r="U229" i="19"/>
  <c r="U81" i="16"/>
  <c r="U77" i="16"/>
  <c r="U76" i="16" s="1"/>
  <c r="P217" i="19"/>
  <c r="P171" i="19"/>
  <c r="P167" i="19"/>
  <c r="P176" i="19"/>
  <c r="P172" i="19"/>
  <c r="P168" i="19"/>
  <c r="P173" i="19"/>
  <c r="P169" i="19"/>
  <c r="P165" i="19"/>
  <c r="P77" i="16"/>
  <c r="P76" i="16" s="1"/>
  <c r="P80" i="16"/>
  <c r="S229" i="19"/>
  <c r="S192" i="19"/>
  <c r="S191" i="19"/>
  <c r="S187" i="19"/>
  <c r="S183" i="19"/>
  <c r="S188" i="19"/>
  <c r="S185" i="19"/>
  <c r="S81" i="16"/>
  <c r="S77" i="16"/>
  <c r="S76" i="16" s="1"/>
  <c r="V217" i="19"/>
  <c r="V167" i="19"/>
  <c r="V176" i="19"/>
  <c r="V172" i="19"/>
  <c r="V168" i="19"/>
  <c r="V173" i="19"/>
  <c r="V169" i="19"/>
  <c r="V165" i="19"/>
  <c r="V80" i="16"/>
  <c r="V77" i="16"/>
  <c r="V76" i="16" s="1"/>
  <c r="M77" i="20"/>
  <c r="M168" i="4" s="1"/>
  <c r="Q160" i="18"/>
  <c r="C160" i="18"/>
  <c r="B160" i="18"/>
  <c r="F166" i="18"/>
  <c r="U175" i="18"/>
  <c r="U167" i="18"/>
  <c r="U163" i="18"/>
  <c r="U165" i="18"/>
  <c r="U164" i="18"/>
  <c r="U161" i="18"/>
  <c r="U217" i="18"/>
  <c r="U174" i="18"/>
  <c r="U173" i="18"/>
  <c r="U172" i="18"/>
  <c r="U162" i="18"/>
  <c r="U170" i="18"/>
  <c r="U169" i="18"/>
  <c r="U168" i="18"/>
  <c r="U97" i="16"/>
  <c r="U95" i="16" s="1"/>
  <c r="C160" i="17"/>
  <c r="V61" i="4"/>
  <c r="V134" i="4" s="1"/>
  <c r="G171" i="17"/>
  <c r="P253" i="15"/>
  <c r="P220" i="15"/>
  <c r="P217" i="15"/>
  <c r="P213" i="15"/>
  <c r="P209" i="15"/>
  <c r="P218" i="15"/>
  <c r="P214" i="15"/>
  <c r="P210" i="15"/>
  <c r="P211" i="15"/>
  <c r="P71" i="12"/>
  <c r="P70" i="12" s="1"/>
  <c r="P78" i="12"/>
  <c r="J181" i="15"/>
  <c r="K204" i="15"/>
  <c r="S55" i="4"/>
  <c r="J55" i="4"/>
  <c r="U100" i="11"/>
  <c r="B181" i="15"/>
  <c r="N5" i="4"/>
  <c r="N130" i="4" s="1"/>
  <c r="N3" i="4"/>
  <c r="F65" i="8"/>
  <c r="F154" i="4" s="1"/>
  <c r="F59" i="8"/>
  <c r="F52" i="4"/>
  <c r="K111" i="11"/>
  <c r="I59" i="8"/>
  <c r="I65" i="8"/>
  <c r="I154" i="4" s="1"/>
  <c r="I52" i="4"/>
  <c r="U43" i="6"/>
  <c r="O5" i="7"/>
  <c r="O55" i="7" s="1"/>
  <c r="E47" i="6"/>
  <c r="E44" i="6"/>
  <c r="V55" i="7"/>
  <c r="Q48" i="6"/>
  <c r="U45" i="6"/>
  <c r="W42" i="6"/>
  <c r="M5" i="5"/>
  <c r="F74" i="24"/>
  <c r="F171" i="4" s="1"/>
  <c r="F69" i="4"/>
  <c r="F142" i="4" s="1"/>
  <c r="U143" i="23"/>
  <c r="U139" i="23"/>
  <c r="U144" i="23"/>
  <c r="U140" i="23"/>
  <c r="U137" i="23"/>
  <c r="U60" i="20"/>
  <c r="U57" i="20"/>
  <c r="U56" i="20" s="1"/>
  <c r="W141" i="23"/>
  <c r="S171" i="23"/>
  <c r="J160" i="23"/>
  <c r="F161" i="23"/>
  <c r="F158" i="23"/>
  <c r="F154" i="23"/>
  <c r="F163" i="23"/>
  <c r="F155" i="23"/>
  <c r="F151" i="23"/>
  <c r="F61" i="20"/>
  <c r="F57" i="20"/>
  <c r="F56" i="20" s="1"/>
  <c r="P179" i="23"/>
  <c r="P170" i="23"/>
  <c r="P172" i="23"/>
  <c r="P176" i="23"/>
  <c r="P62" i="20"/>
  <c r="E157" i="23"/>
  <c r="C153" i="23"/>
  <c r="B160" i="19"/>
  <c r="V65" i="4"/>
  <c r="V138" i="4" s="1"/>
  <c r="H171" i="19"/>
  <c r="H167" i="19"/>
  <c r="H176" i="19"/>
  <c r="H172" i="19"/>
  <c r="H168" i="19"/>
  <c r="H173" i="19"/>
  <c r="H169" i="19"/>
  <c r="H165" i="19"/>
  <c r="H217" i="19"/>
  <c r="H77" i="16"/>
  <c r="H76" i="16" s="1"/>
  <c r="H80" i="16"/>
  <c r="K229" i="19"/>
  <c r="K191" i="19"/>
  <c r="K187" i="19"/>
  <c r="K183" i="19"/>
  <c r="K192" i="19"/>
  <c r="K188" i="19"/>
  <c r="K185" i="19"/>
  <c r="K81" i="16"/>
  <c r="K77" i="16"/>
  <c r="K76" i="16" s="1"/>
  <c r="N217" i="19"/>
  <c r="N167" i="19"/>
  <c r="N176" i="19"/>
  <c r="N172" i="19"/>
  <c r="N168" i="19"/>
  <c r="N173" i="19"/>
  <c r="N169" i="19"/>
  <c r="N165" i="19"/>
  <c r="N160" i="19" s="1"/>
  <c r="N80" i="16"/>
  <c r="N77" i="16"/>
  <c r="N76" i="16" s="1"/>
  <c r="M65" i="4"/>
  <c r="M138" i="4" s="1"/>
  <c r="M175" i="18"/>
  <c r="M167" i="18"/>
  <c r="M163" i="18"/>
  <c r="M217" i="18"/>
  <c r="M161" i="18"/>
  <c r="M174" i="18"/>
  <c r="M173" i="18"/>
  <c r="M172" i="18"/>
  <c r="M170" i="18"/>
  <c r="M169" i="18"/>
  <c r="M168" i="18"/>
  <c r="M162" i="18"/>
  <c r="M165" i="18"/>
  <c r="M164" i="18"/>
  <c r="M97" i="16"/>
  <c r="M95" i="16" s="1"/>
  <c r="R160" i="17"/>
  <c r="H253" i="15"/>
  <c r="H220" i="15"/>
  <c r="H217" i="15"/>
  <c r="H213" i="15"/>
  <c r="H209" i="15"/>
  <c r="H218" i="15"/>
  <c r="H214" i="15"/>
  <c r="H210" i="15"/>
  <c r="H211" i="15"/>
  <c r="H71" i="12"/>
  <c r="H70" i="12" s="1"/>
  <c r="H78" i="12"/>
  <c r="V233" i="15"/>
  <c r="V183" i="15"/>
  <c r="V176" i="15"/>
  <c r="V179" i="15"/>
  <c r="V182" i="15"/>
  <c r="V185" i="15"/>
  <c r="V178" i="15"/>
  <c r="V71" i="12"/>
  <c r="V70" i="12" s="1"/>
  <c r="V76" i="12"/>
  <c r="C204" i="15"/>
  <c r="B55" i="4"/>
  <c r="U117" i="11"/>
  <c r="M100" i="11"/>
  <c r="L115" i="11"/>
  <c r="L107" i="11"/>
  <c r="L136" i="11"/>
  <c r="L112" i="11"/>
  <c r="L108" i="11"/>
  <c r="L106" i="11"/>
  <c r="L113" i="11"/>
  <c r="L105" i="11"/>
  <c r="L55" i="8"/>
  <c r="L52" i="8"/>
  <c r="L51" i="8" s="1"/>
  <c r="L109" i="11"/>
  <c r="C111" i="11"/>
  <c r="T59" i="8"/>
  <c r="T52" i="4"/>
  <c r="U65" i="8"/>
  <c r="U154" i="4" s="1"/>
  <c r="U59" i="8"/>
  <c r="U52" i="4"/>
  <c r="H52" i="7"/>
  <c r="Q46" i="6"/>
  <c r="M43" i="6"/>
  <c r="B44" i="6"/>
  <c r="V52" i="7"/>
  <c r="E53" i="7"/>
  <c r="M45" i="6"/>
  <c r="O42" i="6"/>
  <c r="H45" i="5"/>
  <c r="S116" i="4"/>
  <c r="H74" i="24"/>
  <c r="H171" i="4" s="1"/>
  <c r="H69" i="4"/>
  <c r="H142" i="4" s="1"/>
  <c r="O74" i="24"/>
  <c r="O171" i="4" s="1"/>
  <c r="O69" i="4"/>
  <c r="O142" i="4" s="1"/>
  <c r="O144" i="23"/>
  <c r="O140" i="23"/>
  <c r="O137" i="23"/>
  <c r="O143" i="23"/>
  <c r="O139" i="23"/>
  <c r="O60" i="20"/>
  <c r="O57" i="20"/>
  <c r="O56" i="20" s="1"/>
  <c r="B163" i="23"/>
  <c r="B155" i="23"/>
  <c r="B151" i="23"/>
  <c r="B161" i="23"/>
  <c r="B157" i="23"/>
  <c r="B153" i="23"/>
  <c r="B158" i="23"/>
  <c r="B154" i="23"/>
  <c r="B61" i="20"/>
  <c r="H158" i="23"/>
  <c r="H154" i="23"/>
  <c r="H163" i="23"/>
  <c r="H155" i="23"/>
  <c r="H151" i="23"/>
  <c r="H161" i="23"/>
  <c r="H153" i="23"/>
  <c r="H61" i="20"/>
  <c r="H57" i="20"/>
  <c r="H56" i="20" s="1"/>
  <c r="N170" i="23"/>
  <c r="N179" i="23"/>
  <c r="N176" i="23"/>
  <c r="N172" i="23"/>
  <c r="N62" i="20"/>
  <c r="U161" i="23"/>
  <c r="U153" i="23"/>
  <c r="U158" i="23"/>
  <c r="U154" i="23"/>
  <c r="U163" i="23"/>
  <c r="U155" i="23"/>
  <c r="U151" i="23"/>
  <c r="U61" i="20"/>
  <c r="S163" i="23"/>
  <c r="S155" i="23"/>
  <c r="S151" i="23"/>
  <c r="S160" i="23"/>
  <c r="S161" i="23"/>
  <c r="S158" i="23"/>
  <c r="S154" i="23"/>
  <c r="S61" i="20"/>
  <c r="S57" i="20"/>
  <c r="S56" i="20" s="1"/>
  <c r="L76" i="20"/>
  <c r="L167" i="4" s="1"/>
  <c r="L65" i="4"/>
  <c r="L138" i="4" s="1"/>
  <c r="B65" i="4"/>
  <c r="B138" i="4" s="1"/>
  <c r="I65" i="4"/>
  <c r="I138" i="4" s="1"/>
  <c r="F65" i="4"/>
  <c r="F138" i="4" s="1"/>
  <c r="C229" i="19"/>
  <c r="C191" i="19"/>
  <c r="C187" i="19"/>
  <c r="C183" i="19"/>
  <c r="C192" i="19"/>
  <c r="C188" i="19"/>
  <c r="C185" i="19"/>
  <c r="C81" i="16"/>
  <c r="C77" i="16"/>
  <c r="C76" i="16" s="1"/>
  <c r="F217" i="19"/>
  <c r="F167" i="19"/>
  <c r="F176" i="19"/>
  <c r="F172" i="19"/>
  <c r="F168" i="19"/>
  <c r="F173" i="19"/>
  <c r="F169" i="19"/>
  <c r="F165" i="19"/>
  <c r="F80" i="16"/>
  <c r="F77" i="16"/>
  <c r="F76" i="16" s="1"/>
  <c r="W172" i="18"/>
  <c r="W168" i="18"/>
  <c r="W164" i="18"/>
  <c r="W163" i="18"/>
  <c r="W217" i="18"/>
  <c r="W175" i="18"/>
  <c r="W174" i="18"/>
  <c r="W173" i="18"/>
  <c r="W162" i="18"/>
  <c r="W170" i="18"/>
  <c r="W169" i="18"/>
  <c r="W167" i="18"/>
  <c r="W166" i="18"/>
  <c r="W165" i="18"/>
  <c r="W161" i="18"/>
  <c r="W97" i="16"/>
  <c r="W95" i="16" s="1"/>
  <c r="E175" i="18"/>
  <c r="E167" i="18"/>
  <c r="E163" i="18"/>
  <c r="E174" i="18"/>
  <c r="E173" i="18"/>
  <c r="E172" i="18"/>
  <c r="E170" i="18"/>
  <c r="E169" i="18"/>
  <c r="E168" i="18"/>
  <c r="E217" i="18"/>
  <c r="E162" i="18"/>
  <c r="E165" i="18"/>
  <c r="E164" i="18"/>
  <c r="E161" i="18"/>
  <c r="E97" i="16"/>
  <c r="E95" i="16" s="1"/>
  <c r="E166" i="18"/>
  <c r="N166" i="18"/>
  <c r="M166" i="18"/>
  <c r="D172" i="17"/>
  <c r="D168" i="17"/>
  <c r="D164" i="17"/>
  <c r="D53" i="16"/>
  <c r="D166" i="17"/>
  <c r="D161" i="17"/>
  <c r="D173" i="17"/>
  <c r="D163" i="17"/>
  <c r="D175" i="17"/>
  <c r="D170" i="17"/>
  <c r="D165" i="17"/>
  <c r="D167" i="17"/>
  <c r="D162" i="17"/>
  <c r="D174" i="17"/>
  <c r="D169" i="17"/>
  <c r="T217" i="15"/>
  <c r="T213" i="15"/>
  <c r="T218" i="15"/>
  <c r="T214" i="15"/>
  <c r="T210" i="15"/>
  <c r="T253" i="15"/>
  <c r="T211" i="15"/>
  <c r="T220" i="15"/>
  <c r="T209" i="15"/>
  <c r="T78" i="12"/>
  <c r="T71" i="12"/>
  <c r="T70" i="12" s="1"/>
  <c r="N233" i="15"/>
  <c r="N183" i="15"/>
  <c r="N176" i="15"/>
  <c r="N179" i="15"/>
  <c r="N182" i="15"/>
  <c r="N185" i="15"/>
  <c r="N178" i="15"/>
  <c r="N71" i="12"/>
  <c r="N70" i="12" s="1"/>
  <c r="N76" i="12"/>
  <c r="O55" i="4"/>
  <c r="O130" i="4" s="1"/>
  <c r="M117" i="11"/>
  <c r="E100" i="11"/>
  <c r="L59" i="8"/>
  <c r="L52" i="4"/>
  <c r="I46" i="6"/>
  <c r="E43" i="6"/>
  <c r="G5" i="7"/>
  <c r="G55" i="7" s="1"/>
  <c r="C5" i="7"/>
  <c r="C43" i="6"/>
  <c r="F55" i="7"/>
  <c r="Q5" i="7"/>
  <c r="Q55" i="7" s="1"/>
  <c r="W48" i="6"/>
  <c r="E45" i="6"/>
  <c r="G42" i="6"/>
  <c r="T48" i="5"/>
  <c r="E5" i="5"/>
  <c r="R47" i="5"/>
  <c r="D5" i="5"/>
  <c r="R48" i="5"/>
  <c r="R43" i="5"/>
  <c r="K116" i="4"/>
  <c r="B74" i="24"/>
  <c r="B171" i="4" s="1"/>
  <c r="B69" i="4"/>
  <c r="B142" i="4" s="1"/>
  <c r="D146" i="23"/>
  <c r="K179" i="23"/>
  <c r="K176" i="23"/>
  <c r="K170" i="23"/>
  <c r="K172" i="23"/>
  <c r="K62" i="20"/>
  <c r="S175" i="23"/>
  <c r="V161" i="23"/>
  <c r="V158" i="23"/>
  <c r="V154" i="23"/>
  <c r="V163" i="23"/>
  <c r="V155" i="23"/>
  <c r="V151" i="23"/>
  <c r="V61" i="20"/>
  <c r="V57" i="20"/>
  <c r="V56" i="20" s="1"/>
  <c r="B143" i="23"/>
  <c r="B139" i="23"/>
  <c r="B144" i="23"/>
  <c r="B140" i="23"/>
  <c r="B137" i="23"/>
  <c r="B132" i="23" s="1"/>
  <c r="B60" i="20"/>
  <c r="B57" i="20"/>
  <c r="B56" i="20" s="1"/>
  <c r="W160" i="23"/>
  <c r="U157" i="23"/>
  <c r="S153" i="23"/>
  <c r="W65" i="4"/>
  <c r="W138" i="4" s="1"/>
  <c r="I78" i="20"/>
  <c r="I169" i="4" s="1"/>
  <c r="W167" i="19"/>
  <c r="W217" i="19"/>
  <c r="W176" i="19"/>
  <c r="W172" i="19"/>
  <c r="W168" i="19"/>
  <c r="W173" i="19"/>
  <c r="W169" i="19"/>
  <c r="W165" i="19"/>
  <c r="W80" i="16"/>
  <c r="W77" i="16"/>
  <c r="W76" i="16" s="1"/>
  <c r="R185" i="19"/>
  <c r="R191" i="19"/>
  <c r="R187" i="19"/>
  <c r="R183" i="19"/>
  <c r="R192" i="19"/>
  <c r="R188" i="19"/>
  <c r="R229" i="19"/>
  <c r="R81" i="16"/>
  <c r="R77" i="16"/>
  <c r="R76" i="16" s="1"/>
  <c r="E77" i="20"/>
  <c r="E168" i="4" s="1"/>
  <c r="O172" i="18"/>
  <c r="O168" i="18"/>
  <c r="O164" i="18"/>
  <c r="O163" i="18"/>
  <c r="O175" i="18"/>
  <c r="O174" i="18"/>
  <c r="O173" i="18"/>
  <c r="O170" i="18"/>
  <c r="O169" i="18"/>
  <c r="O162" i="18"/>
  <c r="O167" i="18"/>
  <c r="O166" i="18"/>
  <c r="O165" i="18"/>
  <c r="O217" i="18"/>
  <c r="O161" i="18"/>
  <c r="O97" i="16"/>
  <c r="O95" i="16" s="1"/>
  <c r="O171" i="18"/>
  <c r="K184" i="19"/>
  <c r="V171" i="18"/>
  <c r="T172" i="17"/>
  <c r="T168" i="17"/>
  <c r="T164" i="17"/>
  <c r="T167" i="17"/>
  <c r="T162" i="17"/>
  <c r="T53" i="16"/>
  <c r="T174" i="17"/>
  <c r="T169" i="17"/>
  <c r="T166" i="17"/>
  <c r="T161" i="17"/>
  <c r="T173" i="17"/>
  <c r="T163" i="17"/>
  <c r="T175" i="17"/>
  <c r="T170" i="17"/>
  <c r="T165" i="17"/>
  <c r="Q217" i="19"/>
  <c r="Q175" i="17"/>
  <c r="Q170" i="17"/>
  <c r="Q165" i="17"/>
  <c r="Q172" i="17"/>
  <c r="Q167" i="17"/>
  <c r="Q162" i="17"/>
  <c r="Q53" i="16"/>
  <c r="Q174" i="17"/>
  <c r="Q169" i="17"/>
  <c r="Q164" i="17"/>
  <c r="Q166" i="17"/>
  <c r="Q161" i="17"/>
  <c r="Q173" i="17"/>
  <c r="Q168" i="17"/>
  <c r="Q163" i="17"/>
  <c r="S160" i="17"/>
  <c r="P174" i="17"/>
  <c r="P170" i="17"/>
  <c r="P166" i="17"/>
  <c r="P162" i="17"/>
  <c r="P173" i="17"/>
  <c r="P168" i="17"/>
  <c r="P163" i="17"/>
  <c r="P175" i="17"/>
  <c r="P165" i="17"/>
  <c r="P172" i="17"/>
  <c r="P167" i="17"/>
  <c r="P53" i="16"/>
  <c r="P169" i="17"/>
  <c r="P164" i="17"/>
  <c r="P161" i="17"/>
  <c r="R233" i="15"/>
  <c r="R185" i="15"/>
  <c r="R178" i="15"/>
  <c r="R176" i="15"/>
  <c r="R183" i="15"/>
  <c r="R182" i="15"/>
  <c r="R179" i="15"/>
  <c r="R76" i="12"/>
  <c r="R71" i="12"/>
  <c r="R70" i="12" s="1"/>
  <c r="Q233" i="15"/>
  <c r="Q183" i="15"/>
  <c r="Q182" i="15"/>
  <c r="Q179" i="15"/>
  <c r="Q185" i="15"/>
  <c r="Q178" i="15"/>
  <c r="Q176" i="15"/>
  <c r="Q71" i="12"/>
  <c r="Q70" i="12" s="1"/>
  <c r="Q76" i="12"/>
  <c r="L217" i="15"/>
  <c r="L213" i="15"/>
  <c r="L218" i="15"/>
  <c r="L214" i="15"/>
  <c r="L210" i="15"/>
  <c r="L253" i="15"/>
  <c r="L211" i="15"/>
  <c r="L220" i="15"/>
  <c r="L209" i="15"/>
  <c r="L78" i="12"/>
  <c r="L71" i="12"/>
  <c r="L70" i="12" s="1"/>
  <c r="F233" i="15"/>
  <c r="F183" i="15"/>
  <c r="F176" i="15"/>
  <c r="F182" i="15"/>
  <c r="F179" i="15"/>
  <c r="F185" i="15"/>
  <c r="F178" i="15"/>
  <c r="F71" i="12"/>
  <c r="F70" i="12" s="1"/>
  <c r="F76" i="12"/>
  <c r="D216" i="15"/>
  <c r="J204" i="15"/>
  <c r="F55" i="4"/>
  <c r="E117" i="11"/>
  <c r="W129" i="11"/>
  <c r="W125" i="11"/>
  <c r="W130" i="11"/>
  <c r="W126" i="11"/>
  <c r="W122" i="11"/>
  <c r="W147" i="11"/>
  <c r="W123" i="11"/>
  <c r="W132" i="11"/>
  <c r="W56" i="8"/>
  <c r="W52" i="8"/>
  <c r="W51" i="8" s="1"/>
  <c r="I3" i="4"/>
  <c r="I5" i="4"/>
  <c r="L55" i="4"/>
  <c r="F5" i="4"/>
  <c r="F3" i="4"/>
  <c r="D115" i="11"/>
  <c r="D107" i="11"/>
  <c r="D136" i="11"/>
  <c r="D112" i="11"/>
  <c r="D108" i="11"/>
  <c r="D106" i="11"/>
  <c r="D109" i="11"/>
  <c r="D113" i="11"/>
  <c r="D55" i="8"/>
  <c r="D105" i="11"/>
  <c r="D52" i="8"/>
  <c r="D51" i="8" s="1"/>
  <c r="D59" i="8"/>
  <c r="D52" i="4"/>
  <c r="M59" i="8"/>
  <c r="M52" i="4"/>
  <c r="I44" i="6"/>
  <c r="B55" i="7"/>
  <c r="W46" i="6"/>
  <c r="Q45" i="6"/>
  <c r="S41" i="6"/>
  <c r="T54" i="7"/>
  <c r="C47" i="6"/>
  <c r="B52" i="7"/>
  <c r="W45" i="6"/>
  <c r="Q42" i="6"/>
  <c r="T55" i="7"/>
  <c r="U48" i="6"/>
  <c r="M46" i="6"/>
  <c r="W59" i="8"/>
  <c r="W52" i="4"/>
  <c r="L48" i="5"/>
  <c r="I5" i="7"/>
  <c r="I55" i="7" s="1"/>
  <c r="F165" i="23" l="1"/>
  <c r="R146" i="23"/>
  <c r="F113" i="4"/>
  <c r="F77" i="20"/>
  <c r="F168" i="4" s="1"/>
  <c r="D113" i="4"/>
  <c r="D59" i="20"/>
  <c r="D77" i="20"/>
  <c r="D168" i="4" s="1"/>
  <c r="N113" i="4"/>
  <c r="N77" i="20"/>
  <c r="N168" i="4" s="1"/>
  <c r="M165" i="23"/>
  <c r="M76" i="20"/>
  <c r="M167" i="4" s="1"/>
  <c r="V146" i="23"/>
  <c r="T114" i="4"/>
  <c r="T59" i="20"/>
  <c r="T78" i="20"/>
  <c r="T169" i="4" s="1"/>
  <c r="E59" i="20"/>
  <c r="E112" i="4" s="1"/>
  <c r="P165" i="23"/>
  <c r="H113" i="4"/>
  <c r="H77" i="20"/>
  <c r="H168" i="4" s="1"/>
  <c r="W178" i="19"/>
  <c r="W110" i="4"/>
  <c r="W102" i="16"/>
  <c r="W165" i="4" s="1"/>
  <c r="O160" i="18"/>
  <c r="M91" i="16"/>
  <c r="M89" i="16" s="1"/>
  <c r="M62" i="4"/>
  <c r="M135" i="4" s="1"/>
  <c r="M52" i="16"/>
  <c r="M101" i="16"/>
  <c r="M164" i="4" s="1"/>
  <c r="K91" i="16"/>
  <c r="K89" i="16" s="1"/>
  <c r="K62" i="4"/>
  <c r="K135" i="4" s="1"/>
  <c r="K52" i="16"/>
  <c r="K61" i="4" s="1"/>
  <c r="K134" i="4" s="1"/>
  <c r="K101" i="16"/>
  <c r="K164" i="4" s="1"/>
  <c r="C91" i="16"/>
  <c r="C89" i="16" s="1"/>
  <c r="C62" i="4"/>
  <c r="C135" i="4" s="1"/>
  <c r="C52" i="16"/>
  <c r="C61" i="4" s="1"/>
  <c r="C134" i="4" s="1"/>
  <c r="C101" i="16"/>
  <c r="C164" i="4" s="1"/>
  <c r="W160" i="18"/>
  <c r="I62" i="4"/>
  <c r="I135" i="4" s="1"/>
  <c r="I101" i="16"/>
  <c r="I164" i="4" s="1"/>
  <c r="I91" i="16"/>
  <c r="I89" i="16" s="1"/>
  <c r="I52" i="16"/>
  <c r="J62" i="4"/>
  <c r="J135" i="4" s="1"/>
  <c r="J52" i="16"/>
  <c r="J61" i="4" s="1"/>
  <c r="J134" i="4" s="1"/>
  <c r="J101" i="16"/>
  <c r="J164" i="4" s="1"/>
  <c r="J91" i="16"/>
  <c r="J89" i="16" s="1"/>
  <c r="T160" i="17"/>
  <c r="N160" i="17"/>
  <c r="B62" i="4"/>
  <c r="B135" i="4" s="1"/>
  <c r="B101" i="16"/>
  <c r="B164" i="4" s="1"/>
  <c r="B91" i="16"/>
  <c r="B89" i="16" s="1"/>
  <c r="B52" i="16"/>
  <c r="B61" i="4" s="1"/>
  <c r="B134" i="4" s="1"/>
  <c r="H204" i="15"/>
  <c r="I171" i="15"/>
  <c r="L75" i="12"/>
  <c r="L105" i="4"/>
  <c r="L99" i="12"/>
  <c r="L160" i="4" s="1"/>
  <c r="U104" i="4"/>
  <c r="U98" i="12"/>
  <c r="U159" i="4" s="1"/>
  <c r="U73" i="12"/>
  <c r="N55" i="7"/>
  <c r="N53" i="7"/>
  <c r="U53" i="7"/>
  <c r="C96" i="12"/>
  <c r="C157" i="4" s="1"/>
  <c r="U52" i="7"/>
  <c r="E52" i="7"/>
  <c r="G104" i="4"/>
  <c r="G98" i="12"/>
  <c r="G159" i="4" s="1"/>
  <c r="D204" i="15"/>
  <c r="K104" i="4"/>
  <c r="K73" i="12"/>
  <c r="K102" i="4" s="1"/>
  <c r="S96" i="12"/>
  <c r="S157" i="4" s="1"/>
  <c r="H105" i="4"/>
  <c r="H75" i="12"/>
  <c r="H99" i="12"/>
  <c r="H160" i="4" s="1"/>
  <c r="E104" i="4"/>
  <c r="E73" i="12"/>
  <c r="E102" i="4" s="1"/>
  <c r="U55" i="7"/>
  <c r="C104" i="4"/>
  <c r="K55" i="4"/>
  <c r="K130" i="4" s="1"/>
  <c r="U130" i="4"/>
  <c r="E55" i="4"/>
  <c r="E130" i="4" s="1"/>
  <c r="N54" i="7"/>
  <c r="L130" i="4"/>
  <c r="M98" i="4"/>
  <c r="R100" i="4"/>
  <c r="R66" i="8"/>
  <c r="R155" i="4" s="1"/>
  <c r="W55" i="7"/>
  <c r="D52" i="7"/>
  <c r="R54" i="8"/>
  <c r="M54" i="7"/>
  <c r="K52" i="7"/>
  <c r="K54" i="7"/>
  <c r="W52" i="7"/>
  <c r="W54" i="7"/>
  <c r="D55" i="7"/>
  <c r="D53" i="7"/>
  <c r="M65" i="8"/>
  <c r="M154" i="4" s="1"/>
  <c r="K53" i="7"/>
  <c r="K47" i="7" s="1"/>
  <c r="E55" i="7"/>
  <c r="E47" i="7" s="1"/>
  <c r="M53" i="7"/>
  <c r="M52" i="7"/>
  <c r="M47" i="7" s="1"/>
  <c r="P47" i="7"/>
  <c r="L47" i="7"/>
  <c r="O52" i="7"/>
  <c r="I54" i="7"/>
  <c r="R52" i="7"/>
  <c r="R53" i="7"/>
  <c r="R55" i="7"/>
  <c r="S54" i="7"/>
  <c r="R54" i="7"/>
  <c r="H43" i="5"/>
  <c r="H44" i="5"/>
  <c r="E41" i="6"/>
  <c r="C5" i="5"/>
  <c r="G5" i="5"/>
  <c r="O47" i="5"/>
  <c r="O43" i="5"/>
  <c r="O45" i="5"/>
  <c r="O42" i="5"/>
  <c r="O48" i="5"/>
  <c r="K48" i="5"/>
  <c r="K43" i="5"/>
  <c r="K46" i="5"/>
  <c r="K47" i="5"/>
  <c r="K45" i="5"/>
  <c r="K44" i="5"/>
  <c r="Q48" i="5"/>
  <c r="J53" i="7"/>
  <c r="J52" i="7"/>
  <c r="P43" i="5"/>
  <c r="P42" i="5"/>
  <c r="P44" i="5"/>
  <c r="P45" i="5"/>
  <c r="O46" i="5"/>
  <c r="J44" i="5"/>
  <c r="J45" i="5"/>
  <c r="N47" i="6"/>
  <c r="N42" i="6"/>
  <c r="N44" i="6"/>
  <c r="N45" i="6"/>
  <c r="N43" i="6"/>
  <c r="N46" i="6"/>
  <c r="V47" i="7"/>
  <c r="P48" i="5"/>
  <c r="D44" i="6"/>
  <c r="D45" i="6"/>
  <c r="D47" i="6"/>
  <c r="D43" i="6"/>
  <c r="D42" i="6"/>
  <c r="D41" i="6" s="1"/>
  <c r="J42" i="6"/>
  <c r="J45" i="6"/>
  <c r="J43" i="6"/>
  <c r="J44" i="6"/>
  <c r="J47" i="6"/>
  <c r="J48" i="6"/>
  <c r="T47" i="7"/>
  <c r="U41" i="6"/>
  <c r="T42" i="6"/>
  <c r="T47" i="6"/>
  <c r="T43" i="6"/>
  <c r="T46" i="6"/>
  <c r="T45" i="6"/>
  <c r="T44" i="6"/>
  <c r="W5" i="5"/>
  <c r="Q5" i="5"/>
  <c r="N48" i="6"/>
  <c r="J46" i="5"/>
  <c r="H42" i="5"/>
  <c r="H41" i="5" s="1"/>
  <c r="T48" i="6"/>
  <c r="P47" i="5"/>
  <c r="J55" i="7"/>
  <c r="V5" i="5"/>
  <c r="V48" i="5" s="1"/>
  <c r="F47" i="6"/>
  <c r="F42" i="6"/>
  <c r="F43" i="6"/>
  <c r="F44" i="6"/>
  <c r="F46" i="6"/>
  <c r="F48" i="6"/>
  <c r="F45" i="6"/>
  <c r="R44" i="5"/>
  <c r="R41" i="5" s="1"/>
  <c r="R45" i="5"/>
  <c r="H48" i="5"/>
  <c r="H47" i="5"/>
  <c r="S53" i="7"/>
  <c r="H47" i="6"/>
  <c r="H45" i="6"/>
  <c r="H44" i="6"/>
  <c r="H46" i="6"/>
  <c r="H43" i="6"/>
  <c r="H42" i="6"/>
  <c r="H41" i="6" s="1"/>
  <c r="M41" i="6"/>
  <c r="J42" i="5"/>
  <c r="S52" i="7"/>
  <c r="B5" i="5"/>
  <c r="J54" i="7"/>
  <c r="N5" i="5"/>
  <c r="N48" i="5" s="1"/>
  <c r="B41" i="6"/>
  <c r="J43" i="5"/>
  <c r="J48" i="5"/>
  <c r="H47" i="7"/>
  <c r="J47" i="5"/>
  <c r="O44" i="5"/>
  <c r="H46" i="5"/>
  <c r="K42" i="5"/>
  <c r="K41" i="5" s="1"/>
  <c r="F5" i="5"/>
  <c r="L107" i="4"/>
  <c r="L101" i="12"/>
  <c r="L162" i="4" s="1"/>
  <c r="L73" i="12"/>
  <c r="D91" i="16"/>
  <c r="D101" i="16"/>
  <c r="D164" i="4" s="1"/>
  <c r="D52" i="16"/>
  <c r="D62" i="4"/>
  <c r="D135" i="4" s="1"/>
  <c r="V75" i="12"/>
  <c r="V105" i="4"/>
  <c r="V99" i="12"/>
  <c r="V160" i="4" s="1"/>
  <c r="S130" i="4"/>
  <c r="S51" i="4"/>
  <c r="G91" i="16"/>
  <c r="G101" i="16"/>
  <c r="G164" i="4" s="1"/>
  <c r="G52" i="16"/>
  <c r="G62" i="4"/>
  <c r="G135" i="4" s="1"/>
  <c r="W54" i="8"/>
  <c r="W101" i="4"/>
  <c r="W67" i="8"/>
  <c r="W156" i="4" s="1"/>
  <c r="L204" i="15"/>
  <c r="P160" i="17"/>
  <c r="G41" i="6"/>
  <c r="C52" i="7"/>
  <c r="C53" i="7"/>
  <c r="C55" i="7"/>
  <c r="T204" i="15"/>
  <c r="N165" i="23"/>
  <c r="T129" i="4"/>
  <c r="U132" i="23"/>
  <c r="S178" i="19"/>
  <c r="P160" i="19"/>
  <c r="T54" i="8"/>
  <c r="T100" i="4"/>
  <c r="T66" i="8"/>
  <c r="T155" i="4" s="1"/>
  <c r="U45" i="5"/>
  <c r="U46" i="5"/>
  <c r="U44" i="5"/>
  <c r="U47" i="5"/>
  <c r="U42" i="5"/>
  <c r="U43" i="5"/>
  <c r="F160" i="17"/>
  <c r="V165" i="23"/>
  <c r="E165" i="23"/>
  <c r="K54" i="8"/>
  <c r="K100" i="4"/>
  <c r="K66" i="8"/>
  <c r="K155" i="4" s="1"/>
  <c r="H160" i="17"/>
  <c r="O160" i="17"/>
  <c r="T178" i="19"/>
  <c r="K114" i="4"/>
  <c r="K78" i="20"/>
  <c r="K169" i="4" s="1"/>
  <c r="K59" i="20"/>
  <c r="U128" i="4"/>
  <c r="G160" i="18"/>
  <c r="H165" i="23"/>
  <c r="K115" i="4"/>
  <c r="K79" i="20"/>
  <c r="K170" i="4" s="1"/>
  <c r="F129" i="4"/>
  <c r="R55" i="4"/>
  <c r="L91" i="16"/>
  <c r="L101" i="16"/>
  <c r="L164" i="4" s="1"/>
  <c r="L52" i="16"/>
  <c r="L62" i="4"/>
  <c r="L135" i="4" s="1"/>
  <c r="W129" i="4"/>
  <c r="Q41" i="6"/>
  <c r="D100" i="11"/>
  <c r="R171" i="15"/>
  <c r="R110" i="4"/>
  <c r="R102" i="16"/>
  <c r="R165" i="4" s="1"/>
  <c r="R79" i="16"/>
  <c r="K165" i="23"/>
  <c r="E43" i="5"/>
  <c r="E47" i="5"/>
  <c r="E42" i="5"/>
  <c r="E45" i="5"/>
  <c r="E46" i="5"/>
  <c r="E44" i="5"/>
  <c r="G54" i="7"/>
  <c r="G53" i="7"/>
  <c r="C178" i="19"/>
  <c r="S146" i="23"/>
  <c r="B146" i="23"/>
  <c r="O132" i="23"/>
  <c r="G52" i="7"/>
  <c r="L54" i="8"/>
  <c r="L100" i="4"/>
  <c r="L66" i="8"/>
  <c r="L155" i="4" s="1"/>
  <c r="H107" i="4"/>
  <c r="H101" i="12"/>
  <c r="H162" i="4" s="1"/>
  <c r="K79" i="16"/>
  <c r="K110" i="4"/>
  <c r="K102" i="16"/>
  <c r="K165" i="4" s="1"/>
  <c r="U178" i="19"/>
  <c r="C114" i="4"/>
  <c r="C59" i="20"/>
  <c r="C78" i="20"/>
  <c r="C169" i="4" s="1"/>
  <c r="T100" i="11"/>
  <c r="I130" i="4"/>
  <c r="C130" i="4"/>
  <c r="E160" i="17"/>
  <c r="D178" i="19"/>
  <c r="P146" i="23"/>
  <c r="C165" i="23"/>
  <c r="W132" i="23"/>
  <c r="V65" i="8"/>
  <c r="V154" i="4" s="1"/>
  <c r="G107" i="4"/>
  <c r="G73" i="12"/>
  <c r="G101" i="12"/>
  <c r="G162" i="4" s="1"/>
  <c r="L79" i="16"/>
  <c r="L108" i="4" s="1"/>
  <c r="L110" i="4"/>
  <c r="L102" i="16"/>
  <c r="L165" i="4" s="1"/>
  <c r="G129" i="4"/>
  <c r="C41" i="6"/>
  <c r="E129" i="4"/>
  <c r="K100" i="11"/>
  <c r="O204" i="15"/>
  <c r="B75" i="12"/>
  <c r="B99" i="12"/>
  <c r="B160" i="4" s="1"/>
  <c r="B105" i="4"/>
  <c r="H101" i="16"/>
  <c r="H164" i="4" s="1"/>
  <c r="H52" i="16"/>
  <c r="H91" i="16"/>
  <c r="H62" i="4"/>
  <c r="H135" i="4" s="1"/>
  <c r="B110" i="4"/>
  <c r="B79" i="16"/>
  <c r="B102" i="16"/>
  <c r="B165" i="4" s="1"/>
  <c r="G132" i="23"/>
  <c r="O129" i="4"/>
  <c r="W204" i="15"/>
  <c r="J75" i="12"/>
  <c r="J105" i="4"/>
  <c r="J99" i="12"/>
  <c r="J160" i="4" s="1"/>
  <c r="U59" i="20"/>
  <c r="U113" i="4"/>
  <c r="U77" i="20"/>
  <c r="U168" i="4" s="1"/>
  <c r="N171" i="15"/>
  <c r="F79" i="16"/>
  <c r="F108" i="4" s="1"/>
  <c r="F109" i="4"/>
  <c r="O41" i="6"/>
  <c r="U51" i="4"/>
  <c r="U129" i="4"/>
  <c r="L100" i="11"/>
  <c r="H79" i="16"/>
  <c r="H108" i="4" s="1"/>
  <c r="H109" i="4"/>
  <c r="W41" i="6"/>
  <c r="V79" i="16"/>
  <c r="V109" i="4"/>
  <c r="V101" i="16"/>
  <c r="V164" i="4" s="1"/>
  <c r="E48" i="5"/>
  <c r="T55" i="4"/>
  <c r="T130" i="4" s="1"/>
  <c r="C128" i="4"/>
  <c r="U48" i="5"/>
  <c r="M114" i="4"/>
  <c r="M78" i="20"/>
  <c r="M169" i="4" s="1"/>
  <c r="I75" i="12"/>
  <c r="I105" i="4"/>
  <c r="I99" i="12"/>
  <c r="I160" i="4" s="1"/>
  <c r="J110" i="4"/>
  <c r="J79" i="16"/>
  <c r="J102" i="16"/>
  <c r="J165" i="4" s="1"/>
  <c r="O114" i="4"/>
  <c r="O78" i="20"/>
  <c r="O169" i="4" s="1"/>
  <c r="T41" i="5"/>
  <c r="F171" i="15"/>
  <c r="B47" i="7"/>
  <c r="W79" i="16"/>
  <c r="W108" i="4" s="1"/>
  <c r="W109" i="4"/>
  <c r="Q53" i="7"/>
  <c r="Q52" i="7"/>
  <c r="F160" i="19"/>
  <c r="H114" i="4"/>
  <c r="H78" i="20"/>
  <c r="H169" i="4" s="1"/>
  <c r="H59" i="20"/>
  <c r="B114" i="4"/>
  <c r="B78" i="20"/>
  <c r="B169" i="4" s="1"/>
  <c r="M160" i="18"/>
  <c r="F114" i="4"/>
  <c r="F59" i="20"/>
  <c r="F78" i="20"/>
  <c r="F169" i="4" s="1"/>
  <c r="M46" i="5"/>
  <c r="M44" i="5"/>
  <c r="M43" i="5"/>
  <c r="M47" i="5"/>
  <c r="M42" i="5"/>
  <c r="M45" i="5"/>
  <c r="J130" i="4"/>
  <c r="U160" i="18"/>
  <c r="V160" i="19"/>
  <c r="U110" i="4"/>
  <c r="U79" i="16"/>
  <c r="U102" i="16"/>
  <c r="U165" i="4" s="1"/>
  <c r="E114" i="4"/>
  <c r="E78" i="20"/>
  <c r="E169" i="4" s="1"/>
  <c r="U115" i="4"/>
  <c r="U79" i="20"/>
  <c r="U170" i="4" s="1"/>
  <c r="H55" i="4"/>
  <c r="F160" i="18"/>
  <c r="V128" i="4"/>
  <c r="N160" i="18"/>
  <c r="W114" i="4"/>
  <c r="W78" i="20"/>
  <c r="W169" i="4" s="1"/>
  <c r="K142" i="4"/>
  <c r="K51" i="4"/>
  <c r="Q54" i="7"/>
  <c r="L128" i="4"/>
  <c r="B171" i="15"/>
  <c r="M146" i="23"/>
  <c r="F79" i="20"/>
  <c r="F170" i="4" s="1"/>
  <c r="F115" i="4"/>
  <c r="R59" i="20"/>
  <c r="R113" i="4"/>
  <c r="R77" i="20"/>
  <c r="R168" i="4" s="1"/>
  <c r="W55" i="4"/>
  <c r="W130" i="4" s="1"/>
  <c r="O146" i="23"/>
  <c r="R114" i="4"/>
  <c r="R78" i="20"/>
  <c r="R169" i="4" s="1"/>
  <c r="T107" i="4"/>
  <c r="T101" i="12"/>
  <c r="T162" i="4" s="1"/>
  <c r="T73" i="12"/>
  <c r="M96" i="12"/>
  <c r="M157" i="4" s="1"/>
  <c r="M55" i="4"/>
  <c r="M130" i="4" s="1"/>
  <c r="F130" i="4"/>
  <c r="D129" i="4"/>
  <c r="P101" i="16"/>
  <c r="P164" i="4" s="1"/>
  <c r="P52" i="16"/>
  <c r="P91" i="16"/>
  <c r="P62" i="4"/>
  <c r="P135" i="4" s="1"/>
  <c r="Q101" i="16"/>
  <c r="Q164" i="4" s="1"/>
  <c r="Q52" i="16"/>
  <c r="Q91" i="16"/>
  <c r="Q62" i="4"/>
  <c r="Q135" i="4" s="1"/>
  <c r="T91" i="16"/>
  <c r="T101" i="16"/>
  <c r="T164" i="4" s="1"/>
  <c r="T52" i="16"/>
  <c r="T62" i="4"/>
  <c r="T135" i="4" s="1"/>
  <c r="M129" i="4"/>
  <c r="W117" i="11"/>
  <c r="F75" i="12"/>
  <c r="F105" i="4"/>
  <c r="F99" i="12"/>
  <c r="F160" i="4" s="1"/>
  <c r="Q171" i="15"/>
  <c r="W160" i="19"/>
  <c r="D43" i="5"/>
  <c r="D45" i="5"/>
  <c r="D44" i="5"/>
  <c r="D47" i="5"/>
  <c r="D42" i="5"/>
  <c r="D46" i="5"/>
  <c r="L129" i="4"/>
  <c r="N75" i="12"/>
  <c r="N105" i="4"/>
  <c r="N99" i="12"/>
  <c r="N160" i="4" s="1"/>
  <c r="S114" i="4"/>
  <c r="S78" i="20"/>
  <c r="S169" i="4" s="1"/>
  <c r="S59" i="20"/>
  <c r="U114" i="4"/>
  <c r="U78" i="20"/>
  <c r="U169" i="4" s="1"/>
  <c r="N115" i="4"/>
  <c r="N79" i="20"/>
  <c r="N170" i="4" s="1"/>
  <c r="P115" i="4"/>
  <c r="P79" i="20"/>
  <c r="P170" i="4" s="1"/>
  <c r="F146" i="23"/>
  <c r="P204" i="15"/>
  <c r="E146" i="23"/>
  <c r="J41" i="5"/>
  <c r="Q129" i="4"/>
  <c r="N129" i="4"/>
  <c r="E91" i="16"/>
  <c r="E101" i="16"/>
  <c r="E164" i="4" s="1"/>
  <c r="E52" i="16"/>
  <c r="E62" i="4"/>
  <c r="E135" i="4" s="1"/>
  <c r="J146" i="23"/>
  <c r="D55" i="4"/>
  <c r="D130" i="4" s="1"/>
  <c r="V115" i="4"/>
  <c r="V79" i="20"/>
  <c r="V170" i="4" s="1"/>
  <c r="W146" i="23"/>
  <c r="W91" i="16"/>
  <c r="W101" i="16"/>
  <c r="W164" i="4" s="1"/>
  <c r="W52" i="16"/>
  <c r="W62" i="4"/>
  <c r="W135" i="4" s="1"/>
  <c r="B178" i="19"/>
  <c r="T79" i="16"/>
  <c r="T108" i="4" s="1"/>
  <c r="T110" i="4"/>
  <c r="T102" i="16"/>
  <c r="T165" i="4" s="1"/>
  <c r="R132" i="23"/>
  <c r="D48" i="5"/>
  <c r="C54" i="7"/>
  <c r="G79" i="16"/>
  <c r="G108" i="4" s="1"/>
  <c r="G109" i="4"/>
  <c r="O79" i="16"/>
  <c r="O108" i="4" s="1"/>
  <c r="O109" i="4"/>
  <c r="C115" i="4"/>
  <c r="C79" i="20"/>
  <c r="C170" i="4" s="1"/>
  <c r="V51" i="4"/>
  <c r="V129" i="4"/>
  <c r="D54" i="8"/>
  <c r="D100" i="4"/>
  <c r="D66" i="8"/>
  <c r="D155" i="4" s="1"/>
  <c r="Q99" i="12"/>
  <c r="Q160" i="4" s="1"/>
  <c r="Q75" i="12"/>
  <c r="Q105" i="4"/>
  <c r="I128" i="4"/>
  <c r="D160" i="17"/>
  <c r="C79" i="16"/>
  <c r="C110" i="4"/>
  <c r="C102" i="16"/>
  <c r="C165" i="4" s="1"/>
  <c r="U146" i="23"/>
  <c r="V171" i="15"/>
  <c r="K178" i="19"/>
  <c r="H160" i="19"/>
  <c r="S79" i="16"/>
  <c r="S110" i="4"/>
  <c r="S102" i="16"/>
  <c r="S165" i="4" s="1"/>
  <c r="J59" i="20"/>
  <c r="J113" i="4"/>
  <c r="J77" i="20"/>
  <c r="J168" i="4" s="1"/>
  <c r="U165" i="23"/>
  <c r="D79" i="16"/>
  <c r="D108" i="4" s="1"/>
  <c r="D110" i="4"/>
  <c r="D102" i="16"/>
  <c r="D165" i="4" s="1"/>
  <c r="M48" i="5"/>
  <c r="G204" i="15"/>
  <c r="L160" i="17"/>
  <c r="N91" i="16"/>
  <c r="N101" i="16"/>
  <c r="N164" i="4" s="1"/>
  <c r="N52" i="16"/>
  <c r="N62" i="4"/>
  <c r="N135" i="4" s="1"/>
  <c r="L178" i="19"/>
  <c r="I112" i="4"/>
  <c r="F47" i="7"/>
  <c r="O107" i="4"/>
  <c r="O101" i="12"/>
  <c r="O162" i="4" s="1"/>
  <c r="O73" i="12"/>
  <c r="O91" i="16"/>
  <c r="O101" i="16"/>
  <c r="O164" i="4" s="1"/>
  <c r="O52" i="16"/>
  <c r="O62" i="4"/>
  <c r="O135" i="4" s="1"/>
  <c r="K146" i="23"/>
  <c r="S54" i="8"/>
  <c r="S100" i="4"/>
  <c r="S66" i="8"/>
  <c r="S155" i="4" s="1"/>
  <c r="W107" i="4"/>
  <c r="W73" i="12"/>
  <c r="W101" i="12"/>
  <c r="W162" i="4" s="1"/>
  <c r="J171" i="15"/>
  <c r="G160" i="17"/>
  <c r="O160" i="19"/>
  <c r="H115" i="4"/>
  <c r="H79" i="20"/>
  <c r="H170" i="4" s="1"/>
  <c r="M115" i="4"/>
  <c r="M79" i="20"/>
  <c r="M170" i="4" s="1"/>
  <c r="L41" i="5"/>
  <c r="B130" i="4"/>
  <c r="V160" i="18"/>
  <c r="I53" i="7"/>
  <c r="I52" i="7"/>
  <c r="R75" i="12"/>
  <c r="R105" i="4"/>
  <c r="R99" i="12"/>
  <c r="R160" i="4" s="1"/>
  <c r="R178" i="19"/>
  <c r="F128" i="4"/>
  <c r="Q160" i="17"/>
  <c r="B59" i="20"/>
  <c r="B113" i="4"/>
  <c r="B77" i="20"/>
  <c r="B168" i="4" s="1"/>
  <c r="V114" i="4"/>
  <c r="V78" i="20"/>
  <c r="V169" i="4" s="1"/>
  <c r="V59" i="20"/>
  <c r="E160" i="18"/>
  <c r="H146" i="23"/>
  <c r="O59" i="20"/>
  <c r="O113" i="4"/>
  <c r="O77" i="20"/>
  <c r="O168" i="4" s="1"/>
  <c r="N79" i="16"/>
  <c r="N108" i="4" s="1"/>
  <c r="N109" i="4"/>
  <c r="O53" i="7"/>
  <c r="O54" i="7"/>
  <c r="I129" i="4"/>
  <c r="N128" i="4"/>
  <c r="P107" i="4"/>
  <c r="P101" i="12"/>
  <c r="P162" i="4" s="1"/>
  <c r="P73" i="12"/>
  <c r="P79" i="16"/>
  <c r="P108" i="4" s="1"/>
  <c r="P109" i="4"/>
  <c r="C146" i="23"/>
  <c r="J132" i="23"/>
  <c r="S115" i="4"/>
  <c r="S79" i="20"/>
  <c r="S170" i="4" s="1"/>
  <c r="P114" i="4"/>
  <c r="P78" i="20"/>
  <c r="P169" i="4" s="1"/>
  <c r="P59" i="20"/>
  <c r="J114" i="4"/>
  <c r="J78" i="20"/>
  <c r="J169" i="4" s="1"/>
  <c r="W59" i="20"/>
  <c r="W113" i="4"/>
  <c r="W77" i="20"/>
  <c r="W168" i="4" s="1"/>
  <c r="C54" i="8"/>
  <c r="C100" i="4"/>
  <c r="C66" i="8"/>
  <c r="C155" i="4" s="1"/>
  <c r="F91" i="16"/>
  <c r="F101" i="16"/>
  <c r="F164" i="4" s="1"/>
  <c r="F52" i="16"/>
  <c r="F62" i="4"/>
  <c r="F135" i="4" s="1"/>
  <c r="N59" i="20"/>
  <c r="N114" i="4"/>
  <c r="N78" i="20"/>
  <c r="N169" i="4" s="1"/>
  <c r="E115" i="4"/>
  <c r="E79" i="20"/>
  <c r="E170" i="4" s="1"/>
  <c r="W160" i="17"/>
  <c r="G59" i="20"/>
  <c r="G113" i="4"/>
  <c r="G77" i="20"/>
  <c r="G168" i="4" s="1"/>
  <c r="I41" i="6"/>
  <c r="S100" i="11"/>
  <c r="D107" i="4"/>
  <c r="D73" i="12"/>
  <c r="D102" i="4" s="1"/>
  <c r="D101" i="12"/>
  <c r="D162" i="4" s="1"/>
  <c r="G160" i="19"/>
  <c r="J178" i="19"/>
  <c r="T112" i="4" l="1"/>
  <c r="T76" i="20"/>
  <c r="T167" i="4" s="1"/>
  <c r="E76" i="20"/>
  <c r="E167" i="4" s="1"/>
  <c r="D112" i="4"/>
  <c r="D76" i="20"/>
  <c r="D167" i="4" s="1"/>
  <c r="N47" i="7"/>
  <c r="I61" i="4"/>
  <c r="I100" i="16"/>
  <c r="I163" i="4" s="1"/>
  <c r="B51" i="4"/>
  <c r="J51" i="4"/>
  <c r="C51" i="4"/>
  <c r="M100" i="16"/>
  <c r="M163" i="4" s="1"/>
  <c r="M61" i="4"/>
  <c r="M134" i="4" s="1"/>
  <c r="W47" i="7"/>
  <c r="U47" i="7"/>
  <c r="H104" i="4"/>
  <c r="H98" i="12"/>
  <c r="H159" i="4" s="1"/>
  <c r="U102" i="4"/>
  <c r="U96" i="12"/>
  <c r="U157" i="4" s="1"/>
  <c r="E98" i="4"/>
  <c r="E96" i="12"/>
  <c r="E157" i="4" s="1"/>
  <c r="L104" i="4"/>
  <c r="L98" i="12"/>
  <c r="L159" i="4" s="1"/>
  <c r="K96" i="12"/>
  <c r="K157" i="4" s="1"/>
  <c r="H73" i="12"/>
  <c r="M51" i="4"/>
  <c r="M153" i="4" s="1"/>
  <c r="I47" i="7"/>
  <c r="R99" i="4"/>
  <c r="R65" i="8"/>
  <c r="R154" i="4" s="1"/>
  <c r="D47" i="7"/>
  <c r="S47" i="7"/>
  <c r="R47" i="7"/>
  <c r="F42" i="5"/>
  <c r="F43" i="5"/>
  <c r="F47" i="5"/>
  <c r="F46" i="5"/>
  <c r="F44" i="5"/>
  <c r="F45" i="5"/>
  <c r="F48" i="5"/>
  <c r="F41" i="6"/>
  <c r="G47" i="5"/>
  <c r="G43" i="5"/>
  <c r="G45" i="5"/>
  <c r="G42" i="5"/>
  <c r="G44" i="5"/>
  <c r="G46" i="5"/>
  <c r="G48" i="5"/>
  <c r="Q47" i="5"/>
  <c r="Q42" i="5"/>
  <c r="Q45" i="5"/>
  <c r="Q44" i="5"/>
  <c r="Q43" i="5"/>
  <c r="Q46" i="5"/>
  <c r="C43" i="5"/>
  <c r="C47" i="5"/>
  <c r="C45" i="5"/>
  <c r="C44" i="5"/>
  <c r="C46" i="5"/>
  <c r="C42" i="5"/>
  <c r="P41" i="5"/>
  <c r="J41" i="6"/>
  <c r="O47" i="7"/>
  <c r="J47" i="7"/>
  <c r="C48" i="5"/>
  <c r="B47" i="5"/>
  <c r="B46" i="5"/>
  <c r="B44" i="5"/>
  <c r="B43" i="5"/>
  <c r="B45" i="5"/>
  <c r="B42" i="5"/>
  <c r="B41" i="5" s="1"/>
  <c r="N41" i="6"/>
  <c r="V42" i="5"/>
  <c r="V43" i="5"/>
  <c r="V45" i="5"/>
  <c r="V47" i="5"/>
  <c r="V46" i="5"/>
  <c r="V44" i="5"/>
  <c r="V41" i="5" s="1"/>
  <c r="N45" i="5"/>
  <c r="N42" i="5"/>
  <c r="N43" i="5"/>
  <c r="N47" i="5"/>
  <c r="N46" i="5"/>
  <c r="N44" i="5"/>
  <c r="O41" i="5"/>
  <c r="W47" i="5"/>
  <c r="W43" i="5"/>
  <c r="W45" i="5"/>
  <c r="W42" i="5"/>
  <c r="W46" i="5"/>
  <c r="W44" i="5"/>
  <c r="B48" i="5"/>
  <c r="W48" i="5"/>
  <c r="E41" i="5"/>
  <c r="D41" i="5"/>
  <c r="T41" i="6"/>
  <c r="G112" i="4"/>
  <c r="G76" i="20"/>
  <c r="G167" i="4" s="1"/>
  <c r="S99" i="4"/>
  <c r="S65" i="8"/>
  <c r="S154" i="4" s="1"/>
  <c r="N112" i="4"/>
  <c r="N76" i="20"/>
  <c r="N167" i="4" s="1"/>
  <c r="C65" i="8"/>
  <c r="C154" i="4" s="1"/>
  <c r="C99" i="4"/>
  <c r="P102" i="4"/>
  <c r="P96" i="12"/>
  <c r="P157" i="4" s="1"/>
  <c r="W100" i="16"/>
  <c r="W163" i="4" s="1"/>
  <c r="W61" i="4"/>
  <c r="W134" i="4" s="1"/>
  <c r="U112" i="4"/>
  <c r="U76" i="20"/>
  <c r="U167" i="4" s="1"/>
  <c r="K108" i="4"/>
  <c r="K100" i="16"/>
  <c r="K163" i="4" s="1"/>
  <c r="R108" i="4"/>
  <c r="R100" i="16"/>
  <c r="R163" i="4" s="1"/>
  <c r="G100" i="16"/>
  <c r="G163" i="4" s="1"/>
  <c r="G61" i="4"/>
  <c r="O89" i="16"/>
  <c r="N89" i="16"/>
  <c r="E100" i="16"/>
  <c r="E163" i="4" s="1"/>
  <c r="E61" i="4"/>
  <c r="Q89" i="16"/>
  <c r="W96" i="12"/>
  <c r="W157" i="4" s="1"/>
  <c r="Q47" i="7"/>
  <c r="H89" i="16"/>
  <c r="V73" i="12"/>
  <c r="V104" i="4"/>
  <c r="V98" i="12"/>
  <c r="V159" i="4" s="1"/>
  <c r="W89" i="16"/>
  <c r="K112" i="4"/>
  <c r="K76" i="20"/>
  <c r="G89" i="16"/>
  <c r="J112" i="4"/>
  <c r="J76" i="20"/>
  <c r="J167" i="4" s="1"/>
  <c r="C108" i="4"/>
  <c r="C100" i="16"/>
  <c r="C163" i="4" s="1"/>
  <c r="Q104" i="4"/>
  <c r="Q73" i="12"/>
  <c r="Q98" i="12"/>
  <c r="Q159" i="4" s="1"/>
  <c r="D96" i="12"/>
  <c r="D157" i="4" s="1"/>
  <c r="E89" i="16"/>
  <c r="H76" i="20"/>
  <c r="H112" i="4"/>
  <c r="I73" i="12"/>
  <c r="I104" i="4"/>
  <c r="I98" i="12"/>
  <c r="I159" i="4" s="1"/>
  <c r="C47" i="7"/>
  <c r="G102" i="4"/>
  <c r="G96" i="12"/>
  <c r="G157" i="4" s="1"/>
  <c r="L100" i="16"/>
  <c r="L163" i="4" s="1"/>
  <c r="L61" i="4"/>
  <c r="T100" i="16"/>
  <c r="T163" i="4" s="1"/>
  <c r="T61" i="4"/>
  <c r="T134" i="4" s="1"/>
  <c r="R112" i="4"/>
  <c r="R76" i="20"/>
  <c r="R167" i="4" s="1"/>
  <c r="T96" i="12"/>
  <c r="T157" i="4" s="1"/>
  <c r="L89" i="16"/>
  <c r="W99" i="4"/>
  <c r="W65" i="8"/>
  <c r="W154" i="4" s="1"/>
  <c r="D100" i="16"/>
  <c r="D163" i="4" s="1"/>
  <c r="D61" i="4"/>
  <c r="D134" i="4" s="1"/>
  <c r="O112" i="4"/>
  <c r="O76" i="20"/>
  <c r="O167" i="4" s="1"/>
  <c r="Q100" i="16"/>
  <c r="Q163" i="4" s="1"/>
  <c r="Q61" i="4"/>
  <c r="W112" i="4"/>
  <c r="W76" i="20"/>
  <c r="W167" i="4" s="1"/>
  <c r="B112" i="4"/>
  <c r="B76" i="20"/>
  <c r="B167" i="4" s="1"/>
  <c r="M41" i="5"/>
  <c r="F112" i="4"/>
  <c r="F76" i="20"/>
  <c r="F167" i="4" s="1"/>
  <c r="V108" i="4"/>
  <c r="V100" i="16"/>
  <c r="V163" i="4" s="1"/>
  <c r="B108" i="4"/>
  <c r="B100" i="16"/>
  <c r="B163" i="4" s="1"/>
  <c r="L99" i="4"/>
  <c r="L65" i="8"/>
  <c r="L154" i="4" s="1"/>
  <c r="R130" i="4"/>
  <c r="R51" i="4"/>
  <c r="K99" i="4"/>
  <c r="K65" i="8"/>
  <c r="O102" i="4"/>
  <c r="O96" i="12"/>
  <c r="O157" i="4" s="1"/>
  <c r="C112" i="4"/>
  <c r="C76" i="20"/>
  <c r="C167" i="4" s="1"/>
  <c r="F100" i="16"/>
  <c r="F163" i="4" s="1"/>
  <c r="F61" i="4"/>
  <c r="F89" i="16"/>
  <c r="W102" i="4"/>
  <c r="S108" i="4"/>
  <c r="S100" i="16"/>
  <c r="N73" i="12"/>
  <c r="N104" i="4"/>
  <c r="N98" i="12"/>
  <c r="N159" i="4" s="1"/>
  <c r="F73" i="12"/>
  <c r="F104" i="4"/>
  <c r="F98" i="12"/>
  <c r="F159" i="4" s="1"/>
  <c r="T89" i="16"/>
  <c r="P89" i="16"/>
  <c r="H130" i="4"/>
  <c r="H51" i="4"/>
  <c r="U108" i="4"/>
  <c r="U100" i="16"/>
  <c r="J73" i="12"/>
  <c r="J104" i="4"/>
  <c r="J98" i="12"/>
  <c r="J159" i="4" s="1"/>
  <c r="B73" i="12"/>
  <c r="B104" i="4"/>
  <c r="B98" i="12"/>
  <c r="B159" i="4" s="1"/>
  <c r="G47" i="7"/>
  <c r="U41" i="5"/>
  <c r="D89" i="16"/>
  <c r="H100" i="16"/>
  <c r="H163" i="4" s="1"/>
  <c r="H61" i="4"/>
  <c r="H134" i="4" s="1"/>
  <c r="P112" i="4"/>
  <c r="P76" i="20"/>
  <c r="V112" i="4"/>
  <c r="V76" i="20"/>
  <c r="V167" i="4" s="1"/>
  <c r="R73" i="12"/>
  <c r="R104" i="4"/>
  <c r="R98" i="12"/>
  <c r="R159" i="4" s="1"/>
  <c r="O100" i="16"/>
  <c r="O163" i="4" s="1"/>
  <c r="O61" i="4"/>
  <c r="N100" i="16"/>
  <c r="N163" i="4" s="1"/>
  <c r="N61" i="4"/>
  <c r="D99" i="4"/>
  <c r="D65" i="8"/>
  <c r="D154" i="4" s="1"/>
  <c r="S112" i="4"/>
  <c r="S76" i="20"/>
  <c r="S167" i="4" s="1"/>
  <c r="P100" i="16"/>
  <c r="P163" i="4" s="1"/>
  <c r="P61" i="4"/>
  <c r="T102" i="4"/>
  <c r="J108" i="4"/>
  <c r="J100" i="16"/>
  <c r="T99" i="4"/>
  <c r="T98" i="4" s="1"/>
  <c r="T65" i="8"/>
  <c r="T154" i="4" s="1"/>
  <c r="L102" i="4"/>
  <c r="L96" i="12"/>
  <c r="G98" i="4" l="1"/>
  <c r="U98" i="4"/>
  <c r="D98" i="4"/>
  <c r="O98" i="4"/>
  <c r="W51" i="4"/>
  <c r="I134" i="4"/>
  <c r="I51" i="4"/>
  <c r="T51" i="4"/>
  <c r="H102" i="4"/>
  <c r="H98" i="4" s="1"/>
  <c r="H96" i="12"/>
  <c r="H157" i="4" s="1"/>
  <c r="G41" i="5"/>
  <c r="Q41" i="5"/>
  <c r="W41" i="5"/>
  <c r="C41" i="5"/>
  <c r="F41" i="5"/>
  <c r="N41" i="5"/>
  <c r="U153" i="4"/>
  <c r="P134" i="4"/>
  <c r="P51" i="4"/>
  <c r="B102" i="4"/>
  <c r="B98" i="4" s="1"/>
  <c r="B96" i="12"/>
  <c r="B157" i="4" s="1"/>
  <c r="C98" i="4"/>
  <c r="I102" i="4"/>
  <c r="I98" i="4" s="1"/>
  <c r="I96" i="12"/>
  <c r="I157" i="4" s="1"/>
  <c r="J163" i="4"/>
  <c r="P167" i="4"/>
  <c r="E134" i="4"/>
  <c r="E51" i="4"/>
  <c r="G134" i="4"/>
  <c r="G51" i="4"/>
  <c r="J102" i="4"/>
  <c r="J98" i="4" s="1"/>
  <c r="J96" i="12"/>
  <c r="J157" i="4" s="1"/>
  <c r="Q134" i="4"/>
  <c r="Q51" i="4"/>
  <c r="F134" i="4"/>
  <c r="F51" i="4"/>
  <c r="Q102" i="4"/>
  <c r="Q98" i="4" s="1"/>
  <c r="Q96" i="12"/>
  <c r="Q157" i="4" s="1"/>
  <c r="L157" i="4"/>
  <c r="N134" i="4"/>
  <c r="N51" i="4"/>
  <c r="U163" i="4"/>
  <c r="L98" i="4"/>
  <c r="D51" i="4"/>
  <c r="H167" i="4"/>
  <c r="K167" i="4"/>
  <c r="N102" i="4"/>
  <c r="N98" i="4" s="1"/>
  <c r="N96" i="12"/>
  <c r="N157" i="4" s="1"/>
  <c r="T153" i="4"/>
  <c r="W98" i="4"/>
  <c r="W153" i="4" s="1"/>
  <c r="V102" i="4"/>
  <c r="V98" i="4" s="1"/>
  <c r="V96" i="12"/>
  <c r="V157" i="4" s="1"/>
  <c r="S98" i="4"/>
  <c r="R102" i="4"/>
  <c r="R98" i="4" s="1"/>
  <c r="R153" i="4" s="1"/>
  <c r="R96" i="12"/>
  <c r="R157" i="4" s="1"/>
  <c r="H153" i="4"/>
  <c r="S163" i="4"/>
  <c r="K154" i="4"/>
  <c r="O134" i="4"/>
  <c r="O51" i="4"/>
  <c r="F102" i="4"/>
  <c r="F98" i="4" s="1"/>
  <c r="F96" i="12"/>
  <c r="F157" i="4" s="1"/>
  <c r="K98" i="4"/>
  <c r="L134" i="4"/>
  <c r="L51" i="4"/>
  <c r="P98" i="4"/>
  <c r="S153" i="4" l="1"/>
  <c r="Q153" i="4"/>
  <c r="G153" i="4"/>
  <c r="C153" i="4"/>
  <c r="N153" i="4"/>
  <c r="E153" i="4"/>
  <c r="O153" i="4"/>
  <c r="D153" i="4"/>
  <c r="L153" i="4"/>
  <c r="V153" i="4"/>
  <c r="B153" i="4"/>
  <c r="F153" i="4"/>
  <c r="P153" i="4"/>
  <c r="K153" i="4"/>
  <c r="J153" i="4"/>
  <c r="I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<sst xmlns="http://schemas.openxmlformats.org/spreadsheetml/2006/main" count="8364" uniqueCount="3249">
  <si>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</si>
  <si>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</si>
  <si>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</si>
  <si>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</si>
  <si>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</si>
  <si>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</si>
  <si>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</si>
  <si>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</si>
  <si>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</si>
  <si>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</si>
  <si>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ES</t>
  </si>
  <si>
    <t>Spain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</si>
  <si>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</si>
  <si>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</si>
  <si>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</si>
  <si>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</si>
  <si>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</si>
  <si>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</si>
  <si>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</si>
  <si>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</si>
  <si>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</si>
  <si>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</si>
  <si>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</si>
  <si>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</si>
  <si>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</si>
  <si>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</si>
  <si>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</si>
  <si>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</si>
  <si>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</si>
  <si>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</si>
  <si>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</si>
  <si>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</si>
  <si>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</si>
  <si>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</si>
  <si>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</si>
  <si>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</si>
  <si>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</si>
  <si>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</si>
  <si>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</si>
  <si>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</si>
  <si>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</si>
  <si>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</si>
  <si>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</si>
  <si>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</si>
  <si>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</si>
  <si>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</si>
  <si>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</si>
  <si>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</si>
  <si>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</si>
  <si>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</si>
  <si>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</si>
  <si>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</si>
  <si>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</si>
  <si>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</si>
  <si>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</si>
  <si>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</si>
  <si>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</si>
  <si>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</si>
  <si>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</si>
  <si>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</si>
  <si>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</si>
  <si>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</si>
  <si>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</si>
  <si>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</si>
  <si>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</si>
  <si>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</si>
  <si>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</si>
  <si>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</si>
  <si>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</si>
  <si>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</si>
  <si>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</si>
  <si>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</si>
  <si>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</si>
  <si>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</si>
  <si>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</si>
  <si>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</si>
  <si>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</si>
  <si>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</si>
  <si>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</si>
  <si>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</si>
  <si>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</si>
  <si>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</si>
  <si>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</si>
  <si>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</si>
  <si>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</si>
  <si>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</si>
  <si>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</si>
  <si>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</si>
  <si>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</si>
  <si>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</si>
  <si>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</si>
  <si>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</si>
  <si>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</si>
  <si>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</si>
  <si>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</si>
  <si>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</si>
  <si>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</si>
  <si>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</si>
  <si>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</si>
  <si>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</si>
  <si>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</si>
  <si>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</si>
  <si>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</si>
  <si>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</si>
  <si>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</si>
  <si>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</si>
  <si>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</si>
  <si>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</si>
  <si>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</si>
  <si>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</si>
  <si>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</si>
  <si>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</si>
  <si>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PROCESS_EMI.ktCO2.ES.NSI.TOTAL</t>
  </si>
  <si>
    <t>Market shares of CO2 emissions (%)</t>
  </si>
  <si>
    <t>VA.Meuro2015.ES.ISI.BF_BOF</t>
  </si>
  <si>
    <t>VA.Meuro2015.ES.ISI.EAF</t>
  </si>
  <si>
    <t>Physical output (kt steel)</t>
  </si>
  <si>
    <t>OUTPUT.kt.ES.ISI.BF_BOF</t>
  </si>
  <si>
    <t>OUTPUT.kt.ES.ISI.EAF</t>
  </si>
  <si>
    <t>Installed capacity (kt steel production)</t>
  </si>
  <si>
    <t>CAP.kt.ES.ISI.BF_BOF</t>
  </si>
  <si>
    <t>CAP.kt.ES.ISI.EAF</t>
  </si>
  <si>
    <t>Capacity investment (kt steel production)</t>
  </si>
  <si>
    <t>NEWCAP.kt.ES.ISI.BF_BOF</t>
  </si>
  <si>
    <t>NEWCAP.kt.ES.ISI.EAF</t>
  </si>
  <si>
    <t>Decommissioned capacity (kt steel production)</t>
  </si>
  <si>
    <t>Idle capacity (kt steel production)</t>
  </si>
  <si>
    <t>FEC.ktoe.ES.ISI.TOTAL.TOTAL.TOTAL.TOTAL</t>
  </si>
  <si>
    <t>FEC.ktoe.ES.ISI.TOTAL.TOTAL.TOTAL.NONCOKE_SOLIDS</t>
  </si>
  <si>
    <t>FEC.ktoe.ES.ISI.TOTAL.TOTAL.TOTAL.COKE</t>
  </si>
  <si>
    <t>FEC.ktoe.ES.ISI.TOTAL.TOTAL.TOTAL.RFG</t>
  </si>
  <si>
    <t>FEC.ktoe.ES.ISI.TOTAL.TOTAL.TOTAL.LPG</t>
  </si>
  <si>
    <t>FEC.ktoe.ES.ISI.TOTAL.TOTAL.TOTAL.DIESEL</t>
  </si>
  <si>
    <t>FEC.ktoe.ES.ISI.TOTAL.TOTAL.TOTAL.RFO</t>
  </si>
  <si>
    <t>FEC.ktoe.ES.ISI.TOTAL.TOTAL.TOTAL.OTHER</t>
  </si>
  <si>
    <t>FEC.ktoe.ES.ISI.TOTAL.TOTAL.TOTAL.NG</t>
  </si>
  <si>
    <t>FEC.ktoe.ES.ISI.TOTAL.TOTAL.TOTAL.DERIVED</t>
  </si>
  <si>
    <t>FEC.ktoe.ES.ISI.TOTAL.TOTAL.TOTAL.BIOMASS_WASTE</t>
  </si>
  <si>
    <t>FEC.ktoe.ES.ISI.TOTAL.TOTAL.TOTAL.BIOGAS</t>
  </si>
  <si>
    <t>FEC.ktoe.ES.ISI.TOTAL.TOTAL.TOTAL.LIQBIO</t>
  </si>
  <si>
    <t>FEC.ktoe.ES.ISI.TOTAL.TOTAL.TOTAL.SOLAR</t>
  </si>
  <si>
    <t>FEC.ktoe.ES.ISI.TOTAL.TOTAL.TOTAL.GEO</t>
  </si>
  <si>
    <t>FEC.ktoe.ES.ISI.TOTAL.TOTAL.TOTAL.AMBIENT</t>
  </si>
  <si>
    <t>FEC.ktoe.ES.ISI.TOTAL.TOTAL.TOTAL.STEAM_DISTR</t>
  </si>
  <si>
    <t>FEC.ktoe.ES.ISI.TOTAL.TOTAL.TOTAL.ELEC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</si>
  <si>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</si>
  <si>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</si>
  <si>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</si>
  <si>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</si>
  <si>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</si>
  <si>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</si>
  <si>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</si>
  <si>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</si>
  <si>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</si>
  <si>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FEC.ktoe.ES.ISI.BF_BOF.TOTAL.TOTAL.TOTAL</t>
  </si>
  <si>
    <t>FEC.ktoe.ES.ISI.BF_BOF.LIGHT.GENERIC.ELEC</t>
  </si>
  <si>
    <t>FEC.ktoe.ES.ISI.BF_BOF.AIRCOMP.GENERIC.ELEC</t>
  </si>
  <si>
    <t>FEC.ktoe.ES.ISI.BF_BOF.MOTOR.GENERIC.ELEC</t>
  </si>
  <si>
    <t>FEC.ktoe.ES.ISI.BF_BOF.FANS.GENERIC.ELEC</t>
  </si>
  <si>
    <t>FEC.ktoe.ES.ISI.BF_BOF.LOW_ENTH.TOTAL.TOTAL</t>
  </si>
  <si>
    <t>Diesel oil and liquid biofuels</t>
  </si>
  <si>
    <t>FEC.ktoe.ES.ISI.BF_BOF.LOW_ENTH.THERM.DIESEL_LIQBIO</t>
  </si>
  <si>
    <t>Natural gas and biogas</t>
  </si>
  <si>
    <t>FEC.ktoe.ES.ISI.BF_BOF.LOW_ENTH.THERM.NG_BIOGAS</t>
  </si>
  <si>
    <t>FEC.ktoe.ES.ISI.BF_BOF.LOW_ENTH.THERM.SOLAR_GEO</t>
  </si>
  <si>
    <t>FEC.ktoe.ES.ISI.BF_BOF.LOW_ENTH.HP.AMBIENT</t>
  </si>
  <si>
    <t>FEC.ktoe.ES.ISI.BF_BOF.LOW_ENTH.THERM.ELEC</t>
  </si>
  <si>
    <t>Steel: Sinter/Pellet-making</t>
  </si>
  <si>
    <t>FEC.ktoe.ES.ISI.BF_BOF.SINTERING.TOTAL.TOTAL</t>
  </si>
  <si>
    <t>FEC.ktoe.ES.ISI.BF_BOF.SINTERING.THERM.NONCOKE_SOLIDS</t>
  </si>
  <si>
    <t>FEC.ktoe.ES.ISI.BF_BOF.SINTERING.THERM.RFO</t>
  </si>
  <si>
    <t>FEC.ktoe.ES.ISI.BF_BOF.SINTERING.THERM.NG_BIOGAS</t>
  </si>
  <si>
    <t>FEC.ktoe.ES.ISI.BF_BOF.SINTERING.THERM.DERIVED</t>
  </si>
  <si>
    <t>FEC.ktoe.ES.ISI.BF_BOF.SINTERING.THERM.ELEC</t>
  </si>
  <si>
    <t>Steel: Blast /Basic oxygen furnace</t>
  </si>
  <si>
    <t>FEC.ktoe.ES.ISI.BF_BOF.BLAST_FURNACE.TOTAL.TOTAL</t>
  </si>
  <si>
    <t>FEC.ktoe.ES.ISI.BF_BOF.BLAST_FURNACE.THERM.NONCOKE_SOLIDS</t>
  </si>
  <si>
    <t>FEC.ktoe.ES.ISI.BF_BOF.BLAST_FURNACE.THERM.COKE</t>
  </si>
  <si>
    <t>FEC.ktoe.ES.ISI.BF_BOF.BLAST_FURNACE.THERM.RFO</t>
  </si>
  <si>
    <t>FEC.ktoe.ES.ISI.BF_BOF.BLAST_FURNACE.THERM.NG_BIOGAS</t>
  </si>
  <si>
    <t>FEC.ktoe.ES.ISI.BF_BOF.BLAST_FURNACE.THERM.DERIVED</t>
  </si>
  <si>
    <t>Steel: Furnaces, refining and rolling</t>
  </si>
  <si>
    <t>FEC.ktoe.ES.ISI.BF_BOF.REFINING.TOTAL.TOTAL</t>
  </si>
  <si>
    <t>Steel: Furnaces, refining and rolling - Thermal</t>
  </si>
  <si>
    <t>FEC.ktoe.ES.ISI.BF_BOF.REFINING.THERM.TOTAL</t>
  </si>
  <si>
    <t>FEC.ktoe.ES.ISI.BF_BOF.REFINING.THERM.LPG</t>
  </si>
  <si>
    <t>FEC.ktoe.ES.ISI.BF_BOF.REFINING.THERM.DIESEL_LIQBIO</t>
  </si>
  <si>
    <t>FEC.ktoe.ES.ISI.BF_BOF.REFINING.THERM.RFO</t>
  </si>
  <si>
    <t>FEC.ktoe.ES.ISI.BF_BOF.REFINING.THERM.NG_BIOGAS</t>
  </si>
  <si>
    <t>Steel: Furnaces, refining and rolling - Electric</t>
  </si>
  <si>
    <t>FEC.ktoe.ES.ISI.BF_BOF.REFINING.ELEC.ELEC</t>
  </si>
  <si>
    <t>Steel: Product finishing</t>
  </si>
  <si>
    <t>Steel: Product finishing - Thermal</t>
  </si>
  <si>
    <t>FEC.ktoe.ES.ISI.BF_BOF.FINISHING.THERM.TOTAL</t>
  </si>
  <si>
    <t>FEC.ktoe.ES.ISI.BF_BOF.FINISHING.THERM.LPG</t>
  </si>
  <si>
    <t>FEC.ktoe.ES.ISI.BF_BOF.FINISHING.THERM.DIESEL_LIQBIO</t>
  </si>
  <si>
    <t>FEC.ktoe.ES.ISI.BF_BOF.FINISHING.THERM.NG_BIOGAS</t>
  </si>
  <si>
    <t>Steel: Product finishing - Steam</t>
  </si>
  <si>
    <t>FEC.ktoe.ES.ISI.BF_BOF.FINISHING_STEAM.TOTAL.TOTAL</t>
  </si>
  <si>
    <t>FEC.ktoe.ES.ISI.BF_BOF.FINISHING_STEAM.STEAM.NONCOKE_SOLIDS</t>
  </si>
  <si>
    <t>FEC.ktoe.ES.ISI.BF_BOF.FINISHING_STEAM.STEAM.RFG</t>
  </si>
  <si>
    <t>FEC.ktoe.ES.ISI.BF_BOF.FINISHING_STEAM.STEAM.LPG</t>
  </si>
  <si>
    <t>FEC.ktoe.ES.ISI.BF_BOF.FINISHING_STEAM.STEAM.DIESEL_LIQBIO</t>
  </si>
  <si>
    <t>FEC.ktoe.ES.ISI.BF_BOF.FINISHING_STEAM.STEAM.RFO</t>
  </si>
  <si>
    <t>FEC.ktoe.ES.ISI.BF_BOF.FINISHING_STEAM.STEAM.OTHER</t>
  </si>
  <si>
    <t>FEC.ktoe.ES.ISI.BF_BOF.FINISHING_STEAM.STEAM.NG_BIOGAS</t>
  </si>
  <si>
    <t>FEC.ktoe.ES.ISI.BF_BOF.FINISHING_STEAM.STEAM.DERIVED</t>
  </si>
  <si>
    <t>FEC.ktoe.ES.ISI.BF_BOF.FINISHING_STEAM.STEAM.BIOMASS_WASTE</t>
  </si>
  <si>
    <t>FEC.ktoe.ES.ISI.BF_BOF.FINISHING_STEAM.STEAM.STEAM_DISTR</t>
  </si>
  <si>
    <t>Steel: Product finishing - Electric</t>
  </si>
  <si>
    <t>FEC.ktoe.ES.ISI.BF_BOF.FINISHING.ELEC.ELEC</t>
  </si>
  <si>
    <t>FEC.ktoe.ES.ISI.EAF.TOTAL.TOTAL.TOTAL</t>
  </si>
  <si>
    <t>FEC.ktoe.ES.ISI.EAF.LIGHT.GENERIC.ELEC</t>
  </si>
  <si>
    <t>FEC.ktoe.ES.ISI.EAF.AIRCOMP.GENERIC.ELEC</t>
  </si>
  <si>
    <t>FEC.ktoe.ES.ISI.EAF.MOTOR.GENERIC.ELEC</t>
  </si>
  <si>
    <t>FEC.ktoe.ES.ISI.EAF.FANS.GENERIC.ELEC</t>
  </si>
  <si>
    <t>FEC.ktoe.ES.ISI.EAF.LOW_ENTH.TOTAL.TOTAL</t>
  </si>
  <si>
    <t>FEC.ktoe.ES.ISI.EAF.LOW_ENTH.THERM.DIESEL_LIQBIO</t>
  </si>
  <si>
    <t>FEC.ktoe.ES.ISI.EAF.LOW_ENTH.THERM.NG_BIOGAS</t>
  </si>
  <si>
    <t>FEC.ktoe.ES.ISI.EAF.LOW_ENTH.THERM.SOLAR_GEO</t>
  </si>
  <si>
    <t>FEC.ktoe.ES.ISI.EAF.LOW_ENTH.HP.AMBIENT</t>
  </si>
  <si>
    <t>FEC.ktoe.ES.ISI.EAF.LOW_ENTH.THERM.ELEC</t>
  </si>
  <si>
    <t>Steel: Smelters</t>
  </si>
  <si>
    <t>FEC.ktoe.ES.ISI.EAF.SMELTING.TOTAL.TOTAL</t>
  </si>
  <si>
    <t>FEC.ktoe.ES.ISI.EAF.SMELTING.THERM.NONCOKE_SOLIDS</t>
  </si>
  <si>
    <t>FEC.ktoe.ES.ISI.EAF.SMELTING.THERM.RFO</t>
  </si>
  <si>
    <t>FEC.ktoe.ES.ISI.EAF.SMELTING.THERM.NG_BIOGAS</t>
  </si>
  <si>
    <t>FEC.ktoe.ES.ISI.EAF.SMELTING.THERM.DERIVED</t>
  </si>
  <si>
    <t>Steel: Electric arc</t>
  </si>
  <si>
    <t>FEC.ktoe.ES.ISI.EAF.ARC_FURNACE.ELEC.ELEC</t>
  </si>
  <si>
    <t>FEC.ktoe.ES.ISI.EAF.REFINING.TOTAL.TOTAL</t>
  </si>
  <si>
    <t>FEC.ktoe.ES.ISI.EAF.REFINING.THERM.TOTAL</t>
  </si>
  <si>
    <t>FEC.ktoe.ES.ISI.EAF.REFINING.THERM.LPG</t>
  </si>
  <si>
    <t>FEC.ktoe.ES.ISI.EAF.REFINING.THERM.DIESEL_LIQBIO</t>
  </si>
  <si>
    <t>FEC.ktoe.ES.ISI.EAF.REFINING.THERM.RFO</t>
  </si>
  <si>
    <t>FEC.ktoe.ES.ISI.EAF.REFINING.THERM.NG_BIOGAS</t>
  </si>
  <si>
    <t>FEC.ktoe.ES.ISI.EAF.REFINING.ELEC.ELEC</t>
  </si>
  <si>
    <t>FEC.ktoe.ES.ISI.EAF.FINISHING.THERM.TOTAL</t>
  </si>
  <si>
    <t>FEC.ktoe.ES.ISI.EAF.FINISHING.THERM.LPG</t>
  </si>
  <si>
    <t>FEC.ktoe.ES.ISI.EAF.FINISHING.THERM.DIESEL_LIQBIO</t>
  </si>
  <si>
    <t>FEC.ktoe.ES.ISI.EAF.FINISHING.THERM.NG_BIOGAS</t>
  </si>
  <si>
    <t>FEC.ktoe.ES.ISI.EAF.FINISHING_STEAM.TOTAL.TOTAL</t>
  </si>
  <si>
    <t>FEC.ktoe.ES.ISI.EAF.FINISHING_STEAM.STEAM.NONCOKE_SOLIDS</t>
  </si>
  <si>
    <t>FEC.ktoe.ES.ISI.EAF.FINISHING_STEAM.STEAM.RFG</t>
  </si>
  <si>
    <t>FEC.ktoe.ES.ISI.EAF.FINISHING_STEAM.STEAM.LPG</t>
  </si>
  <si>
    <t>FEC.ktoe.ES.ISI.EAF.FINISHING_STEAM.STEAM.DIESEL_LIQBIO</t>
  </si>
  <si>
    <t>FEC.ktoe.ES.ISI.EAF.FINISHING_STEAM.STEAM.RFO</t>
  </si>
  <si>
    <t>FEC.ktoe.ES.ISI.EAF.FINISHING_STEAM.STEAM.OTHER</t>
  </si>
  <si>
    <t>FEC.ktoe.ES.ISI.EAF.FINISHING_STEAM.STEAM.NG_BIOGAS</t>
  </si>
  <si>
    <t>FEC.ktoe.ES.ISI.EAF.FINISHING_STEAM.STEAM.DERIVED</t>
  </si>
  <si>
    <t>FEC.ktoe.ES.ISI.EAF.FINISHING_STEAM.STEAM.BIOMASS_WASTE</t>
  </si>
  <si>
    <t>FEC.ktoe.ES.ISI.EAF.FINISHING_STEAM.STEAM.STEAM_DISTR</t>
  </si>
  <si>
    <t>FEC.ktoe.ES.ISI.EAF.FINISHING.ELEC.ELEC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</si>
  <si>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</si>
  <si>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</si>
  <si>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</si>
  <si>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UED.ktoe.ES.ISI.BF_BOF.TOTAL.TOTAL.TOTAL</t>
  </si>
  <si>
    <t>UED.ktoe.ES.ISI.BF_BOF.LIGHT.GENERIC.ELEC</t>
  </si>
  <si>
    <t>UED.ktoe.ES.ISI.BF_BOF.AIRCOMP.GENERIC.ELEC</t>
  </si>
  <si>
    <t>UED.ktoe.ES.ISI.BF_BOF.MOTOR.GENERIC.ELEC</t>
  </si>
  <si>
    <t>UED.ktoe.ES.ISI.BF_BOF.FANS.GENERIC.ELEC</t>
  </si>
  <si>
    <t>UED.ktoe.ES.ISI.BF_BOF.LOW_ENTH.TOTAL.TOTAL</t>
  </si>
  <si>
    <t>UED.ktoe.ES.ISI.BF_BOF.LOW_ENTH.THERM.DIESEL_LIQBIO</t>
  </si>
  <si>
    <t>UED.ktoe.ES.ISI.BF_BOF.LOW_ENTH.THERM.NG_BIOGAS</t>
  </si>
  <si>
    <t>UED.ktoe.ES.ISI.BF_BOF.LOW_ENTH.THERM.SOLAR_GEO</t>
  </si>
  <si>
    <t>UED.ktoe.ES.ISI.BF_BOF.LOW_ENTH.HP.AMBIENT</t>
  </si>
  <si>
    <t>UED.ktoe.ES.ISI.BF_BOF.LOW_ENTH.THERM.ELEC</t>
  </si>
  <si>
    <t>UED.ktoe.ES.ISI.BF_BOF.SINTERING.TOTAL.TOTAL</t>
  </si>
  <si>
    <t>UED.ktoe.ES.ISI.BF_BOF.SINTERING.THERM.NONCOKE_SOLIDS</t>
  </si>
  <si>
    <t>UED.ktoe.ES.ISI.BF_BOF.SINTERING.THERM.RFO</t>
  </si>
  <si>
    <t>UED.ktoe.ES.ISI.BF_BOF.SINTERING.THERM.NG_BIOGAS</t>
  </si>
  <si>
    <t>UED.ktoe.ES.ISI.BF_BOF.SINTERING.THERM.DERIVED</t>
  </si>
  <si>
    <t>UED.ktoe.ES.ISI.BF_BOF.SINTERING.THERM.ELEC</t>
  </si>
  <si>
    <t>UED.ktoe.ES.ISI.BF_BOF.BLAST_FURNACE.TOTAL.TOTAL</t>
  </si>
  <si>
    <t>UED.ktoe.ES.ISI.BF_BOF.BLAST_FURNACE.THERM.NONCOKE_SOLIDS</t>
  </si>
  <si>
    <t>UED.ktoe.ES.ISI.BF_BOF.BLAST_FURNACE.THERM.COKE</t>
  </si>
  <si>
    <t>UED.ktoe.ES.ISI.BF_BOF.BLAST_FURNACE.THERM.RFO</t>
  </si>
  <si>
    <t>UED.ktoe.ES.ISI.BF_BOF.BLAST_FURNACE.THERM.NG_BIOGAS</t>
  </si>
  <si>
    <t>UED.ktoe.ES.ISI.BF_BOF.BLAST_FURNACE.THERM.DERIVED</t>
  </si>
  <si>
    <t>UED.ktoe.ES.ISI.BF_BOF.REFINING.TOTAL.TOTAL</t>
  </si>
  <si>
    <t>UED.ktoe.ES.ISI.BF_BOF.REFINING.THERM.TOTAL</t>
  </si>
  <si>
    <t>UED.ktoe.ES.ISI.BF_BOF.REFINING.THERM.LPG</t>
  </si>
  <si>
    <t>UED.ktoe.ES.ISI.BF_BOF.REFINING.THERM.DIESEL_LIQBIO</t>
  </si>
  <si>
    <t>UED.ktoe.ES.ISI.BF_BOF.REFINING.THERM.RFO</t>
  </si>
  <si>
    <t>UED.ktoe.ES.ISI.BF_BOF.REFINING.THERM.NG_BIOGAS</t>
  </si>
  <si>
    <t>UED.ktoe.ES.ISI.BF_BOF.REFINING.ELEC.ELEC</t>
  </si>
  <si>
    <t>UED.ktoe.ES.ISI.BF_BOF.FINISHING.THERM.TOTAL</t>
  </si>
  <si>
    <t>UED.ktoe.ES.ISI.BF_BOF.FINISHING.THERM.LPG</t>
  </si>
  <si>
    <t>UED.ktoe.ES.ISI.BF_BOF.FINISHING.THERM.DIESEL_LIQBIO</t>
  </si>
  <si>
    <t>UED.ktoe.ES.ISI.BF_BOF.FINISHING.THERM.NG_BIOGAS</t>
  </si>
  <si>
    <t>UED.ktoe.ES.ISI.BF_BOF.FINISHING_STEAM.TOTAL.TOTAL</t>
  </si>
  <si>
    <t>UED.ktoe.ES.ISI.BF_BOF.FINISHING_STEAM.STEAM.NONCOKE_SOLIDS</t>
  </si>
  <si>
    <t>UED.ktoe.ES.ISI.BF_BOF.FINISHING_STEAM.STEAM.RFG</t>
  </si>
  <si>
    <t>UED.ktoe.ES.ISI.BF_BOF.FINISHING_STEAM.STEAM.LPG</t>
  </si>
  <si>
    <t>UED.ktoe.ES.ISI.BF_BOF.FINISHING_STEAM.STEAM.DIESEL_LIQBIO</t>
  </si>
  <si>
    <t>UED.ktoe.ES.ISI.BF_BOF.FINISHING_STEAM.STEAM.RFO</t>
  </si>
  <si>
    <t>UED.ktoe.ES.ISI.BF_BOF.FINISHING_STEAM.STEAM.OTHER</t>
  </si>
  <si>
    <t>UED.ktoe.ES.ISI.BF_BOF.FINISHING_STEAM.STEAM.NG_BIOGAS</t>
  </si>
  <si>
    <t>UED.ktoe.ES.ISI.BF_BOF.FINISHING_STEAM.STEAM.DERIVED</t>
  </si>
  <si>
    <t>UED.ktoe.ES.ISI.BF_BOF.FINISHING_STEAM.STEAM.BIOMASS_WASTE</t>
  </si>
  <si>
    <t>UED.ktoe.ES.ISI.BF_BOF.FINISHING_STEAM.STEAM.STEAM_DISTR</t>
  </si>
  <si>
    <t>UED.ktoe.ES.ISI.BF_BOF.FINISHING.ELEC.ELEC</t>
  </si>
  <si>
    <t>UED.ktoe.ES.ISI.EAF.TOTAL.TOTAL.TOTAL</t>
  </si>
  <si>
    <t>UED.ktoe.ES.ISI.EAF.LIGHT.GENERIC.ELEC</t>
  </si>
  <si>
    <t>UED.ktoe.ES.ISI.EAF.AIRCOMP.GENERIC.ELEC</t>
  </si>
  <si>
    <t>UED.ktoe.ES.ISI.EAF.MOTOR.GENERIC.ELEC</t>
  </si>
  <si>
    <t>UED.ktoe.ES.ISI.EAF.FANS.GENERIC.ELEC</t>
  </si>
  <si>
    <t>UED.ktoe.ES.ISI.EAF.LOW_ENTH.TOTAL.TOTAL</t>
  </si>
  <si>
    <t>UED.ktoe.ES.ISI.EAF.LOW_ENTH.THERM.DIESEL_LIQBIO</t>
  </si>
  <si>
    <t>UED.ktoe.ES.ISI.EAF.LOW_ENTH.THERM.NG_BIOGAS</t>
  </si>
  <si>
    <t>UED.ktoe.ES.ISI.EAF.LOW_ENTH.THERM.SOLAR_GEO</t>
  </si>
  <si>
    <t>UED.ktoe.ES.ISI.EAF.LOW_ENTH.HP.AMBIENT</t>
  </si>
  <si>
    <t>UED.ktoe.ES.ISI.EAF.LOW_ENTH.THERM.ELEC</t>
  </si>
  <si>
    <t>UED.ktoe.ES.ISI.EAF.SMELTING.TOTAL.TOTAL</t>
  </si>
  <si>
    <t>UED.ktoe.ES.ISI.EAF.SMELTING.THERM.NONCOKE_SOLIDS</t>
  </si>
  <si>
    <t>UED.ktoe.ES.ISI.EAF.SMELTING.THERM.RFO</t>
  </si>
  <si>
    <t>UED.ktoe.ES.ISI.EAF.SMELTING.THERM.NG_BIOGAS</t>
  </si>
  <si>
    <t>UED.ktoe.ES.ISI.EAF.SMELTING.THERM.DERIVED</t>
  </si>
  <si>
    <t>UED.ktoe.ES.ISI.EAF.ARC_FURNACE.ELEC.ELEC</t>
  </si>
  <si>
    <t>UED.ktoe.ES.ISI.EAF.REFINING.TOTAL.TOTAL</t>
  </si>
  <si>
    <t>UED.ktoe.ES.ISI.EAF.REFINING.THERM.TOTAL</t>
  </si>
  <si>
    <t>UED.ktoe.ES.ISI.EAF.REFINING.THERM.LPG</t>
  </si>
  <si>
    <t>UED.ktoe.ES.ISI.EAF.REFINING.THERM.DIESEL_LIQBIO</t>
  </si>
  <si>
    <t>UED.ktoe.ES.ISI.EAF.REFINING.THERM.RFO</t>
  </si>
  <si>
    <t>UED.ktoe.ES.ISI.EAF.REFINING.THERM.NG_BIOGAS</t>
  </si>
  <si>
    <t>UED.ktoe.ES.ISI.EAF.REFINING.ELEC.ELEC</t>
  </si>
  <si>
    <t>UED.ktoe.ES.ISI.EAF.FINISHING.THERM.TOTAL</t>
  </si>
  <si>
    <t>UED.ktoe.ES.ISI.EAF.FINISHING.THERM.LPG</t>
  </si>
  <si>
    <t>UED.ktoe.ES.ISI.EAF.FINISHING.THERM.DIESEL_LIQBIO</t>
  </si>
  <si>
    <t>UED.ktoe.ES.ISI.EAF.FINISHING.THERM.NG_BIOGAS</t>
  </si>
  <si>
    <t>UED.ktoe.ES.ISI.EAF.FINISHING_STEAM.TOTAL.TOTAL</t>
  </si>
  <si>
    <t>UED.ktoe.ES.ISI.EAF.FINISHING_STEAM.STEAM.NONCOKE_SOLIDS</t>
  </si>
  <si>
    <t>UED.ktoe.ES.ISI.EAF.FINISHING_STEAM.STEAM.RFG</t>
  </si>
  <si>
    <t>UED.ktoe.ES.ISI.EAF.FINISHING_STEAM.STEAM.LPG</t>
  </si>
  <si>
    <t>UED.ktoe.ES.ISI.EAF.FINISHING_STEAM.STEAM.DIESEL_LIQBIO</t>
  </si>
  <si>
    <t>UED.ktoe.ES.ISI.EAF.FINISHING_STEAM.STEAM.RFO</t>
  </si>
  <si>
    <t>UED.ktoe.ES.ISI.EAF.FINISHING_STEAM.STEAM.OTHER</t>
  </si>
  <si>
    <t>UED.ktoe.ES.ISI.EAF.FINISHING_STEAM.STEAM.NG_BIOGAS</t>
  </si>
  <si>
    <t>UED.ktoe.ES.ISI.EAF.FINISHING_STEAM.STEAM.DERIVED</t>
  </si>
  <si>
    <t>UED.ktoe.ES.ISI.EAF.FINISHING_STEAM.STEAM.BIOMASS_WASTE</t>
  </si>
  <si>
    <t>UED.ktoe.ES.ISI.EAF.FINISHING_STEAM.STEAM.STEAM_DISTR</t>
  </si>
  <si>
    <t>UED.ktoe.ES.ISI.EAF.FINISHING.ELEC.ELEC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</si>
  <si>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</si>
  <si>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</si>
  <si>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</si>
  <si>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FUEL_EMI.ktCO2.ES.ISI.BF_BOF.LIGHT.GENERIC.ELEC</t>
  </si>
  <si>
    <t>FUEL_EMI.ktCO2.ES.ISI.BF_BOF.AIRCOMP.GENERIC.ELEC</t>
  </si>
  <si>
    <t>FUEL_EMI.ktCO2.ES.ISI.BF_BOF.MOTOR.GENERIC.ELEC</t>
  </si>
  <si>
    <t>FUEL_EMI.ktCO2.ES.ISI.BF_BOF.FANS.GENERIC.ELEC</t>
  </si>
  <si>
    <t>FUEL_EMI.ktCO2.ES.ISI.BF_BOF.LOW_ENTH.TOTAL.TOTAL</t>
  </si>
  <si>
    <t>FUEL_EMI.ktCO2.ES.ISI.BF_BOF.LOW_ENTH.THERM.DIESEL_LIQBIO</t>
  </si>
  <si>
    <t>FUEL_EMI.ktCO2.ES.ISI.BF_BOF.LOW_ENTH.THERM.NG_BIOGAS</t>
  </si>
  <si>
    <t>FUEL_EMI.ktCO2.ES.ISI.BF_BOF.LOW_ENTH.THERM.SOLAR_GEO</t>
  </si>
  <si>
    <t>FUEL_EMI.ktCO2.ES.ISI.BF_BOF.LOW_ENTH.HP.AMBIENT</t>
  </si>
  <si>
    <t>FUEL_EMI.ktCO2.ES.ISI.BF_BOF.LOW_ENTH.THERM.ELEC</t>
  </si>
  <si>
    <t>FUEL_EMI.ktCO2.ES.ISI.BF_BOF.SINTERING.TOTAL.TOTAL</t>
  </si>
  <si>
    <t>FUEL_EMI.ktCO2.ES.ISI.BF_BOF.SINTERING.THERM.NONCOKE_SOLIDS</t>
  </si>
  <si>
    <t>FUEL_EMI.ktCO2.ES.ISI.BF_BOF.SINTERING.THERM.RFO</t>
  </si>
  <si>
    <t>FUEL_EMI.ktCO2.ES.ISI.BF_BOF.SINTERING.THERM.NG_BIOGAS</t>
  </si>
  <si>
    <t>FUEL_EMI.ktCO2.ES.ISI.BF_BOF.SINTERING.THERM.DERIVED</t>
  </si>
  <si>
    <t>FUEL_EMI.ktCO2.ES.ISI.BF_BOF.SINTERING.THERM.ELEC</t>
  </si>
  <si>
    <t>FUEL_EMI.ktCO2.ES.ISI.BF_BOF.BLAST_FURNACE.TOTAL.TOTAL</t>
  </si>
  <si>
    <t>FUEL_EMI.ktCO2.ES.ISI.BF_BOF.BLAST_FURNACE.THERM.NONCOKE_SOLIDS</t>
  </si>
  <si>
    <t>FUEL_EMI.ktCO2.ES.ISI.BF_BOF.BLAST_FURNACE.THERM.COKE</t>
  </si>
  <si>
    <t>FUEL_EMI.ktCO2.ES.ISI.BF_BOF.BLAST_FURNACE.THERM.RFO</t>
  </si>
  <si>
    <t>FUEL_EMI.ktCO2.ES.ISI.BF_BOF.BLAST_FURNACE.THERM.NG_BIOGAS</t>
  </si>
  <si>
    <t>FUEL_EMI.ktCO2.ES.ISI.BF_BOF.BLAST_FURNACE.THERM.DERIVED</t>
  </si>
  <si>
    <t>FUEL_EMI.ktCO2.ES.ISI.BF_BOF.REFINING.TOTAL.TOTAL</t>
  </si>
  <si>
    <t>FUEL_EMI.ktCO2.ES.ISI.BF_BOF.REFINING.THERM.TOTAL</t>
  </si>
  <si>
    <t>FUEL_EMI.ktCO2.ES.ISI.BF_BOF.REFINING.THERM.LPG</t>
  </si>
  <si>
    <t>FUEL_EMI.ktCO2.ES.ISI.BF_BOF.REFINING.THERM.DIESEL_LIQBIO</t>
  </si>
  <si>
    <t>FUEL_EMI.ktCO2.ES.ISI.BF_BOF.REFINING.THERM.RFO</t>
  </si>
  <si>
    <t>FUEL_EMI.ktCO2.ES.ISI.BF_BOF.REFINING.THERM.NG_BIOGAS</t>
  </si>
  <si>
    <t>FUEL_EMI.ktCO2.ES.ISI.BF_BOF.REFINING.ELEC.ELEC</t>
  </si>
  <si>
    <t>FUEL_EMI.ktCO2.ES.ISI.BF_BOF.FINISHING.THERM.TOTAL</t>
  </si>
  <si>
    <t>FUEL_EMI.ktCO2.ES.ISI.BF_BOF.FINISHING.THERM.LPG</t>
  </si>
  <si>
    <t>FUEL_EMI.ktCO2.ES.ISI.BF_BOF.FINISHING.THERM.DIESEL_LIQBIO</t>
  </si>
  <si>
    <t>FUEL_EMI.ktCO2.ES.ISI.BF_BOF.FINISHING.THERM.NG_BIOGAS</t>
  </si>
  <si>
    <t>FUEL_EMI.ktCO2.ES.ISI.BF_BOF.FINISHING_STEAM.TOTAL.TOTAL</t>
  </si>
  <si>
    <t>FUEL_EMI.ktCO2.ES.ISI.BF_BOF.FINISHING_STEAM.STEAM.NONCOKE_SOLIDS</t>
  </si>
  <si>
    <t>FUEL_EMI.ktCO2.ES.ISI.BF_BOF.FINISHING_STEAM.STEAM.RFG</t>
  </si>
  <si>
    <t>FUEL_EMI.ktCO2.ES.ISI.BF_BOF.FINISHING_STEAM.STEAM.LPG</t>
  </si>
  <si>
    <t>FUEL_EMI.ktCO2.ES.ISI.BF_BOF.FINISHING_STEAM.STEAM.DIESEL_LIQBIO</t>
  </si>
  <si>
    <t>FUEL_EMI.ktCO2.ES.ISI.BF_BOF.FINISHING_STEAM.STEAM.RFO</t>
  </si>
  <si>
    <t>FUEL_EMI.ktCO2.ES.ISI.BF_BOF.FINISHING_STEAM.STEAM.OTHER</t>
  </si>
  <si>
    <t>FUEL_EMI.ktCO2.ES.ISI.BF_BOF.FINISHING_STEAM.STEAM.NG_BIOGAS</t>
  </si>
  <si>
    <t>FUEL_EMI.ktCO2.ES.ISI.BF_BOF.FINISHING_STEAM.STEAM.DERIVED</t>
  </si>
  <si>
    <t>FUEL_EMI.ktCO2.ES.ISI.BF_BOF.FINISHING_STEAM.STEAM.BIOMASS_WASTE</t>
  </si>
  <si>
    <t>FUEL_EMI.ktCO2.ES.ISI.BF_BOF.FINISHING_STEAM.STEAM.STEAM_DISTR</t>
  </si>
  <si>
    <t>FUEL_EMI.ktCO2.ES.ISI.BF_BOF.FINISHING.ELEC.ELEC</t>
  </si>
  <si>
    <t>PROCESS_EMI.ktCO2.ES.ISI.BF_BOF</t>
  </si>
  <si>
    <t>FUEL_EMI.ktCO2.ES.ISI.EAF.LIGHT.GENERIC.ELEC</t>
  </si>
  <si>
    <t>FUEL_EMI.ktCO2.ES.ISI.EAF.AIRCOMP.GENERIC.ELEC</t>
  </si>
  <si>
    <t>FUEL_EMI.ktCO2.ES.ISI.EAF.MOTOR.GENERIC.ELEC</t>
  </si>
  <si>
    <t>FUEL_EMI.ktCO2.ES.ISI.EAF.FANS.GENERIC.ELEC</t>
  </si>
  <si>
    <t>FUEL_EMI.ktCO2.ES.ISI.EAF.LOW_ENTH.TOTAL.TOTAL</t>
  </si>
  <si>
    <t>FUEL_EMI.ktCO2.ES.ISI.EAF.LOW_ENTH.THERM.DIESEL_LIQBIO</t>
  </si>
  <si>
    <t>FUEL_EMI.ktCO2.ES.ISI.EAF.LOW_ENTH.THERM.NG_BIOGAS</t>
  </si>
  <si>
    <t>FUEL_EMI.ktCO2.ES.ISI.EAF.LOW_ENTH.THERM.SOLAR_GEO</t>
  </si>
  <si>
    <t>FUEL_EMI.ktCO2.ES.ISI.EAF.LOW_ENTH.HP.AMBIENT</t>
  </si>
  <si>
    <t>FUEL_EMI.ktCO2.ES.ISI.EAF.LOW_ENTH.THERM.ELEC</t>
  </si>
  <si>
    <t>FUEL_EMI.ktCO2.ES.ISI.EAF.SMELTING.TOTAL.TOTAL</t>
  </si>
  <si>
    <t>FUEL_EMI.ktCO2.ES.ISI.EAF.SMELTING.THERM.NONCOKE_SOLIDS</t>
  </si>
  <si>
    <t>FUEL_EMI.ktCO2.ES.ISI.EAF.SMELTING.THERM.RFO</t>
  </si>
  <si>
    <t>FUEL_EMI.ktCO2.ES.ISI.EAF.SMELTING.THERM.NG_BIOGAS</t>
  </si>
  <si>
    <t>FUEL_EMI.ktCO2.ES.ISI.EAF.SMELTING.THERM.DERIVED</t>
  </si>
  <si>
    <t>FUEL_EMI.ktCO2.ES.ISI.EAF.ARC_FURNACE.ELEC.ELEC</t>
  </si>
  <si>
    <t>FUEL_EMI.ktCO2.ES.ISI.EAF.REFINING.TOTAL.TOTAL</t>
  </si>
  <si>
    <t>FUEL_EMI.ktCO2.ES.ISI.EAF.REFINING.THERM.TOTAL</t>
  </si>
  <si>
    <t>FUEL_EMI.ktCO2.ES.ISI.EAF.REFINING.THERM.LPG</t>
  </si>
  <si>
    <t>FUEL_EMI.ktCO2.ES.ISI.EAF.REFINING.THERM.DIESEL_LIQBIO</t>
  </si>
  <si>
    <t>FUEL_EMI.ktCO2.ES.ISI.EAF.REFINING.THERM.RFO</t>
  </si>
  <si>
    <t>FUEL_EMI.ktCO2.ES.ISI.EAF.REFINING.THERM.NG_BIOGAS</t>
  </si>
  <si>
    <t>FUEL_EMI.ktCO2.ES.ISI.EAF.REFINING.ELEC.ELEC</t>
  </si>
  <si>
    <t>FUEL_EMI.ktCO2.ES.ISI.EAF.FINISHING.THERM.TOTAL</t>
  </si>
  <si>
    <t>FUEL_EMI.ktCO2.ES.ISI.EAF.FINISHING.THERM.LPG</t>
  </si>
  <si>
    <t>FUEL_EMI.ktCO2.ES.ISI.EAF.FINISHING.THERM.DIESEL_LIQBIO</t>
  </si>
  <si>
    <t>FUEL_EMI.ktCO2.ES.ISI.EAF.FINISHING.THERM.NG_BIOGAS</t>
  </si>
  <si>
    <t>FUEL_EMI.ktCO2.ES.ISI.EAF.FINISHING_STEAM.TOTAL.TOTAL</t>
  </si>
  <si>
    <t>FUEL_EMI.ktCO2.ES.ISI.EAF.FINISHING_STEAM.STEAM.NONCOKE_SOLIDS</t>
  </si>
  <si>
    <t>FUEL_EMI.ktCO2.ES.ISI.EAF.FINISHING_STEAM.STEAM.RFG</t>
  </si>
  <si>
    <t>FUEL_EMI.ktCO2.ES.ISI.EAF.FINISHING_STEAM.STEAM.LPG</t>
  </si>
  <si>
    <t>FUEL_EMI.ktCO2.ES.ISI.EAF.FINISHING_STEAM.STEAM.DIESEL_LIQBIO</t>
  </si>
  <si>
    <t>FUEL_EMI.ktCO2.ES.ISI.EAF.FINISHING_STEAM.STEAM.RFO</t>
  </si>
  <si>
    <t>FUEL_EMI.ktCO2.ES.ISI.EAF.FINISHING_STEAM.STEAM.OTHER</t>
  </si>
  <si>
    <t>FUEL_EMI.ktCO2.ES.ISI.EAF.FINISHING_STEAM.STEAM.NG_BIOGAS</t>
  </si>
  <si>
    <t>FUEL_EMI.ktCO2.ES.ISI.EAF.FINISHING_STEAM.STEAM.DERIVED</t>
  </si>
  <si>
    <t>FUEL_EMI.ktCO2.ES.ISI.EAF.FINISHING_STEAM.STEAM.BIOMASS_WASTE</t>
  </si>
  <si>
    <t>FUEL_EMI.ktCO2.ES.ISI.EAF.FINISHING_STEAM.STEAM.STEAM_DISTR</t>
  </si>
  <si>
    <t>FUEL_EMI.ktCO2.ES.ISI.EAF.FINISHING.ELEC.ELEC</t>
  </si>
  <si>
    <t>PROCESS_EMI.ktCO2.ES.ISI.EAF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</si>
  <si>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</si>
  <si>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</si>
  <si>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</si>
  <si>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</si>
  <si>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VA.Meuro2015.ES.NFM.ALUMINA</t>
  </si>
  <si>
    <t>VA.Meuro2015.ES.NFM.PRIM_ALU</t>
  </si>
  <si>
    <t>VA.Meuro2015.ES.NFM.SEC_ALU</t>
  </si>
  <si>
    <t>VA.Meuro2015.ES.NFM.OTHER_NFM</t>
  </si>
  <si>
    <t>Physical output (kt)</t>
  </si>
  <si>
    <t>Alumina production (kt)</t>
  </si>
  <si>
    <t>OUTPUT.kt.ES.NFM.ALUMINA</t>
  </si>
  <si>
    <t>Aluminium production (kt)</t>
  </si>
  <si>
    <t>OUTPUT.kt.ES.NFM.PRIM_ALU</t>
  </si>
  <si>
    <t>OUTPUT.kt.ES.NFM.SEC_ALU</t>
  </si>
  <si>
    <t>Other non-ferrous metals (kt lead eq.)</t>
  </si>
  <si>
    <t>OUTPUT.kt.ES.NFM.OTHER_NFM</t>
  </si>
  <si>
    <t>Installed capacity (kt production)</t>
  </si>
  <si>
    <t>CAP.kt.ES.NFM.ALUMINA</t>
  </si>
  <si>
    <t>CAP.kt.ES.NFM.PRIM_ALU</t>
  </si>
  <si>
    <t>CAP.kt.ES.NFM.SEC_ALU</t>
  </si>
  <si>
    <t>CAP.kt.ES.NFM.OTHER_NFM</t>
  </si>
  <si>
    <t>Capacity investment (kt production)</t>
  </si>
  <si>
    <t>NEWCAP.kt.ES.NFM.ALUMINA</t>
  </si>
  <si>
    <t>NEWCAP.kt.ES.NFM.PRIM_ALU</t>
  </si>
  <si>
    <t>NEWCAP.kt.ES.NFM.SEC_ALU</t>
  </si>
  <si>
    <t>NEWCAP.kt.ES.NFM.OTHER_NFM</t>
  </si>
  <si>
    <t>Decommissioned capacity (kt production)</t>
  </si>
  <si>
    <t>Idle capacity (kt production)</t>
  </si>
  <si>
    <t>FEC.ktoe.ES.NFM.TOTAL.TOTAL.TOTAL.TOTAL</t>
  </si>
  <si>
    <t>FEC.ktoe.ES.NFM.TOTAL.TOTAL.TOTAL.SOLIDS</t>
  </si>
  <si>
    <t>FEC.ktoe.ES.NFM.TOTAL.TOTAL.TOTAL.RFG</t>
  </si>
  <si>
    <t>FEC.ktoe.ES.NFM.TOTAL.TOTAL.TOTAL.LPG</t>
  </si>
  <si>
    <t>FEC.ktoe.ES.NFM.TOTAL.TOTAL.TOTAL.DIESEL</t>
  </si>
  <si>
    <t>FEC.ktoe.ES.NFM.TOTAL.TOTAL.TOTAL.RFO</t>
  </si>
  <si>
    <t>FEC.ktoe.ES.NFM.TOTAL.TOTAL.TOTAL.OTHER</t>
  </si>
  <si>
    <t>FEC.ktoe.ES.NFM.TOTAL.TOTAL.TOTAL.NG</t>
  </si>
  <si>
    <t>FEC.ktoe.ES.NFM.TOTAL.TOTAL.TOTAL.DERIVED</t>
  </si>
  <si>
    <t>FEC.ktoe.ES.NFM.TOTAL.TOTAL.TOTAL.BIOMASS_WASTE</t>
  </si>
  <si>
    <t>FEC.ktoe.ES.NFM.TOTAL.TOTAL.TOTAL.BIOGAS</t>
  </si>
  <si>
    <t>FEC.ktoe.ES.NFM.TOTAL.TOTAL.TOTAL.LIQBIO</t>
  </si>
  <si>
    <t>FEC.ktoe.ES.NFM.TOTAL.TOTAL.TOTAL.SOLAR</t>
  </si>
  <si>
    <t>FEC.ktoe.ES.NFM.TOTAL.TOTAL.TOTAL.GEO</t>
  </si>
  <si>
    <t>FEC.ktoe.ES.NFM.TOTAL.TOTAL.TOTAL.AMBIENT</t>
  </si>
  <si>
    <t>FEC.ktoe.ES.NFM.TOTAL.TOTAL.TOTAL.STEAM_DISTR</t>
  </si>
  <si>
    <t>FEC.ktoe.ES.NFM.TOTAL.TOTAL.TOTAL.ELEC</t>
  </si>
  <si>
    <t>FEC.ktoe.ES.NFM.ALUMINA.TOTAL.TOTAL.TOTAL</t>
  </si>
  <si>
    <t>FEC.ktoe.ES.NFM.ALUMINA.LIGHT.GENERIC.ELEC</t>
  </si>
  <si>
    <t>FEC.ktoe.ES.NFM.ALUMINA.AIRCOMP.GENERIC.ELEC</t>
  </si>
  <si>
    <t>FEC.ktoe.ES.NFM.ALUMINA.MOTOR.GENERIC.ELEC</t>
  </si>
  <si>
    <t>FEC.ktoe.ES.NFM.ALUMINA.FANS.GENERIC.ELEC</t>
  </si>
  <si>
    <t>FEC.ktoe.ES.NFM.ALUMINA.LOW_ENTH.TOTAL.TOTAL</t>
  </si>
  <si>
    <t>FEC.ktoe.ES.NFM.ALUMINA.LOW_ENTH.THERM.DIESEL_LIQBIO</t>
  </si>
  <si>
    <t>FEC.ktoe.ES.NFM.ALUMINA.LOW_ENTH.THERM.NG_BIOGAS</t>
  </si>
  <si>
    <t>FEC.ktoe.ES.NFM.ALUMINA.LOW_ENTH.THERM.SOLAR_GEO</t>
  </si>
  <si>
    <t>FEC.ktoe.ES.NFM.ALUMINA.LOW_ENTH.HP.AMBIENT</t>
  </si>
  <si>
    <t>FEC.ktoe.ES.NFM.ALUMINA.LOW_ENTH.THERM.ELEC</t>
  </si>
  <si>
    <t>Alumina production: High-enthalpy heat</t>
  </si>
  <si>
    <t>FEC.ktoe.ES.NFM.ALUMINA.A_PRODUCTION.TOTAL.TOTAL</t>
  </si>
  <si>
    <t>FEC.ktoe.ES.NFM.ALUMINA.A_PRODUCTION.STEAM.SOLIDS</t>
  </si>
  <si>
    <t>FEC.ktoe.ES.NFM.ALUMINA.A_PRODUCTION.STEAM.RFG</t>
  </si>
  <si>
    <t>FEC.ktoe.ES.NFM.ALUMINA.A_PRODUCTION.STEAM.LPG</t>
  </si>
  <si>
    <t>FEC.ktoe.ES.NFM.ALUMINA.A_PRODUCTION.STEAM.DIESEL_LIQBIO</t>
  </si>
  <si>
    <t>FEC.ktoe.ES.NFM.ALUMINA.A_PRODUCTION.STEAM.RFO</t>
  </si>
  <si>
    <t>FEC.ktoe.ES.NFM.ALUMINA.A_PRODUCTION.STEAM.OTHER</t>
  </si>
  <si>
    <t>FEC.ktoe.ES.NFM.ALUMINA.A_PRODUCTION.STEAM.NG_BIOGAS</t>
  </si>
  <si>
    <t>FEC.ktoe.ES.NFM.ALUMINA.A_PRODUCTION.STEAM.DERIVED</t>
  </si>
  <si>
    <t>FEC.ktoe.ES.NFM.ALUMINA.A_PRODUCTION.STEAM.BIOMASS_WASTE</t>
  </si>
  <si>
    <t>FEC.ktoe.ES.NFM.ALUMINA.A_PRODUCTION.STEAM.STEAM_DISTR</t>
  </si>
  <si>
    <t>Alumina production: Refining</t>
  </si>
  <si>
    <t>FEC.ktoe.ES.NFM.ALUMINA.A_REFINING.TOTAL.TOTAL</t>
  </si>
  <si>
    <t>FEC.ktoe.ES.NFM.ALUMINA.A_REFINING.THERM.LPG</t>
  </si>
  <si>
    <t>FEC.ktoe.ES.NFM.ALUMINA.A_REFINING.THERM.DIESEL_LIQBIO</t>
  </si>
  <si>
    <t>FEC.ktoe.ES.NFM.ALUMINA.A_REFINING.THERM.RFO</t>
  </si>
  <si>
    <t>FEC.ktoe.ES.NFM.ALUMINA.A_REFINING.THERM.NG_BIOGAS</t>
  </si>
  <si>
    <t>FEC.ktoe.ES.NFM.ALUMINA.A_REFINING.THERM.ELEC</t>
  </si>
  <si>
    <t>FEC.ktoe.ES.NFM.PRIM_ALU.TOTAL.TOTAL.TOTAL</t>
  </si>
  <si>
    <t>FEC.ktoe.ES.NFM.PRIM_ALU.LIGHT.GENERIC.ELEC</t>
  </si>
  <si>
    <t>FEC.ktoe.ES.NFM.PRIM_ALU.AIRCOMP.GENERIC.ELEC</t>
  </si>
  <si>
    <t>FEC.ktoe.ES.NFM.PRIM_ALU.MOTOR.GENERIC.ELEC</t>
  </si>
  <si>
    <t>FEC.ktoe.ES.NFM.PRIM_ALU.FANS.GENERIC.ELEC</t>
  </si>
  <si>
    <t>FEC.ktoe.ES.NFM.PRIM_ALU.LOW_ENTH.TOTAL.TOTAL</t>
  </si>
  <si>
    <t>FEC.ktoe.ES.NFM.PRIM_ALU.LOW_ENTH.THERM.DIESEL_LIQBIO</t>
  </si>
  <si>
    <t>FEC.ktoe.ES.NFM.PRIM_ALU.LOW_ENTH.THERM.NG_BIOGAS</t>
  </si>
  <si>
    <t>FEC.ktoe.ES.NFM.PRIM_ALU.LOW_ENTH.THERM.SOLAR_GEO</t>
  </si>
  <si>
    <t>FEC.ktoe.ES.NFM.PRIM_ALU.LOW_ENTH.HP.AMBIENT</t>
  </si>
  <si>
    <t>FEC.ktoe.ES.NFM.PRIM_ALU.LOW_ENTH.THERM.ELEC</t>
  </si>
  <si>
    <t>Aluminium electrolysis (smelting)</t>
  </si>
  <si>
    <t>FEC.ktoe.ES.NFM.PRIM_ALU.SMELTING.ELEC.ELEC</t>
  </si>
  <si>
    <t>Aluminium processing  (metallurgy e.g. cast house, reheating)</t>
  </si>
  <si>
    <t>FEC.ktoe.ES.NFM.PRIM_ALU.PROCESSING.TOTAL.TOTAL</t>
  </si>
  <si>
    <t>Aluminium processing - Thermal</t>
  </si>
  <si>
    <t>FEC.ktoe.ES.NFM.PRIM_ALU.PROCESSING.THERM.TOTAL</t>
  </si>
  <si>
    <t>FEC.ktoe.ES.NFM.PRIM_ALU.PROCESSING.THERM.LPG</t>
  </si>
  <si>
    <t>FEC.ktoe.ES.NFM.PRIM_ALU.PROCESSING.THERM.DIESEL_LIQBIO</t>
  </si>
  <si>
    <t>FEC.ktoe.ES.NFM.PRIM_ALU.PROCESSING.THERM.RFO</t>
  </si>
  <si>
    <t>FEC.ktoe.ES.NFM.PRIM_ALU.PROCESSING.THERM.NG_BIOGAS</t>
  </si>
  <si>
    <t>Aluminium processing - Electric</t>
  </si>
  <si>
    <t>FEC.ktoe.ES.NFM.PRIM_ALU.PROCESSING.ELEC.ELEC</t>
  </si>
  <si>
    <t>Aluminium finishing</t>
  </si>
  <si>
    <t>Aluminium finishing - Thermal</t>
  </si>
  <si>
    <t>FEC.ktoe.ES.NFM.PRIM_ALU.FINISHING.THERM.TOTAL</t>
  </si>
  <si>
    <t>FEC.ktoe.ES.NFM.PRIM_ALU.FINISHING.THERM.LPG</t>
  </si>
  <si>
    <t>FEC.ktoe.ES.NFM.PRIM_ALU.FINISHING.THERM.DIESEL_LIQBIO</t>
  </si>
  <si>
    <t>FEC.ktoe.ES.NFM.PRIM_ALU.FINISHING.THERM.NG_BIOGAS</t>
  </si>
  <si>
    <t>Aluminium finishing - Steam</t>
  </si>
  <si>
    <t>FEC.ktoe.ES.NFM.PRIM_ALU.FINISHING_STEAM.TOTAL.TOTAL</t>
  </si>
  <si>
    <t>FEC.ktoe.ES.NFM.PRIM_ALU.FINISHING_STEAM.STEAM.SOLIDS</t>
  </si>
  <si>
    <t>FEC.ktoe.ES.NFM.PRIM_ALU.FINISHING_STEAM.STEAM.RFG</t>
  </si>
  <si>
    <t>FEC.ktoe.ES.NFM.PRIM_ALU.FINISHING_STEAM.STEAM.LPG</t>
  </si>
  <si>
    <t>FEC.ktoe.ES.NFM.PRIM_ALU.FINISHING_STEAM.STEAM.DIESEL_LIQBIO</t>
  </si>
  <si>
    <t>FEC.ktoe.ES.NFM.PRIM_ALU.FINISHING_STEAM.STEAM.RFO</t>
  </si>
  <si>
    <t>FEC.ktoe.ES.NFM.PRIM_ALU.FINISHING_STEAM.STEAM.OTHER</t>
  </si>
  <si>
    <t>FEC.ktoe.ES.NFM.PRIM_ALU.FINISHING_STEAM.STEAM.NG_BIOGAS</t>
  </si>
  <si>
    <t>FEC.ktoe.ES.NFM.PRIM_ALU.FINISHING_STEAM.STEAM.DERIVED</t>
  </si>
  <si>
    <t>FEC.ktoe.ES.NFM.PRIM_ALU.FINISHING_STEAM.STEAM.BIOMASS_WASTE</t>
  </si>
  <si>
    <t>FEC.ktoe.ES.NFM.PRIM_ALU.FINISHING_STEAM.STEAM.STEAM_DISTR</t>
  </si>
  <si>
    <t>Aluminium finishing - Electric</t>
  </si>
  <si>
    <t>FEC.ktoe.ES.NFM.PRIM_ALU.FINISHING.ELEC.ELEC</t>
  </si>
  <si>
    <t>FEC.ktoe.ES.NFM.SEC_ALU.TOTAL.TOTAL.TOTAL</t>
  </si>
  <si>
    <t>FEC.ktoe.ES.NFM.SEC_ALU.LIGHT.GENERIC.ELEC</t>
  </si>
  <si>
    <t>FEC.ktoe.ES.NFM.SEC_ALU.AIRCOMP.GENERIC.ELEC</t>
  </si>
  <si>
    <t>FEC.ktoe.ES.NFM.SEC_ALU.MOTOR.GENERIC.ELEC</t>
  </si>
  <si>
    <t>FEC.ktoe.ES.NFM.SEC_ALU.FANS.GENERIC.ELEC</t>
  </si>
  <si>
    <t>FEC.ktoe.ES.NFM.SEC_ALU.LOW_ENTH.TOTAL.TOTAL</t>
  </si>
  <si>
    <t>FEC.ktoe.ES.NFM.SEC_ALU.LOW_ENTH.THERM.DIESEL_LIQBIO</t>
  </si>
  <si>
    <t>FEC.ktoe.ES.NFM.SEC_ALU.LOW_ENTH.THERM.NG_BIOGAS</t>
  </si>
  <si>
    <t>FEC.ktoe.ES.NFM.SEC_ALU.LOW_ENTH.THERM.SOLAR_GEO</t>
  </si>
  <si>
    <t>FEC.ktoe.ES.NFM.SEC_ALU.LOW_ENTH.HP.AMBIENT</t>
  </si>
  <si>
    <t>FEC.ktoe.ES.NFM.SEC_ALU.LOW_ENTH.THERM.ELEC</t>
  </si>
  <si>
    <t>Secondary aluminium (incl. pre-treatment, remelting)</t>
  </si>
  <si>
    <t>FEC.ktoe.ES.NFM.SEC_ALU.SEC_REMELTING.TOTAL.TOTAL</t>
  </si>
  <si>
    <t>Secondary aluminium - Thermal</t>
  </si>
  <si>
    <t>FEC.ktoe.ES.NFM.SEC_ALU.SEC_REMELTING.THERM.TOTAL</t>
  </si>
  <si>
    <t>FEC.ktoe.ES.NFM.SEC_ALU.SEC_REMELTING.THERM.LPG</t>
  </si>
  <si>
    <t>FEC.ktoe.ES.NFM.SEC_ALU.SEC_REMELTING.THERM.DIESEL_LIQBIO</t>
  </si>
  <si>
    <t>FEC.ktoe.ES.NFM.SEC_ALU.SEC_REMELTING.THERM.RFO</t>
  </si>
  <si>
    <t>FEC.ktoe.ES.NFM.SEC_ALU.SEC_REMELTING.THERM.NG_BIOGAS</t>
  </si>
  <si>
    <t>Secondary aluminium - Electric</t>
  </si>
  <si>
    <t>FEC.ktoe.ES.NFM.SEC_ALU.SEC_REMELTING.ELEC.ELEC</t>
  </si>
  <si>
    <t>FEC.ktoe.ES.NFM.SEC_ALU.SEC_PROCESSING.TOTAL.TOTAL</t>
  </si>
  <si>
    <t>FEC.ktoe.ES.NFM.SEC_ALU.SEC_PROCESSING.THERM.TOTAL</t>
  </si>
  <si>
    <t>FEC.ktoe.ES.NFM.SEC_ALU.SEC_PROCESSING.THERM.LPG</t>
  </si>
  <si>
    <t>FEC.ktoe.ES.NFM.SEC_ALU.SEC_PROCESSING.THERM.DIESEL_LIQBIO</t>
  </si>
  <si>
    <t>FEC.ktoe.ES.NFM.SEC_ALU.SEC_PROCESSING.THERM.RFO</t>
  </si>
  <si>
    <t>FEC.ktoe.ES.NFM.SEC_ALU.SEC_PROCESSING.THERM.NG_BIOGAS</t>
  </si>
  <si>
    <t>FEC.ktoe.ES.NFM.SEC_ALU.SEC_PROCESSING.ELEC.ELEC</t>
  </si>
  <si>
    <t>FEC.ktoe.ES.NFM.SEC_ALU.SEC_FINISHING.THERM.TOTAL</t>
  </si>
  <si>
    <t>FEC.ktoe.ES.NFM.SEC_ALU.SEC_FINISHING.THERM.LPG</t>
  </si>
  <si>
    <t>FEC.ktoe.ES.NFM.SEC_ALU.SEC_FINISHING.THERM.DIESEL_LIQBIO</t>
  </si>
  <si>
    <t>FEC.ktoe.ES.NFM.SEC_ALU.SEC_FINISHING.THERM.NG_BIOGAS</t>
  </si>
  <si>
    <t>FEC.ktoe.ES.NFM.SEC_ALU.SEC_FINISHING_STEAM.TOTAL.TOTAL</t>
  </si>
  <si>
    <t>FEC.ktoe.ES.NFM.SEC_ALU.SEC_FINISHING_STEAM.STEAM.SOLIDS</t>
  </si>
  <si>
    <t>FEC.ktoe.ES.NFM.SEC_ALU.SEC_FINISHING_STEAM.STEAM.RFG</t>
  </si>
  <si>
    <t>FEC.ktoe.ES.NFM.SEC_ALU.SEC_FINISHING_STEAM.STEAM.LPG</t>
  </si>
  <si>
    <t>FEC.ktoe.ES.NFM.SEC_ALU.SEC_FINISHING_STEAM.STEAM.DIESEL_LIQBIO</t>
  </si>
  <si>
    <t>FEC.ktoe.ES.NFM.SEC_ALU.SEC_FINISHING_STEAM.STEAM.RFO</t>
  </si>
  <si>
    <t>FEC.ktoe.ES.NFM.SEC_ALU.SEC_FINISHING_STEAM.STEAM.OTHER</t>
  </si>
  <si>
    <t>FEC.ktoe.ES.NFM.SEC_ALU.SEC_FINISHING_STEAM.STEAM.NG_BIOGAS</t>
  </si>
  <si>
    <t>FEC.ktoe.ES.NFM.SEC_ALU.SEC_FINISHING_STEAM.STEAM.DERIVED</t>
  </si>
  <si>
    <t>FEC.ktoe.ES.NFM.SEC_ALU.SEC_FINISHING_STEAM.STEAM.BIOMASS_WASTE</t>
  </si>
  <si>
    <t>FEC.ktoe.ES.NFM.SEC_ALU.SEC_FINISHING_STEAM.STEAM.STEAM_DISTR</t>
  </si>
  <si>
    <t>FEC.ktoe.ES.NFM.SEC_ALU.SEC_FINISHING.ELEC.ELEC</t>
  </si>
  <si>
    <t>FEC.ktoe.ES.NFM.OTHER_NFM.TOTAL.TOTAL.TOTAL</t>
  </si>
  <si>
    <t>FEC.ktoe.ES.NFM.OTHER_NFM.LIGHT.GENERIC.ELEC</t>
  </si>
  <si>
    <t>FEC.ktoe.ES.NFM.OTHER_NFM.AIRCOMP.GENERIC.ELEC</t>
  </si>
  <si>
    <t>FEC.ktoe.ES.NFM.OTHER_NFM.MOTOR.GENERIC.ELEC</t>
  </si>
  <si>
    <t>FEC.ktoe.ES.NFM.OTHER_NFM.FANS.GENERIC.ELEC</t>
  </si>
  <si>
    <t>FEC.ktoe.ES.NFM.OTHER_NFM.LOW_ENTH.TOTAL.TOTAL</t>
  </si>
  <si>
    <t>FEC.ktoe.ES.NFM.OTHER_NFM.LOW_ENTH.THERM.DIESEL_LIQBIO</t>
  </si>
  <si>
    <t>FEC.ktoe.ES.NFM.OTHER_NFM.LOW_ENTH.THERM.NG_BIOGAS</t>
  </si>
  <si>
    <t>FEC.ktoe.ES.NFM.OTHER_NFM.LOW_ENTH.THERM.SOLAR_GEO</t>
  </si>
  <si>
    <t>FEC.ktoe.ES.NFM.OTHER_NFM.LOW_ENTH.HP.AMBIENT</t>
  </si>
  <si>
    <t>FEC.ktoe.ES.NFM.OTHER_NFM.LOW_ENTH.THERM.ELEC</t>
  </si>
  <si>
    <t>Other Metals: production</t>
  </si>
  <si>
    <t>FEC.ktoe.ES.NFM.OTHER_NFM.OTH_PRODUCTION.TOTAL.TOTAL</t>
  </si>
  <si>
    <t>Metal production - Thermal</t>
  </si>
  <si>
    <t>FEC.ktoe.ES.NFM.OTHER_NFM.OTH_PRODUCTION.THERM.TOTAL</t>
  </si>
  <si>
    <t>FEC.ktoe.ES.NFM.OTHER_NFM.OTH_PRODUCTION.THERM.SOLIDS</t>
  </si>
  <si>
    <t>FEC.ktoe.ES.NFM.OTHER_NFM.OTH_PRODUCTION.THERM.LPG</t>
  </si>
  <si>
    <t>FEC.ktoe.ES.NFM.OTHER_NFM.OTH_PRODUCTION.THERM.DIESEL_LIQBIO</t>
  </si>
  <si>
    <t>FEC.ktoe.ES.NFM.OTHER_NFM.OTH_PRODUCTION.THERM.RFO</t>
  </si>
  <si>
    <t>FEC.ktoe.ES.NFM.OTHER_NFM.OTH_PRODUCTION.THERM.NG_BIOGAS</t>
  </si>
  <si>
    <t>Metal production - Electric</t>
  </si>
  <si>
    <t>FEC.ktoe.ES.NFM.OTHER_NFM.OTH_PRODUCTION.ELEC.ELEC</t>
  </si>
  <si>
    <t>Metal processing  (metallurgy e.g. cast house, reheating)</t>
  </si>
  <si>
    <t>FEC.ktoe.ES.NFM.OTHER_NFM.OTH_PROCESSING.TOTAL.TOTAL</t>
  </si>
  <si>
    <t>Metal processing - Thermal</t>
  </si>
  <si>
    <t>FEC.ktoe.ES.NFM.OTHER_NFM.OTH_PROCESSING.THERM.TOTAL</t>
  </si>
  <si>
    <t>FEC.ktoe.ES.NFM.OTHER_NFM.OTH_PROCESSING.THERM.LPG</t>
  </si>
  <si>
    <t>FEC.ktoe.ES.NFM.OTHER_NFM.OTH_PROCESSING.THERM.DIESEL_LIQBIO</t>
  </si>
  <si>
    <t>FEC.ktoe.ES.NFM.OTHER_NFM.OTH_PROCESSING.THERM.RFO</t>
  </si>
  <si>
    <t>FEC.ktoe.ES.NFM.OTHER_NFM.OTH_PROCESSING.THERM.NG_BIOGAS</t>
  </si>
  <si>
    <t>Metal processing - Electric</t>
  </si>
  <si>
    <t>FEC.ktoe.ES.NFM.OTHER_NFM.OTH_PROCESSING.ELEC.ELEC</t>
  </si>
  <si>
    <t>Metal finishing</t>
  </si>
  <si>
    <t>Metal finishing - Thermal</t>
  </si>
  <si>
    <t>FEC.ktoe.ES.NFM.OTHER_NFM.OTH_FINISHING.THERM.TOTAL</t>
  </si>
  <si>
    <t>FEC.ktoe.ES.NFM.OTHER_NFM.OTH_FINISHING.THERM.LPG</t>
  </si>
  <si>
    <t>FEC.ktoe.ES.NFM.OTHER_NFM.OTH_FINISHING.THERM.DIESEL_LIQBIO</t>
  </si>
  <si>
    <t>FEC.ktoe.ES.NFM.OTHER_NFM.OTH_FINISHING.THERM.NG_BIOGAS</t>
  </si>
  <si>
    <t>Metal finishing - Steam</t>
  </si>
  <si>
    <t>FEC.ktoe.ES.NFM.OTHER_NFM.OTH_FINISHING_STEAM.TOTAL.TOTAL</t>
  </si>
  <si>
    <t>FEC.ktoe.ES.NFM.OTHER_NFM.OTH_FINISHING_STEAM.STEAM.SOLIDS</t>
  </si>
  <si>
    <t>FEC.ktoe.ES.NFM.OTHER_NFM.OTH_FINISHING_STEAM.STEAM.RFG</t>
  </si>
  <si>
    <t>FEC.ktoe.ES.NFM.OTHER_NFM.OTH_FINISHING_STEAM.STEAM.LPG</t>
  </si>
  <si>
    <t>FEC.ktoe.ES.NFM.OTHER_NFM.OTH_FINISHING_STEAM.STEAM.DIESEL_LIQBIO</t>
  </si>
  <si>
    <t>FEC.ktoe.ES.NFM.OTHER_NFM.OTH_FINISHING_STEAM.STEAM.RFO</t>
  </si>
  <si>
    <t>FEC.ktoe.ES.NFM.OTHER_NFM.OTH_FINISHING_STEAM.STEAM.OTHER</t>
  </si>
  <si>
    <t>FEC.ktoe.ES.NFM.OTHER_NFM.OTH_FINISHING_STEAM.STEAM.NG_BIOGAS</t>
  </si>
  <si>
    <t>FEC.ktoe.ES.NFM.OTHER_NFM.OTH_FINISHING_STEAM.STEAM.DERIVED</t>
  </si>
  <si>
    <t>FEC.ktoe.ES.NFM.OTHER_NFM.OTH_FINISHING_STEAM.STEAM.BIOMASS_WASTE</t>
  </si>
  <si>
    <t>FEC.ktoe.ES.NFM.OTHER_NFM.OTH_FINISHING_STEAM.STEAM.STEAM_DISTR</t>
  </si>
  <si>
    <t>Metal finishing - Electric</t>
  </si>
  <si>
    <t>FEC.ktoe.ES.NFM.OTHER_NFM.OTH_FINISHING.ELEC.ELEC</t>
  </si>
  <si>
    <t>UED.ktoe.ES.NFM.ALUMINA.TOTAL.TOTAL.TOTAL</t>
  </si>
  <si>
    <t>UED.ktoe.ES.NFM.ALUMINA.LIGHT.GENERIC.ELEC</t>
  </si>
  <si>
    <t>UED.ktoe.ES.NFM.ALUMINA.AIRCOMP.GENERIC.ELEC</t>
  </si>
  <si>
    <t>UED.ktoe.ES.NFM.ALUMINA.MOTOR.GENERIC.ELEC</t>
  </si>
  <si>
    <t>UED.ktoe.ES.NFM.ALUMINA.FANS.GENERIC.ELEC</t>
  </si>
  <si>
    <t>UED.ktoe.ES.NFM.ALUMINA.LOW_ENTH.TOTAL.TOTAL</t>
  </si>
  <si>
    <t>UED.ktoe.ES.NFM.ALUMINA.LOW_ENTH.THERM.DIESEL_LIQBIO</t>
  </si>
  <si>
    <t>UED.ktoe.ES.NFM.ALUMINA.LOW_ENTH.THERM.NG_BIOGAS</t>
  </si>
  <si>
    <t>UED.ktoe.ES.NFM.ALUMINA.LOW_ENTH.THERM.SOLAR_GEO</t>
  </si>
  <si>
    <t>UED.ktoe.ES.NFM.ALUMINA.LOW_ENTH.HP.AMBIENT</t>
  </si>
  <si>
    <t>UED.ktoe.ES.NFM.ALUMINA.LOW_ENTH.THERM.ELEC</t>
  </si>
  <si>
    <t>UED.ktoe.ES.NFM.ALUMINA.A_PRODUCTION.TOTAL.TOTAL</t>
  </si>
  <si>
    <t>UED.ktoe.ES.NFM.ALUMINA.A_PRODUCTION.STEAM.SOLIDS</t>
  </si>
  <si>
    <t>UED.ktoe.ES.NFM.ALUMINA.A_PRODUCTION.STEAM.RFG</t>
  </si>
  <si>
    <t>UED.ktoe.ES.NFM.ALUMINA.A_PRODUCTION.STEAM.LPG</t>
  </si>
  <si>
    <t>UED.ktoe.ES.NFM.ALUMINA.A_PRODUCTION.STEAM.DIESEL_LIQBIO</t>
  </si>
  <si>
    <t>UED.ktoe.ES.NFM.ALUMINA.A_PRODUCTION.STEAM.RFO</t>
  </si>
  <si>
    <t>UED.ktoe.ES.NFM.ALUMINA.A_PRODUCTION.STEAM.OTHER</t>
  </si>
  <si>
    <t>UED.ktoe.ES.NFM.ALUMINA.A_PRODUCTION.STEAM.NG_BIOGAS</t>
  </si>
  <si>
    <t>UED.ktoe.ES.NFM.ALUMINA.A_PRODUCTION.STEAM.DERIVED</t>
  </si>
  <si>
    <t>UED.ktoe.ES.NFM.ALUMINA.A_PRODUCTION.STEAM.BIOMASS_WASTE</t>
  </si>
  <si>
    <t>UED.ktoe.ES.NFM.ALUMINA.A_PRODUCTION.STEAM.STEAM_DISTR</t>
  </si>
  <si>
    <t>UED.ktoe.ES.NFM.ALUMINA.A_REFINING.TOTAL.TOTAL</t>
  </si>
  <si>
    <t>UED.ktoe.ES.NFM.ALUMINA.A_REFINING.THERM.LPG</t>
  </si>
  <si>
    <t>UED.ktoe.ES.NFM.ALUMINA.A_REFINING.THERM.DIESEL_LIQBIO</t>
  </si>
  <si>
    <t>UED.ktoe.ES.NFM.ALUMINA.A_REFINING.THERM.RFO</t>
  </si>
  <si>
    <t>UED.ktoe.ES.NFM.ALUMINA.A_REFINING.THERM.NG_BIOGAS</t>
  </si>
  <si>
    <t>UED.ktoe.ES.NFM.ALUMINA.A_REFINING.THERM.ELEC</t>
  </si>
  <si>
    <t>UED.ktoe.ES.NFM.PRIM_ALU.TOTAL.TOTAL.TOTAL</t>
  </si>
  <si>
    <t>UED.ktoe.ES.NFM.PRIM_ALU.LIGHT.GENERIC.ELEC</t>
  </si>
  <si>
    <t>UED.ktoe.ES.NFM.PRIM_ALU.AIRCOMP.GENERIC.ELEC</t>
  </si>
  <si>
    <t>UED.ktoe.ES.NFM.PRIM_ALU.MOTOR.GENERIC.ELEC</t>
  </si>
  <si>
    <t>UED.ktoe.ES.NFM.PRIM_ALU.FANS.GENERIC.ELEC</t>
  </si>
  <si>
    <t>UED.ktoe.ES.NFM.PRIM_ALU.LOW_ENTH.TOTAL.TOTAL</t>
  </si>
  <si>
    <t>UED.ktoe.ES.NFM.PRIM_ALU.LOW_ENTH.THERM.DIESEL_LIQBIO</t>
  </si>
  <si>
    <t>UED.ktoe.ES.NFM.PRIM_ALU.LOW_ENTH.THERM.NG_BIOGAS</t>
  </si>
  <si>
    <t>UED.ktoe.ES.NFM.PRIM_ALU.LOW_ENTH.THERM.SOLAR_GEO</t>
  </si>
  <si>
    <t>UED.ktoe.ES.NFM.PRIM_ALU.LOW_ENTH.HP.AMBIENT</t>
  </si>
  <si>
    <t>UED.ktoe.ES.NFM.PRIM_ALU.LOW_ENTH.THERM.ELEC</t>
  </si>
  <si>
    <t>UED.ktoe.ES.NFM.PRIM_ALU.SMELTING.ELEC.ELEC</t>
  </si>
  <si>
    <t>UED.ktoe.ES.NFM.PRIM_ALU.PROCESSING.TOTAL.TOTAL</t>
  </si>
  <si>
    <t>UED.ktoe.ES.NFM.PRIM_ALU.PROCESSING.THERM.TOTAL</t>
  </si>
  <si>
    <t>UED.ktoe.ES.NFM.PRIM_ALU.PROCESSING.THERM.LPG</t>
  </si>
  <si>
    <t>UED.ktoe.ES.NFM.PRIM_ALU.PROCESSING.THERM.DIESEL_LIQBIO</t>
  </si>
  <si>
    <t>UED.ktoe.ES.NFM.PRIM_ALU.PROCESSING.THERM.RFO</t>
  </si>
  <si>
    <t>UED.ktoe.ES.NFM.PRIM_ALU.PROCESSING.THERM.NG_BIOGAS</t>
  </si>
  <si>
    <t>UED.ktoe.ES.NFM.PRIM_ALU.PROCESSING.ELEC.ELEC</t>
  </si>
  <si>
    <t>UED.ktoe.ES.NFM.PRIM_ALU.FINISHING.THERM.TOTAL</t>
  </si>
  <si>
    <t>UED.ktoe.ES.NFM.PRIM_ALU.FINISHING.THERM.LPG</t>
  </si>
  <si>
    <t>UED.ktoe.ES.NFM.PRIM_ALU.FINISHING.THERM.DIESEL_LIQBIO</t>
  </si>
  <si>
    <t>UED.ktoe.ES.NFM.PRIM_ALU.FINISHING.THERM.NG_BIOGAS</t>
  </si>
  <si>
    <t>UED.ktoe.ES.NFM.PRIM_ALU.FINISHING_STEAM.TOTAL.TOTAL</t>
  </si>
  <si>
    <t>UED.ktoe.ES.NFM.PRIM_ALU.FINISHING_STEAM.STEAM.SOLIDS</t>
  </si>
  <si>
    <t>UED.ktoe.ES.NFM.PRIM_ALU.FINISHING_STEAM.STEAM.RFG</t>
  </si>
  <si>
    <t>UED.ktoe.ES.NFM.PRIM_ALU.FINISHING_STEAM.STEAM.LPG</t>
  </si>
  <si>
    <t>UED.ktoe.ES.NFM.PRIM_ALU.FINISHING_STEAM.STEAM.DIESEL_LIQBIO</t>
  </si>
  <si>
    <t>UED.ktoe.ES.NFM.PRIM_ALU.FINISHING_STEAM.STEAM.RFO</t>
  </si>
  <si>
    <t>UED.ktoe.ES.NFM.PRIM_ALU.FINISHING_STEAM.STEAM.OTHER</t>
  </si>
  <si>
    <t>UED.ktoe.ES.NFM.PRIM_ALU.FINISHING_STEAM.STEAM.NG_BIOGAS</t>
  </si>
  <si>
    <t>UED.ktoe.ES.NFM.PRIM_ALU.FINISHING_STEAM.STEAM.DERIVED</t>
  </si>
  <si>
    <t>UED.ktoe.ES.NFM.PRIM_ALU.FINISHING_STEAM.STEAM.BIOMASS_WASTE</t>
  </si>
  <si>
    <t>UED.ktoe.ES.NFM.PRIM_ALU.FINISHING_STEAM.STEAM.STEAM_DISTR</t>
  </si>
  <si>
    <t>UED.ktoe.ES.NFM.PRIM_ALU.FINISHING.ELEC.ELEC</t>
  </si>
  <si>
    <t>UED.ktoe.ES.NFM.SEC_ALU.TOTAL.TOTAL.TOTAL</t>
  </si>
  <si>
    <t>UED.ktoe.ES.NFM.SEC_ALU.LIGHT.GENERIC.ELEC</t>
  </si>
  <si>
    <t>UED.ktoe.ES.NFM.SEC_ALU.AIRCOMP.GENERIC.ELEC</t>
  </si>
  <si>
    <t>UED.ktoe.ES.NFM.SEC_ALU.MOTOR.GENERIC.ELEC</t>
  </si>
  <si>
    <t>UED.ktoe.ES.NFM.SEC_ALU.FANS.GENERIC.ELEC</t>
  </si>
  <si>
    <t>UED.ktoe.ES.NFM.SEC_ALU.LOW_ENTH.TOTAL.TOTAL</t>
  </si>
  <si>
    <t>UED.ktoe.ES.NFM.SEC_ALU.LOW_ENTH.THERM.DIESEL_LIQBIO</t>
  </si>
  <si>
    <t>UED.ktoe.ES.NFM.SEC_ALU.LOW_ENTH.THERM.NG_BIOGAS</t>
  </si>
  <si>
    <t>UED.ktoe.ES.NFM.SEC_ALU.LOW_ENTH.THERM.SOLAR_GEO</t>
  </si>
  <si>
    <t>UED.ktoe.ES.NFM.SEC_ALU.LOW_ENTH.HP.AMBIENT</t>
  </si>
  <si>
    <t>UED.ktoe.ES.NFM.SEC_ALU.LOW_ENTH.THERM.ELEC</t>
  </si>
  <si>
    <t>UED.ktoe.ES.NFM.SEC_ALU.SEC_REMELTING.TOTAL.TOTAL</t>
  </si>
  <si>
    <t>UED.ktoe.ES.NFM.SEC_ALU.SEC_REMELTING.THERM.TOTAL</t>
  </si>
  <si>
    <t>UED.ktoe.ES.NFM.SEC_ALU.SEC_REMELTING.THERM.LPG</t>
  </si>
  <si>
    <t>UED.ktoe.ES.NFM.SEC_ALU.SEC_REMELTING.THERM.DIESEL_LIQBIO</t>
  </si>
  <si>
    <t>UED.ktoe.ES.NFM.SEC_ALU.SEC_REMELTING.THERM.RFO</t>
  </si>
  <si>
    <t>UED.ktoe.ES.NFM.SEC_ALU.SEC_REMELTING.THERM.NG_BIOGAS</t>
  </si>
  <si>
    <t>UED.ktoe.ES.NFM.SEC_ALU.SEC_REMELTING.ELEC.ELEC</t>
  </si>
  <si>
    <t>UED.ktoe.ES.NFM.SEC_ALU.SEC_PROCESSING.TOTAL.TOTAL</t>
  </si>
  <si>
    <t>UED.ktoe.ES.NFM.SEC_ALU.SEC_PROCESSING.THERM.TOTAL</t>
  </si>
  <si>
    <t>UED.ktoe.ES.NFM.SEC_ALU.SEC_PROCESSING.THERM.LPG</t>
  </si>
  <si>
    <t>UED.ktoe.ES.NFM.SEC_ALU.SEC_PROCESSING.THERM.DIESEL_LIQBIO</t>
  </si>
  <si>
    <t>UED.ktoe.ES.NFM.SEC_ALU.SEC_PROCESSING.THERM.RFO</t>
  </si>
  <si>
    <t>UED.ktoe.ES.NFM.SEC_ALU.SEC_PROCESSING.THERM.NG_BIOGAS</t>
  </si>
  <si>
    <t>UED.ktoe.ES.NFM.SEC_ALU.SEC_PROCESSING.ELEC.ELEC</t>
  </si>
  <si>
    <t>UED.ktoe.ES.NFM.SEC_ALU.SEC_FINISHING.THERM.TOTAL</t>
  </si>
  <si>
    <t>UED.ktoe.ES.NFM.SEC_ALU.SEC_FINISHING.THERM.LPG</t>
  </si>
  <si>
    <t>UED.ktoe.ES.NFM.SEC_ALU.SEC_FINISHING.THERM.DIESEL_LIQBIO</t>
  </si>
  <si>
    <t>UED.ktoe.ES.NFM.SEC_ALU.SEC_FINISHING.THERM.NG_BIOGAS</t>
  </si>
  <si>
    <t>UED.ktoe.ES.NFM.SEC_ALU.SEC_FINISHING_STEAM.TOTAL.TOTAL</t>
  </si>
  <si>
    <t>UED.ktoe.ES.NFM.SEC_ALU.SEC_FINISHING_STEAM.STEAM.SOLIDS</t>
  </si>
  <si>
    <t>UED.ktoe.ES.NFM.SEC_ALU.SEC_FINISHING_STEAM.STEAM.RFG</t>
  </si>
  <si>
    <t>UED.ktoe.ES.NFM.SEC_ALU.SEC_FINISHING_STEAM.STEAM.LPG</t>
  </si>
  <si>
    <t>UED.ktoe.ES.NFM.SEC_ALU.SEC_FINISHING_STEAM.STEAM.DIESEL_LIQBIO</t>
  </si>
  <si>
    <t>UED.ktoe.ES.NFM.SEC_ALU.SEC_FINISHING_STEAM.STEAM.RFO</t>
  </si>
  <si>
    <t>UED.ktoe.ES.NFM.SEC_ALU.SEC_FINISHING_STEAM.STEAM.OTHER</t>
  </si>
  <si>
    <t>UED.ktoe.ES.NFM.SEC_ALU.SEC_FINISHING_STEAM.STEAM.NG_BIOGAS</t>
  </si>
  <si>
    <t>UED.ktoe.ES.NFM.SEC_ALU.SEC_FINISHING_STEAM.STEAM.DERIVED</t>
  </si>
  <si>
    <t>UED.ktoe.ES.NFM.SEC_ALU.SEC_FINISHING_STEAM.STEAM.BIOMASS_WASTE</t>
  </si>
  <si>
    <t>UED.ktoe.ES.NFM.SEC_ALU.SEC_FINISHING_STEAM.STEAM.STEAM_DISTR</t>
  </si>
  <si>
    <t>UED.ktoe.ES.NFM.SEC_ALU.SEC_FINISHING.ELEC.ELEC</t>
  </si>
  <si>
    <t>UED.ktoe.ES.NFM.OTHER_NFM.TOTAL.TOTAL.TOTAL</t>
  </si>
  <si>
    <t>UED.ktoe.ES.NFM.OTHER_NFM.LIGHT.GENERIC.ELEC</t>
  </si>
  <si>
    <t>UED.ktoe.ES.NFM.OTHER_NFM.AIRCOMP.GENERIC.ELEC</t>
  </si>
  <si>
    <t>UED.ktoe.ES.NFM.OTHER_NFM.MOTOR.GENERIC.ELEC</t>
  </si>
  <si>
    <t>UED.ktoe.ES.NFM.OTHER_NFM.FANS.GENERIC.ELEC</t>
  </si>
  <si>
    <t>UED.ktoe.ES.NFM.OTHER_NFM.LOW_ENTH.TOTAL.TOTAL</t>
  </si>
  <si>
    <t>UED.ktoe.ES.NFM.OTHER_NFM.LOW_ENTH.THERM.DIESEL_LIQBIO</t>
  </si>
  <si>
    <t>UED.ktoe.ES.NFM.OTHER_NFM.LOW_ENTH.THERM.NG_BIOGAS</t>
  </si>
  <si>
    <t>UED.ktoe.ES.NFM.OTHER_NFM.LOW_ENTH.THERM.SOLAR_GEO</t>
  </si>
  <si>
    <t>UED.ktoe.ES.NFM.OTHER_NFM.LOW_ENTH.HP.AMBIENT</t>
  </si>
  <si>
    <t>UED.ktoe.ES.NFM.OTHER_NFM.LOW_ENTH.THERM.ELEC</t>
  </si>
  <si>
    <t>UED.ktoe.ES.NFM.OTHER_NFM.OTH_PRODUCTION.TOTAL.TOTAL</t>
  </si>
  <si>
    <t>UED.ktoe.ES.NFM.OTHER_NFM.OTH_PRODUCTION.THERM.TOTAL</t>
  </si>
  <si>
    <t>UED.ktoe.ES.NFM.OTHER_NFM.OTH_PRODUCTION.THERM.SOLIDS</t>
  </si>
  <si>
    <t>UED.ktoe.ES.NFM.OTHER_NFM.OTH_PRODUCTION.THERM.LPG</t>
  </si>
  <si>
    <t>UED.ktoe.ES.NFM.OTHER_NFM.OTH_PRODUCTION.THERM.DIESEL_LIQBIO</t>
  </si>
  <si>
    <t>UED.ktoe.ES.NFM.OTHER_NFM.OTH_PRODUCTION.THERM.RFO</t>
  </si>
  <si>
    <t>UED.ktoe.ES.NFM.OTHER_NFM.OTH_PRODUCTION.THERM.NG_BIOGAS</t>
  </si>
  <si>
    <t>UED.ktoe.ES.NFM.OTHER_NFM.OTH_PRODUCTION.ELEC.ELEC</t>
  </si>
  <si>
    <t>UED.ktoe.ES.NFM.OTHER_NFM.OTH_PROCESSING.TOTAL.TOTAL</t>
  </si>
  <si>
    <t>UED.ktoe.ES.NFM.OTHER_NFM.OTH_PROCESSING.THERM.TOTAL</t>
  </si>
  <si>
    <t>UED.ktoe.ES.NFM.OTHER_NFM.OTH_PROCESSING.THERM.LPG</t>
  </si>
  <si>
    <t>UED.ktoe.ES.NFM.OTHER_NFM.OTH_PROCESSING.THERM.DIESEL_LIQBIO</t>
  </si>
  <si>
    <t>UED.ktoe.ES.NFM.OTHER_NFM.OTH_PROCESSING.THERM.RFO</t>
  </si>
  <si>
    <t>UED.ktoe.ES.NFM.OTHER_NFM.OTH_PROCESSING.THERM.NG_BIOGAS</t>
  </si>
  <si>
    <t>UED.ktoe.ES.NFM.OTHER_NFM.OTH_PROCESSING.ELEC.ELEC</t>
  </si>
  <si>
    <t>UED.ktoe.ES.NFM.OTHER_NFM.OTH_FINISHING.THERM.TOTAL</t>
  </si>
  <si>
    <t>UED.ktoe.ES.NFM.OTHER_NFM.OTH_FINISHING.THERM.LPG</t>
  </si>
  <si>
    <t>UED.ktoe.ES.NFM.OTHER_NFM.OTH_FINISHING.THERM.DIESEL_LIQBIO</t>
  </si>
  <si>
    <t>UED.ktoe.ES.NFM.OTHER_NFM.OTH_FINISHING.THERM.NG_BIOGAS</t>
  </si>
  <si>
    <t>UED.ktoe.ES.NFM.OTHER_NFM.OTH_FINISHING_STEAM.TOTAL.TOTAL</t>
  </si>
  <si>
    <t>UED.ktoe.ES.NFM.OTHER_NFM.OTH_FINISHING_STEAM.STEAM.SOLIDS</t>
  </si>
  <si>
    <t>UED.ktoe.ES.NFM.OTHER_NFM.OTH_FINISHING_STEAM.STEAM.RFG</t>
  </si>
  <si>
    <t>UED.ktoe.ES.NFM.OTHER_NFM.OTH_FINISHING_STEAM.STEAM.LPG</t>
  </si>
  <si>
    <t>UED.ktoe.ES.NFM.OTHER_NFM.OTH_FINISHING_STEAM.STEAM.DIESEL_LIQBIO</t>
  </si>
  <si>
    <t>UED.ktoe.ES.NFM.OTHER_NFM.OTH_FINISHING_STEAM.STEAM.RFO</t>
  </si>
  <si>
    <t>UED.ktoe.ES.NFM.OTHER_NFM.OTH_FINISHING_STEAM.STEAM.OTHER</t>
  </si>
  <si>
    <t>UED.ktoe.ES.NFM.OTHER_NFM.OTH_FINISHING_STEAM.STEAM.NG_BIOGAS</t>
  </si>
  <si>
    <t>UED.ktoe.ES.NFM.OTHER_NFM.OTH_FINISHING_STEAM.STEAM.DERIVED</t>
  </si>
  <si>
    <t>UED.ktoe.ES.NFM.OTHER_NFM.OTH_FINISHING_STEAM.STEAM.BIOMASS_WASTE</t>
  </si>
  <si>
    <t>UED.ktoe.ES.NFM.OTHER_NFM.OTH_FINISHING_STEAM.STEAM.STEAM_DISTR</t>
  </si>
  <si>
    <t>UED.ktoe.ES.NFM.OTHER_NFM.OTH_FINISHING.ELEC.ELEC</t>
  </si>
  <si>
    <t>FUEL_EMI.ktCO2.ES.NFM.ALUMINA.TOTAL.TOTAL.TOTAL</t>
  </si>
  <si>
    <t>FUEL_EMI.ktCO2.ES.NFM.ALUMINA.LIGHT.GENERIC.ELEC</t>
  </si>
  <si>
    <t>FUEL_EMI.ktCO2.ES.NFM.ALUMINA.AIRCOMP.GENERIC.ELEC</t>
  </si>
  <si>
    <t>FUEL_EMI.ktCO2.ES.NFM.ALUMINA.MOTOR.GENERIC.ELEC</t>
  </si>
  <si>
    <t>FUEL_EMI.ktCO2.ES.NFM.ALUMINA.FANS.GENERIC.ELEC</t>
  </si>
  <si>
    <t>FUEL_EMI.ktCO2.ES.NFM.ALUMINA.LOW_ENTH.TOTAL.TOTAL</t>
  </si>
  <si>
    <t>FUEL_EMI.ktCO2.ES.NFM.ALUMINA.LOW_ENTH.THERM.DIESEL_LIQBIO</t>
  </si>
  <si>
    <t>FUEL_EMI.ktCO2.ES.NFM.ALUMINA.LOW_ENTH.THERM.NG_BIOGAS</t>
  </si>
  <si>
    <t>FUEL_EMI.ktCO2.ES.NFM.ALUMINA.LOW_ENTH.THERM.SOLAR_GEO</t>
  </si>
  <si>
    <t>FUEL_EMI.ktCO2.ES.NFM.ALUMINA.LOW_ENTH.HP.AMBIENT</t>
  </si>
  <si>
    <t>FUEL_EMI.ktCO2.ES.NFM.ALUMINA.LOW_ENTH.THERM.ELEC</t>
  </si>
  <si>
    <t>FUEL_EMI.ktCO2.ES.NFM.ALUMINA.A_PRODUCTION.TOTAL.TOTAL</t>
  </si>
  <si>
    <t>FUEL_EMI.ktCO2.ES.NFM.ALUMINA.A_PRODUCTION.STEAM.SOLIDS</t>
  </si>
  <si>
    <t>FUEL_EMI.ktCO2.ES.NFM.ALUMINA.A_PRODUCTION.STEAM.RFG</t>
  </si>
  <si>
    <t>FUEL_EMI.ktCO2.ES.NFM.ALUMINA.A_PRODUCTION.STEAM.LPG</t>
  </si>
  <si>
    <t>FUEL_EMI.ktCO2.ES.NFM.ALUMINA.A_PRODUCTION.STEAM.DIESEL_LIQBIO</t>
  </si>
  <si>
    <t>FUEL_EMI.ktCO2.ES.NFM.ALUMINA.A_PRODUCTION.STEAM.RFO</t>
  </si>
  <si>
    <t>FUEL_EMI.ktCO2.ES.NFM.ALUMINA.A_PRODUCTION.STEAM.OTHER</t>
  </si>
  <si>
    <t>FUEL_EMI.ktCO2.ES.NFM.ALUMINA.A_PRODUCTION.STEAM.NG_BIOGAS</t>
  </si>
  <si>
    <t>FUEL_EMI.ktCO2.ES.NFM.ALUMINA.A_PRODUCTION.STEAM.DERIVED</t>
  </si>
  <si>
    <t>FUEL_EMI.ktCO2.ES.NFM.ALUMINA.A_PRODUCTION.STEAM.BIOMASS_WASTE</t>
  </si>
  <si>
    <t>FUEL_EMI.ktCO2.ES.NFM.ALUMINA.A_PRODUCTION.STEAM.STEAM_DISTR</t>
  </si>
  <si>
    <t>FUEL_EMI.ktCO2.ES.NFM.ALUMINA.A_REFINING.TOTAL.TOTAL</t>
  </si>
  <si>
    <t>FUEL_EMI.ktCO2.ES.NFM.ALUMINA.A_REFINING.THERM.LPG</t>
  </si>
  <si>
    <t>FUEL_EMI.ktCO2.ES.NFM.ALUMINA.A_REFINING.THERM.DIESEL_LIQBIO</t>
  </si>
  <si>
    <t>FUEL_EMI.ktCO2.ES.NFM.ALUMINA.A_REFINING.THERM.RFO</t>
  </si>
  <si>
    <t>FUEL_EMI.ktCO2.ES.NFM.ALUMINA.A_REFINING.THERM.NG_BIOGAS</t>
  </si>
  <si>
    <t>FUEL_EMI.ktCO2.ES.NFM.ALUMINA.A_REFINING.THERM.ELEC</t>
  </si>
  <si>
    <t>FUEL_EMI.ktCO2.ES.NFM.PRIM_ALU.LIGHT.GENERIC.ELEC</t>
  </si>
  <si>
    <t>FUEL_EMI.ktCO2.ES.NFM.PRIM_ALU.AIRCOMP.GENERIC.ELEC</t>
  </si>
  <si>
    <t>FUEL_EMI.ktCO2.ES.NFM.PRIM_ALU.MOTOR.GENERIC.ELEC</t>
  </si>
  <si>
    <t>FUEL_EMI.ktCO2.ES.NFM.PRIM_ALU.FANS.GENERIC.ELEC</t>
  </si>
  <si>
    <t>FUEL_EMI.ktCO2.ES.NFM.PRIM_ALU.LOW_ENTH.TOTAL.TOTAL</t>
  </si>
  <si>
    <t>FUEL_EMI.ktCO2.ES.NFM.PRIM_ALU.LOW_ENTH.THERM.DIESEL_LIQBIO</t>
  </si>
  <si>
    <t>FUEL_EMI.ktCO2.ES.NFM.PRIM_ALU.LOW_ENTH.THERM.NG_BIOGAS</t>
  </si>
  <si>
    <t>FUEL_EMI.ktCO2.ES.NFM.PRIM_ALU.LOW_ENTH.THERM.SOLAR_GEO</t>
  </si>
  <si>
    <t>FUEL_EMI.ktCO2.ES.NFM.PRIM_ALU.LOW_ENTH.HP.AMBIENT</t>
  </si>
  <si>
    <t>FUEL_EMI.ktCO2.ES.NFM.PRIM_ALU.LOW_ENTH.THERM.ELEC</t>
  </si>
  <si>
    <t>FUEL_EMI.ktCO2.ES.NFM.PRIM_ALU.SMELTING.ELEC.ELEC</t>
  </si>
  <si>
    <t>FUEL_EMI.ktCO2.ES.NFM.PRIM_ALU.PROCESSING.TOTAL.TOTAL</t>
  </si>
  <si>
    <t>FUEL_EMI.ktCO2.ES.NFM.PRIM_ALU.PROCESSING.THERM.TOTAL</t>
  </si>
  <si>
    <t>FUEL_EMI.ktCO2.ES.NFM.PRIM_ALU.PROCESSING.THERM.LPG</t>
  </si>
  <si>
    <t>FUEL_EMI.ktCO2.ES.NFM.PRIM_ALU.PROCESSING.THERM.DIESEL_LIQBIO</t>
  </si>
  <si>
    <t>FUEL_EMI.ktCO2.ES.NFM.PRIM_ALU.PROCESSING.THERM.RFO</t>
  </si>
  <si>
    <t>FUEL_EMI.ktCO2.ES.NFM.PRIM_ALU.PROCESSING.THERM.NG_BIOGAS</t>
  </si>
  <si>
    <t>FUEL_EMI.ktCO2.ES.NFM.PRIM_ALU.PROCESSING.ELEC.ELEC</t>
  </si>
  <si>
    <t>FUEL_EMI.ktCO2.ES.NFM.PRIM_ALU.FINISHING.THERM.TOTAL</t>
  </si>
  <si>
    <t>FUEL_EMI.ktCO2.ES.NFM.PRIM_ALU.FINISHING.THERM.LPG</t>
  </si>
  <si>
    <t>FUEL_EMI.ktCO2.ES.NFM.PRIM_ALU.FINISHING.THERM.DIESEL_LIQBIO</t>
  </si>
  <si>
    <t>FUEL_EMI.ktCO2.ES.NFM.PRIM_ALU.FINISHING.THERM.NG_BIOGAS</t>
  </si>
  <si>
    <t>FUEL_EMI.ktCO2.ES.NFM.PRIM_ALU.FINISHING_STEAM.TOTAL.TOTAL</t>
  </si>
  <si>
    <t>FUEL_EMI.ktCO2.ES.NFM.PRIM_ALU.FINISHING_STEAM.STEAM.SOLIDS</t>
  </si>
  <si>
    <t>FUEL_EMI.ktCO2.ES.NFM.PRIM_ALU.FINISHING_STEAM.STEAM.RFG</t>
  </si>
  <si>
    <t>FUEL_EMI.ktCO2.ES.NFM.PRIM_ALU.FINISHING_STEAM.STEAM.LPG</t>
  </si>
  <si>
    <t>FUEL_EMI.ktCO2.ES.NFM.PRIM_ALU.FINISHING_STEAM.STEAM.DIESEL_LIQBIO</t>
  </si>
  <si>
    <t>FUEL_EMI.ktCO2.ES.NFM.PRIM_ALU.FINISHING_STEAM.STEAM.RFO</t>
  </si>
  <si>
    <t>FUEL_EMI.ktCO2.ES.NFM.PRIM_ALU.FINISHING_STEAM.STEAM.OTHER</t>
  </si>
  <si>
    <t>FUEL_EMI.ktCO2.ES.NFM.PRIM_ALU.FINISHING_STEAM.STEAM.NG_BIOGAS</t>
  </si>
  <si>
    <t>FUEL_EMI.ktCO2.ES.NFM.PRIM_ALU.FINISHING_STEAM.STEAM.DERIVED</t>
  </si>
  <si>
    <t>FUEL_EMI.ktCO2.ES.NFM.PRIM_ALU.FINISHING_STEAM.STEAM.BIOMASS_WASTE</t>
  </si>
  <si>
    <t>FUEL_EMI.ktCO2.ES.NFM.PRIM_ALU.FINISHING_STEAM.STEAM.STEAM_DISTR</t>
  </si>
  <si>
    <t>FUEL_EMI.ktCO2.ES.NFM.PRIM_ALU.FINISHING.ELEC.ELEC</t>
  </si>
  <si>
    <t>PROCESS_EMI.ktCO2.ES.NFM.PRIM_ALU</t>
  </si>
  <si>
    <t>FUEL_EMI.ktCO2.ES.NFM.SEC_ALU.TOTAL.TOTAL.TOTAL</t>
  </si>
  <si>
    <t>FUEL_EMI.ktCO2.ES.NFM.SEC_ALU.LIGHT.GENERIC.ELEC</t>
  </si>
  <si>
    <t>FUEL_EMI.ktCO2.ES.NFM.SEC_ALU.AIRCOMP.GENERIC.ELEC</t>
  </si>
  <si>
    <t>FUEL_EMI.ktCO2.ES.NFM.SEC_ALU.MOTOR.GENERIC.ELEC</t>
  </si>
  <si>
    <t>FUEL_EMI.ktCO2.ES.NFM.SEC_ALU.FANS.GENERIC.ELEC</t>
  </si>
  <si>
    <t>FUEL_EMI.ktCO2.ES.NFM.SEC_ALU.LOW_ENTH.TOTAL.TOTAL</t>
  </si>
  <si>
    <t>FUEL_EMI.ktCO2.ES.NFM.SEC_ALU.LOW_ENTH.THERM.DIESEL_LIQBIO</t>
  </si>
  <si>
    <t>FUEL_EMI.ktCO2.ES.NFM.SEC_ALU.LOW_ENTH.THERM.NG_BIOGAS</t>
  </si>
  <si>
    <t>FUEL_EMI.ktCO2.ES.NFM.SEC_ALU.LOW_ENTH.THERM.SOLAR_GEO</t>
  </si>
  <si>
    <t>FUEL_EMI.ktCO2.ES.NFM.SEC_ALU.LOW_ENTH.HP.AMBIENT</t>
  </si>
  <si>
    <t>FUEL_EMI.ktCO2.ES.NFM.SEC_ALU.LOW_ENTH.THERM.ELEC</t>
  </si>
  <si>
    <t>FUEL_EMI.ktCO2.ES.NFM.SEC_ALU.SEC_REMELTING.TOTAL.TOTAL</t>
  </si>
  <si>
    <t>FUEL_EMI.ktCO2.ES.NFM.SEC_ALU.SEC_REMELTING.THERM.TOTAL</t>
  </si>
  <si>
    <t>FUEL_EMI.ktCO2.ES.NFM.SEC_ALU.SEC_REMELTING.THERM.LPG</t>
  </si>
  <si>
    <t>FUEL_EMI.ktCO2.ES.NFM.SEC_ALU.SEC_REMELTING.THERM.DIESEL_LIQBIO</t>
  </si>
  <si>
    <t>FUEL_EMI.ktCO2.ES.NFM.SEC_ALU.SEC_REMELTING.THERM.RFO</t>
  </si>
  <si>
    <t>FUEL_EMI.ktCO2.ES.NFM.SEC_ALU.SEC_REMELTING.THERM.NG_BIOGAS</t>
  </si>
  <si>
    <t>FUEL_EMI.ktCO2.ES.NFM.SEC_ALU.SEC_REMELTING.ELEC.ELEC</t>
  </si>
  <si>
    <t>FUEL_EMI.ktCO2.ES.NFM.SEC_ALU.SEC_PROCESSING.TOTAL.TOTAL</t>
  </si>
  <si>
    <t>FUEL_EMI.ktCO2.ES.NFM.SEC_ALU.SEC_PROCESSING.THERM.TOTAL</t>
  </si>
  <si>
    <t>FUEL_EMI.ktCO2.ES.NFM.SEC_ALU.SEC_PROCESSING.THERM.LPG</t>
  </si>
  <si>
    <t>FUEL_EMI.ktCO2.ES.NFM.SEC_ALU.SEC_PROCESSING.THERM.DIESEL_LIQBIO</t>
  </si>
  <si>
    <t>FUEL_EMI.ktCO2.ES.NFM.SEC_ALU.SEC_PROCESSING.THERM.RFO</t>
  </si>
  <si>
    <t>FUEL_EMI.ktCO2.ES.NFM.SEC_ALU.SEC_PROCESSING.THERM.NG_BIOGAS</t>
  </si>
  <si>
    <t>FUEL_EMI.ktCO2.ES.NFM.SEC_ALU.SEC_PROCESSING.ELEC.ELEC</t>
  </si>
  <si>
    <t>FUEL_EMI.ktCO2.ES.NFM.SEC_ALU.SEC_FINISHING.THERM.TOTAL</t>
  </si>
  <si>
    <t>FUEL_EMI.ktCO2.ES.NFM.SEC_ALU.SEC_FINISHING.THERM.LPG</t>
  </si>
  <si>
    <t>FUEL_EMI.ktCO2.ES.NFM.SEC_ALU.SEC_FINISHING.THERM.DIESEL_LIQBIO</t>
  </si>
  <si>
    <t>FUEL_EMI.ktCO2.ES.NFM.SEC_ALU.SEC_FINISHING.THERM.NG_BIOGAS</t>
  </si>
  <si>
    <t>FUEL_EMI.ktCO2.ES.NFM.SEC_ALU.SEC_FINISHING_STEAM.TOTAL.TOTAL</t>
  </si>
  <si>
    <t>FUEL_EMI.ktCO2.ES.NFM.SEC_ALU.SEC_FINISHING_STEAM.STEAM.SOLIDS</t>
  </si>
  <si>
    <t>FUEL_EMI.ktCO2.ES.NFM.SEC_ALU.SEC_FINISHING_STEAM.STEAM.RFG</t>
  </si>
  <si>
    <t>FUEL_EMI.ktCO2.ES.NFM.SEC_ALU.SEC_FINISHING_STEAM.STEAM.LPG</t>
  </si>
  <si>
    <t>FUEL_EMI.ktCO2.ES.NFM.SEC_ALU.SEC_FINISHING_STEAM.STEAM.DIESEL_LIQBIO</t>
  </si>
  <si>
    <t>FUEL_EMI.ktCO2.ES.NFM.SEC_ALU.SEC_FINISHING_STEAM.STEAM.RFO</t>
  </si>
  <si>
    <t>FUEL_EMI.ktCO2.ES.NFM.SEC_ALU.SEC_FINISHING_STEAM.STEAM.OTHER</t>
  </si>
  <si>
    <t>FUEL_EMI.ktCO2.ES.NFM.SEC_ALU.SEC_FINISHING_STEAM.STEAM.NG_BIOGAS</t>
  </si>
  <si>
    <t>FUEL_EMI.ktCO2.ES.NFM.SEC_ALU.SEC_FINISHING_STEAM.STEAM.DERIVED</t>
  </si>
  <si>
    <t>FUEL_EMI.ktCO2.ES.NFM.SEC_ALU.SEC_FINISHING_STEAM.STEAM.BIOMASS_WASTE</t>
  </si>
  <si>
    <t>FUEL_EMI.ktCO2.ES.NFM.SEC_ALU.SEC_FINISHING_STEAM.STEAM.STEAM_DISTR</t>
  </si>
  <si>
    <t>FUEL_EMI.ktCO2.ES.NFM.SEC_ALU.SEC_FINISHING.ELEC.ELEC</t>
  </si>
  <si>
    <t>FUEL_EMI.ktCO2.ES.NFM.OTHER_NFM.LIGHT.GENERIC.ELEC</t>
  </si>
  <si>
    <t>FUEL_EMI.ktCO2.ES.NFM.OTHER_NFM.AIRCOMP.GENERIC.ELEC</t>
  </si>
  <si>
    <t>FUEL_EMI.ktCO2.ES.NFM.OTHER_NFM.MOTOR.GENERIC.ELEC</t>
  </si>
  <si>
    <t>FUEL_EMI.ktCO2.ES.NFM.OTHER_NFM.FANS.GENERIC.ELEC</t>
  </si>
  <si>
    <t>FUEL_EMI.ktCO2.ES.NFM.OTHER_NFM.LOW_ENTH.TOTAL.TOTAL</t>
  </si>
  <si>
    <t>FUEL_EMI.ktCO2.ES.NFM.OTHER_NFM.LOW_ENTH.THERM.DIESEL_LIQBIO</t>
  </si>
  <si>
    <t>FUEL_EMI.ktCO2.ES.NFM.OTHER_NFM.LOW_ENTH.THERM.NG_BIOGAS</t>
  </si>
  <si>
    <t>FUEL_EMI.ktCO2.ES.NFM.OTHER_NFM.LOW_ENTH.THERM.SOLAR_GEO</t>
  </si>
  <si>
    <t>FUEL_EMI.ktCO2.ES.NFM.OTHER_NFM.LOW_ENTH.HP.AMBIENT</t>
  </si>
  <si>
    <t>FUEL_EMI.ktCO2.ES.NFM.OTHER_NFM.LOW_ENTH.THERM.ELEC</t>
  </si>
  <si>
    <t>FUEL_EMI.ktCO2.ES.NFM.OTHER_NFM.OTH_PRODUCTION.TOTAL.TOTAL</t>
  </si>
  <si>
    <t>FUEL_EMI.ktCO2.ES.NFM.OTHER_NFM.OTH_PRODUCTION.THERM.TOTAL</t>
  </si>
  <si>
    <t>FUEL_EMI.ktCO2.ES.NFM.OTHER_NFM.OTH_PRODUCTION.THERM.SOLIDS</t>
  </si>
  <si>
    <t>FUEL_EMI.ktCO2.ES.NFM.OTHER_NFM.OTH_PRODUCTION.THERM.LPG</t>
  </si>
  <si>
    <t>FUEL_EMI.ktCO2.ES.NFM.OTHER_NFM.OTH_PRODUCTION.THERM.DIESEL_LIQBIO</t>
  </si>
  <si>
    <t>FUEL_EMI.ktCO2.ES.NFM.OTHER_NFM.OTH_PRODUCTION.THERM.RFO</t>
  </si>
  <si>
    <t>FUEL_EMI.ktCO2.ES.NFM.OTHER_NFM.OTH_PRODUCTION.THERM.NG_BIOGAS</t>
  </si>
  <si>
    <t>FUEL_EMI.ktCO2.ES.NFM.OTHER_NFM.OTH_PRODUCTION.ELEC.ELEC</t>
  </si>
  <si>
    <t>FUEL_EMI.ktCO2.ES.NFM.OTHER_NFM.OTH_PROCESSING.TOTAL.TOTAL</t>
  </si>
  <si>
    <t>FUEL_EMI.ktCO2.ES.NFM.OTHER_NFM.OTH_PROCESSING.THERM.TOTAL</t>
  </si>
  <si>
    <t>FUEL_EMI.ktCO2.ES.NFM.OTHER_NFM.OTH_PROCESSING.THERM.LPG</t>
  </si>
  <si>
    <t>FUEL_EMI.ktCO2.ES.NFM.OTHER_NFM.OTH_PROCESSING.THERM.DIESEL_LIQBIO</t>
  </si>
  <si>
    <t>FUEL_EMI.ktCO2.ES.NFM.OTHER_NFM.OTH_PROCESSING.THERM.RFO</t>
  </si>
  <si>
    <t>FUEL_EMI.ktCO2.ES.NFM.OTHER_NFM.OTH_PROCESSING.THERM.NG_BIOGAS</t>
  </si>
  <si>
    <t>FUEL_EMI.ktCO2.ES.NFM.OTHER_NFM.OTH_PROCESSING.ELEC.ELEC</t>
  </si>
  <si>
    <t>FUEL_EMI.ktCO2.ES.NFM.OTHER_NFM.OTH_FINISHING.THERM.TOTAL</t>
  </si>
  <si>
    <t>FUEL_EMI.ktCO2.ES.NFM.OTHER_NFM.OTH_FINISHING.THERM.LPG</t>
  </si>
  <si>
    <t>FUEL_EMI.ktCO2.ES.NFM.OTHER_NFM.OTH_FINISHING.THERM.DIESEL_LIQBIO</t>
  </si>
  <si>
    <t>FUEL_EMI.ktCO2.ES.NFM.OTHER_NFM.OTH_FINISHING.THERM.NG_BIOGAS</t>
  </si>
  <si>
    <t>FUEL_EMI.ktCO2.ES.NFM.OTHER_NFM.OTH_FINISHING_STEAM.TOTAL.TOTAL</t>
  </si>
  <si>
    <t>FUEL_EMI.ktCO2.ES.NFM.OTHER_NFM.OTH_FINISHING_STEAM.STEAM.SOLIDS</t>
  </si>
  <si>
    <t>FUEL_EMI.ktCO2.ES.NFM.OTHER_NFM.OTH_FINISHING_STEAM.STEAM.RFG</t>
  </si>
  <si>
    <t>FUEL_EMI.ktCO2.ES.NFM.OTHER_NFM.OTH_FINISHING_STEAM.STEAM.LPG</t>
  </si>
  <si>
    <t>FUEL_EMI.ktCO2.ES.NFM.OTHER_NFM.OTH_FINISHING_STEAM.STEAM.DIESEL_LIQBIO</t>
  </si>
  <si>
    <t>FUEL_EMI.ktCO2.ES.NFM.OTHER_NFM.OTH_FINISHING_STEAM.STEAM.RFO</t>
  </si>
  <si>
    <t>FUEL_EMI.ktCO2.ES.NFM.OTHER_NFM.OTH_FINISHING_STEAM.STEAM.OTHER</t>
  </si>
  <si>
    <t>FUEL_EMI.ktCO2.ES.NFM.OTHER_NFM.OTH_FINISHING_STEAM.STEAM.NG_BIOGAS</t>
  </si>
  <si>
    <t>FUEL_EMI.ktCO2.ES.NFM.OTHER_NFM.OTH_FINISHING_STEAM.STEAM.DERIVED</t>
  </si>
  <si>
    <t>FUEL_EMI.ktCO2.ES.NFM.OTHER_NFM.OTH_FINISHING_STEAM.STEAM.BIOMASS_WASTE</t>
  </si>
  <si>
    <t>FUEL_EMI.ktCO2.ES.NFM.OTHER_NFM.OTH_FINISHING_STEAM.STEAM.STEAM_DISTR</t>
  </si>
  <si>
    <t>FUEL_EMI.ktCO2.ES.NFM.OTHER_NFM.OTH_FINISHING.ELEC.ELEC</t>
  </si>
  <si>
    <t>PROCESS_EMI.ktCO2.ES.NFM.OTHER_NFM</t>
  </si>
  <si>
    <t>Aluminium - primary production (without process emissions)</t>
  </si>
  <si>
    <t>Other non-ferrous metals (without process emissions)</t>
  </si>
  <si>
    <t>Basic and other chemicals</t>
  </si>
  <si>
    <t>VA.Meuro2015.ES.CHI.BASIC_CHEM</t>
  </si>
  <si>
    <t>VA.Meuro2015.ES.CHI.OTHER_CHEM</t>
  </si>
  <si>
    <t>VA.Meuro2015.ES.CHI.PHARM</t>
  </si>
  <si>
    <t>Basic chemicals (kt ethylene eq.)</t>
  </si>
  <si>
    <t>OUTPUT.kt.ES.CHI.BASIC_CHEM</t>
  </si>
  <si>
    <t>Other chemicals (kt ethylene eq.)</t>
  </si>
  <si>
    <t>OUTPUT.kt.ES.CHI.OTHER_CHEM</t>
  </si>
  <si>
    <t>Pharmaceutical products etc. (kt ethylene eq.)</t>
  </si>
  <si>
    <t>OUTPUT.kt.ES.CHI.PHARM</t>
  </si>
  <si>
    <t>CAP.kt.ES.CHI.BASIC_CHEM</t>
  </si>
  <si>
    <t>CAP.kt.ES.CHI.OTHER_CHEM</t>
  </si>
  <si>
    <t>CAP.kt.ES.CHI.PHARM</t>
  </si>
  <si>
    <t>NEWCAP.kt.ES.CHI.BASIC_CHEM</t>
  </si>
  <si>
    <t>NEWCAP.kt.ES.CHI.OTHER_CHEM</t>
  </si>
  <si>
    <t>NEWCAP.kt.ES.CHI.PHARM</t>
  </si>
  <si>
    <t>FEC.ktoe.ES.CHI.TOTAL.TOTAL.TOTAL.TOTAL</t>
  </si>
  <si>
    <t>FEC.ktoe.ES.CHI.TOTAL.TOTAL.TOTAL.SOLIDS</t>
  </si>
  <si>
    <t>FEC.ktoe.ES.CHI.TOTAL.TOTAL.TOTAL.RFG</t>
  </si>
  <si>
    <t>FEC.ktoe.ES.CHI.TOTAL.TOTAL.TOTAL.LPG</t>
  </si>
  <si>
    <t>FEC.ktoe.ES.CHI.TOTAL.TOTAL.TOTAL.DIESEL</t>
  </si>
  <si>
    <t>FEC.ktoe.ES.CHI.TOTAL.TOTAL.TOTAL.RFO</t>
  </si>
  <si>
    <t>FEC.ktoe.ES.CHI.TOTAL.TOTAL.TOTAL.OTHER</t>
  </si>
  <si>
    <t>FEC.ktoe.ES.CHI.TOTAL.TOTAL.TOTAL.NG</t>
  </si>
  <si>
    <t>FEC.ktoe.ES.CHI.TOTAL.TOTAL.TOTAL.DERIVED</t>
  </si>
  <si>
    <t>FEC.ktoe.ES.CHI.TOTAL.TOTAL.TOTAL.BIOMASS_WASTE</t>
  </si>
  <si>
    <t>FEC.ktoe.ES.CHI.TOTAL.TOTAL.TOTAL.BIOGAS</t>
  </si>
  <si>
    <t>FEC.ktoe.ES.CHI.TOTAL.TOTAL.TOTAL.LIQBIO</t>
  </si>
  <si>
    <t>FEC.ktoe.ES.CHI.TOTAL.TOTAL.TOTAL.SOLAR</t>
  </si>
  <si>
    <t>FEC.ktoe.ES.CHI.TOTAL.TOTAL.TOTAL.GEO</t>
  </si>
  <si>
    <t>FEC.ktoe.ES.CHI.TOTAL.TOTAL.TOTAL.AMBIENT</t>
  </si>
  <si>
    <t>FEC.ktoe.ES.CHI.TOTAL.TOTAL.TOTAL.STEAM_DISTR</t>
  </si>
  <si>
    <t>FEC.ktoe.ES.CHI.TOTAL.TOTAL.TOTAL.ELEC</t>
  </si>
  <si>
    <t>Non-energy use in the Chemical industry (ktoe)</t>
  </si>
  <si>
    <t>NONENERGY.ktoe.ES.CHI.TOTAL.TOTAL.TOTAL.TOTAL</t>
  </si>
  <si>
    <t>NONENERGY.ktoe.ES.CHI.TOTAL.TOTAL.TOTAL.SOLIDS</t>
  </si>
  <si>
    <t>NONENERGY.ktoe.ES.CHI.TOTAL.TOTAL.TOTAL.RFG</t>
  </si>
  <si>
    <t>NONENERGY.ktoe.ES.CHI.TOTAL.TOTAL.TOTAL.LPG</t>
  </si>
  <si>
    <t>NONENERGY.ktoe.ES.CHI.TOTAL.TOTAL.TOTAL.DIESEL</t>
  </si>
  <si>
    <t>NONENERGY.ktoe.ES.CHI.TOTAL.TOTAL.TOTAL.RFO</t>
  </si>
  <si>
    <t>NONENERGY.ktoe.ES.CHI.TOTAL.TOTAL.TOTAL.OTHER</t>
  </si>
  <si>
    <t>NONENERGY.ktoe.ES.CHI.TOTAL.TOTAL.TOTAL.NAPHTHA</t>
  </si>
  <si>
    <t>NONENERGY.ktoe.ES.CHI.TOTAL.TOTAL.TOTAL.NG_BIOGAS</t>
  </si>
  <si>
    <t>NONENERGY.ktoe.ES.CHI.TOTAL.TOTAL.TOTAL.DERIVED</t>
  </si>
  <si>
    <t>NONENERGY.ktoe.ES.CHI.TOTAL.TOTAL.TOTAL.BIOMASS_WASTE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</si>
  <si>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</si>
  <si>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</si>
  <si>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</si>
  <si>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</si>
  <si>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</si>
  <si>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FEC.ktoe.ES.CHI.BASIC_CHEM.LIGHT.GENERIC.ELEC</t>
  </si>
  <si>
    <t>FEC.ktoe.ES.CHI.BASIC_CHEM.AIRCOMP.GENERIC.ELEC</t>
  </si>
  <si>
    <t>FEC.ktoe.ES.CHI.BASIC_CHEM.MOTOR.GENERIC.ELEC</t>
  </si>
  <si>
    <t>FEC.ktoe.ES.CHI.BASIC_CHEM.FANS.GENERIC.ELEC</t>
  </si>
  <si>
    <t>FEC.ktoe.ES.CHI.BASIC_CHEM.LOW_ENTH.TOTAL.TOTAL</t>
  </si>
  <si>
    <t>FEC.ktoe.ES.CHI.BASIC_CHEM.LOW_ENTH.THERM.DIESEL_LIQBIO</t>
  </si>
  <si>
    <t>FEC.ktoe.ES.CHI.BASIC_CHEM.LOW_ENTH.THERM.NG_BIOGAS</t>
  </si>
  <si>
    <t>FEC.ktoe.ES.CHI.BASIC_CHEM.LOW_ENTH.THERM.SOLAR_GEO</t>
  </si>
  <si>
    <t>FEC.ktoe.ES.CHI.BASIC_CHEM.LOW_ENTH.HP.AMBIENT</t>
  </si>
  <si>
    <t>FEC.ktoe.ES.CHI.BASIC_CHEM.LOW_ENTH.THERM.ELEC</t>
  </si>
  <si>
    <t>Chemicals: Feedstock (energy used as raw material)</t>
  </si>
  <si>
    <t>Chemicals: Steam processing</t>
  </si>
  <si>
    <t>FEC.ktoe.ES.CHI.BASIC_CHEM.PROCESSING.TOTAL.TOTAL</t>
  </si>
  <si>
    <t>FEC.ktoe.ES.CHI.BASIC_CHEM.PROCESSING.STEAM.SOLIDS</t>
  </si>
  <si>
    <t>FEC.ktoe.ES.CHI.BASIC_CHEM.PROCESSING.STEAM.RFG</t>
  </si>
  <si>
    <t>FEC.ktoe.ES.CHI.BASIC_CHEM.PROCESSING.STEAM.LPG</t>
  </si>
  <si>
    <t>FEC.ktoe.ES.CHI.BASIC_CHEM.PROCESSING.STEAM.DIESEL_LIQBIO</t>
  </si>
  <si>
    <t>FEC.ktoe.ES.CHI.BASIC_CHEM.PROCESSING.STEAM.RFO</t>
  </si>
  <si>
    <t>FEC.ktoe.ES.CHI.BASIC_CHEM.PROCESSING.STEAM.OTHER</t>
  </si>
  <si>
    <t>FEC.ktoe.ES.CHI.BASIC_CHEM.PROCESSING.STEAM.NG_BIOGAS</t>
  </si>
  <si>
    <t>FEC.ktoe.ES.CHI.BASIC_CHEM.PROCESSING.STEAM.DERIVED</t>
  </si>
  <si>
    <t>FEC.ktoe.ES.CHI.BASIC_CHEM.PROCESSING.STEAM.BIOMASS_WASTE</t>
  </si>
  <si>
    <t>FEC.ktoe.ES.CHI.BASIC_CHEM.PROCESSING.STEAM.STEAM_DISTR</t>
  </si>
  <si>
    <t>Chemicals: Furnaces</t>
  </si>
  <si>
    <t>FEC.ktoe.ES.CHI.BASIC_CHEM.PROC_HEAT.TOTAL.TOTAL</t>
  </si>
  <si>
    <t>Chemicals: Furnaces - Thermal</t>
  </si>
  <si>
    <t>FEC.ktoe.ES.CHI.BASIC_CHEM.PROC_HEAT.THERM.TOTAL</t>
  </si>
  <si>
    <t>FEC.ktoe.ES.CHI.BASIC_CHEM.PROC_HEAT.THERM.SOLIDS</t>
  </si>
  <si>
    <t>FEC.ktoe.ES.CHI.BASIC_CHEM.PROC_HEAT.THERM.LPG</t>
  </si>
  <si>
    <t>FEC.ktoe.ES.CHI.BASIC_CHEM.PROC_HEAT.THERM.DIESEL_LIQBIO</t>
  </si>
  <si>
    <t>FEC.ktoe.ES.CHI.BASIC_CHEM.PROC_HEAT.THERM.RFO</t>
  </si>
  <si>
    <t>FEC.ktoe.ES.CHI.BASIC_CHEM.PROC_HEAT.THERM.NG_BIOGAS</t>
  </si>
  <si>
    <t>Chemicals: Furnaces - Electric</t>
  </si>
  <si>
    <t>FEC.ktoe.ES.CHI.BASIC_CHEM.PROC_HEAT.ELEC.ELEC</t>
  </si>
  <si>
    <t>Chemicals: Process cooling</t>
  </si>
  <si>
    <t>Chemicals: Process cooling - Natural gas and biogas</t>
  </si>
  <si>
    <t>FEC.ktoe.ES.CHI.BASIC_CHEM.PROC_COOL.THERM.NG_BIOGAS</t>
  </si>
  <si>
    <t>Chemicals: Process cooling - Steam</t>
  </si>
  <si>
    <t>FEC.ktoe.ES.CHI.BASIC_CHEM.PROC_COOL_STEAM.TOTAL.TOTAL</t>
  </si>
  <si>
    <t>FEC.ktoe.ES.CHI.BASIC_CHEM.PROC_COOL_STEAM.STEAM.SOLIDS</t>
  </si>
  <si>
    <t>FEC.ktoe.ES.CHI.BASIC_CHEM.PROC_COOL_STEAM.STEAM.RFG</t>
  </si>
  <si>
    <t>FEC.ktoe.ES.CHI.BASIC_CHEM.PROC_COOL_STEAM.STEAM.LPG</t>
  </si>
  <si>
    <t>FEC.ktoe.ES.CHI.BASIC_CHEM.PROC_COOL_STEAM.STEAM.DIESEL_LIQBIO</t>
  </si>
  <si>
    <t>FEC.ktoe.ES.CHI.BASIC_CHEM.PROC_COOL_STEAM.STEAM.RFO</t>
  </si>
  <si>
    <t>FEC.ktoe.ES.CHI.BASIC_CHEM.PROC_COOL_STEAM.STEAM.OTHER</t>
  </si>
  <si>
    <t>FEC.ktoe.ES.CHI.BASIC_CHEM.PROC_COOL_STEAM.STEAM.NG_BIOGAS</t>
  </si>
  <si>
    <t>FEC.ktoe.ES.CHI.BASIC_CHEM.PROC_COOL_STEAM.STEAM.DERIVED</t>
  </si>
  <si>
    <t>FEC.ktoe.ES.CHI.BASIC_CHEM.PROC_COOL_STEAM.STEAM.BIOMASS_WASTE</t>
  </si>
  <si>
    <t>FEC.ktoe.ES.CHI.BASIC_CHEM.PROC_COOL_STEAM.STEAM.STEAM_DISTR</t>
  </si>
  <si>
    <t>Chemicals: Process cooling - Electric</t>
  </si>
  <si>
    <t>FEC.ktoe.ES.CHI.BASIC_CHEM.PROC_COOL.ELEC.ELEC</t>
  </si>
  <si>
    <t>Chemicals: Generic electric process</t>
  </si>
  <si>
    <t>FEC.ktoe.ES.CHI.BASIC_CHEM.GENERIC.MECH.ELEC</t>
  </si>
  <si>
    <t>FEC.ktoe.ES.CHI.OTHER_CHEM.TOTAL.TOTAL.TOTAL</t>
  </si>
  <si>
    <t>FEC.ktoe.ES.CHI.OTHER_CHEM.LIGHT.GENERIC.ELEC</t>
  </si>
  <si>
    <t>FEC.ktoe.ES.CHI.OTHER_CHEM.AIRCOMP.GENERIC.ELEC</t>
  </si>
  <si>
    <t>FEC.ktoe.ES.CHI.OTHER_CHEM.MOTOR.GENERIC.ELEC</t>
  </si>
  <si>
    <t>FEC.ktoe.ES.CHI.OTHER_CHEM.FANS.GENERIC.ELEC</t>
  </si>
  <si>
    <t>FEC.ktoe.ES.CHI.OTHER_CHEM.LOW_ENTH.TOTAL.TOTAL</t>
  </si>
  <si>
    <t>FEC.ktoe.ES.CHI.OTHER_CHEM.LOW_ENTH.THERM.DIESEL_LIQBIO</t>
  </si>
  <si>
    <t>FEC.ktoe.ES.CHI.OTHER_CHEM.LOW_ENTH.THERM.NG_BIOGAS</t>
  </si>
  <si>
    <t>FEC.ktoe.ES.CHI.OTHER_CHEM.LOW_ENTH.THERM.SOLAR_GEO</t>
  </si>
  <si>
    <t>FEC.ktoe.ES.CHI.OTHER_CHEM.LOW_ENTH.HP.AMBIENT</t>
  </si>
  <si>
    <t>FEC.ktoe.ES.CHI.OTHER_CHEM.LOW_ENTH.THERM.ELEC</t>
  </si>
  <si>
    <t>Chemicals: High-enthalpy heat processing</t>
  </si>
  <si>
    <t>High-enthalpy heat processing - Steam</t>
  </si>
  <si>
    <t>FEC.ktoe.ES.CHI.OTHER_CHEM.PROCESSING_STEAM.TOTAL.TOTAL</t>
  </si>
  <si>
    <t>FEC.ktoe.ES.CHI.OTHER_CHEM.PROCESSING_STEAM.STEAM.SOLIDS</t>
  </si>
  <si>
    <t>FEC.ktoe.ES.CHI.OTHER_CHEM.PROCESSING_STEAM.STEAM.RFG</t>
  </si>
  <si>
    <t>FEC.ktoe.ES.CHI.OTHER_CHEM.PROCESSING_STEAM.STEAM.LPG</t>
  </si>
  <si>
    <t>FEC.ktoe.ES.CHI.OTHER_CHEM.PROCESSING_STEAM.STEAM.DIESEL_LIQBIO</t>
  </si>
  <si>
    <t>FEC.ktoe.ES.CHI.OTHER_CHEM.PROCESSING_STEAM.STEAM.RFO</t>
  </si>
  <si>
    <t>FEC.ktoe.ES.CHI.OTHER_CHEM.PROCESSING_STEAM.STEAM.OTHER</t>
  </si>
  <si>
    <t>FEC.ktoe.ES.CHI.OTHER_CHEM.PROCESSING_STEAM.STEAM.NG_BIOGAS</t>
  </si>
  <si>
    <t>FEC.ktoe.ES.CHI.OTHER_CHEM.PROCESSING_STEAM.STEAM.DERIVED</t>
  </si>
  <si>
    <t>FEC.ktoe.ES.CHI.OTHER_CHEM.PROCESSING_STEAM.STEAM.BIOMASS_WASTE</t>
  </si>
  <si>
    <t>FEC.ktoe.ES.CHI.OTHER_CHEM.PROCESSING_STEAM.STEAM.STEAM_DISTR</t>
  </si>
  <si>
    <t>High-enthalpy heat processing - Electric (microwave)</t>
  </si>
  <si>
    <t>FEC.ktoe.ES.CHI.OTHER_CHEM.PROCESSING.MICROW.ELEC</t>
  </si>
  <si>
    <t>FEC.ktoe.ES.CHI.OTHER_CHEM.PROC_HEAT.TOTAL.TOTAL</t>
  </si>
  <si>
    <t>FEC.ktoe.ES.CHI.OTHER_CHEM.PROC_HEAT.THERM.TOTAL</t>
  </si>
  <si>
    <t>FEC.ktoe.ES.CHI.OTHER_CHEM.PROC_HEAT.THERM.SOLIDS</t>
  </si>
  <si>
    <t>FEC.ktoe.ES.CHI.OTHER_CHEM.PROC_HEAT.THERM.LPG</t>
  </si>
  <si>
    <t>FEC.ktoe.ES.CHI.OTHER_CHEM.PROC_HEAT.THERM.DIESEL_LIQBIO</t>
  </si>
  <si>
    <t>FEC.ktoe.ES.CHI.OTHER_CHEM.PROC_HEAT.THERM.RFO</t>
  </si>
  <si>
    <t>FEC.ktoe.ES.CHI.OTHER_CHEM.PROC_HEAT.THERM.NG_BIOGAS</t>
  </si>
  <si>
    <t>FEC.ktoe.ES.CHI.OTHER_CHEM.PROC_HEAT.ELEC.ELEC</t>
  </si>
  <si>
    <t>FEC.ktoe.ES.CHI.OTHER_CHEM.PROC_COOL.THERM.NG_BIOGAS</t>
  </si>
  <si>
    <t>FEC.ktoe.ES.CHI.OTHER_CHEM.PROC_COOL_STEAM.TOTAL.TOTAL</t>
  </si>
  <si>
    <t>FEC.ktoe.ES.CHI.OTHER_CHEM.PROC_COOL_STEAM.STEAM.SOLIDS</t>
  </si>
  <si>
    <t>FEC.ktoe.ES.CHI.OTHER_CHEM.PROC_COOL_STEAM.STEAM.RFG</t>
  </si>
  <si>
    <t>FEC.ktoe.ES.CHI.OTHER_CHEM.PROC_COOL_STEAM.STEAM.LPG</t>
  </si>
  <si>
    <t>FEC.ktoe.ES.CHI.OTHER_CHEM.PROC_COOL_STEAM.STEAM.DIESEL_LIQBIO</t>
  </si>
  <si>
    <t>FEC.ktoe.ES.CHI.OTHER_CHEM.PROC_COOL_STEAM.STEAM.RFO</t>
  </si>
  <si>
    <t>FEC.ktoe.ES.CHI.OTHER_CHEM.PROC_COOL_STEAM.STEAM.OTHER</t>
  </si>
  <si>
    <t>FEC.ktoe.ES.CHI.OTHER_CHEM.PROC_COOL_STEAM.STEAM.NG_BIOGAS</t>
  </si>
  <si>
    <t>FEC.ktoe.ES.CHI.OTHER_CHEM.PROC_COOL_STEAM.STEAM.DERIVED</t>
  </si>
  <si>
    <t>FEC.ktoe.ES.CHI.OTHER_CHEM.PROC_COOL_STEAM.STEAM.BIOMASS_WASTE</t>
  </si>
  <si>
    <t>FEC.ktoe.ES.CHI.OTHER_CHEM.PROC_COOL_STEAM.STEAM.STEAM_DISTR</t>
  </si>
  <si>
    <t>FEC.ktoe.ES.CHI.OTHER_CHEM.PROC_COOL.ELEC.ELEC</t>
  </si>
  <si>
    <t>FEC.ktoe.ES.CHI.OTHER_CHEM.GENERIC.MECH.ELEC</t>
  </si>
  <si>
    <t>FEC.ktoe.ES.CHI.PHARM.TOTAL.TOTAL.TOTAL</t>
  </si>
  <si>
    <t>FEC.ktoe.ES.CHI.PHARM.LIGHT.GENERIC.ELEC</t>
  </si>
  <si>
    <t>FEC.ktoe.ES.CHI.PHARM.AIRCOMP.GENERIC.ELEC</t>
  </si>
  <si>
    <t>FEC.ktoe.ES.CHI.PHARM.MOTOR.GENERIC.ELEC</t>
  </si>
  <si>
    <t>FEC.ktoe.ES.CHI.PHARM.FANS.GENERIC.ELEC</t>
  </si>
  <si>
    <t>FEC.ktoe.ES.CHI.PHARM.LOW_ENTH.TOTAL.TOTAL</t>
  </si>
  <si>
    <t>FEC.ktoe.ES.CHI.PHARM.LOW_ENTH.THERM.DIESEL_LIQBIO</t>
  </si>
  <si>
    <t>FEC.ktoe.ES.CHI.PHARM.LOW_ENTH.THERM.NG_BIOGAS</t>
  </si>
  <si>
    <t>FEC.ktoe.ES.CHI.PHARM.LOW_ENTH.THERM.SOLAR_GEO</t>
  </si>
  <si>
    <t>FEC.ktoe.ES.CHI.PHARM.LOW_ENTH.HP.AMBIENT</t>
  </si>
  <si>
    <t>FEC.ktoe.ES.CHI.PHARM.LOW_ENTH.THERM.ELEC</t>
  </si>
  <si>
    <t>FEC.ktoe.ES.CHI.PHARM.PROCESSING_STEAM.TOTAL.TOTAL</t>
  </si>
  <si>
    <t>FEC.ktoe.ES.CHI.PHARM.PROCESSING_STEAM.STEAM.SOLIDS</t>
  </si>
  <si>
    <t>FEC.ktoe.ES.CHI.PHARM.PROCESSING_STEAM.STEAM.RFG</t>
  </si>
  <si>
    <t>FEC.ktoe.ES.CHI.PHARM.PROCESSING_STEAM.STEAM.LPG</t>
  </si>
  <si>
    <t>FEC.ktoe.ES.CHI.PHARM.PROCESSING_STEAM.STEAM.DIESEL_LIQBIO</t>
  </si>
  <si>
    <t>FEC.ktoe.ES.CHI.PHARM.PROCESSING_STEAM.STEAM.RFO</t>
  </si>
  <si>
    <t>FEC.ktoe.ES.CHI.PHARM.PROCESSING_STEAM.STEAM.OTHER</t>
  </si>
  <si>
    <t>FEC.ktoe.ES.CHI.PHARM.PROCESSING_STEAM.STEAM.NG_BIOGAS</t>
  </si>
  <si>
    <t>FEC.ktoe.ES.CHI.PHARM.PROCESSING_STEAM.STEAM.DERIVED</t>
  </si>
  <si>
    <t>FEC.ktoe.ES.CHI.PHARM.PROCESSING_STEAM.STEAM.BIOMASS_WASTE</t>
  </si>
  <si>
    <t>FEC.ktoe.ES.CHI.PHARM.PROCESSING_STEAM.STEAM.STEAM_DISTR</t>
  </si>
  <si>
    <t>FEC.ktoe.ES.CHI.PHARM.PROCESSING.MICROW.ELEC</t>
  </si>
  <si>
    <t>FEC.ktoe.ES.CHI.PHARM.PROC_HEAT.TOTAL.TOTAL</t>
  </si>
  <si>
    <t>FEC.ktoe.ES.CHI.PHARM.PROC_HEAT.THERM.TOTAL</t>
  </si>
  <si>
    <t>FEC.ktoe.ES.CHI.PHARM.PROC_HEAT.THERM.SOLIDS</t>
  </si>
  <si>
    <t>FEC.ktoe.ES.CHI.PHARM.PROC_HEAT.THERM.LPG</t>
  </si>
  <si>
    <t>FEC.ktoe.ES.CHI.PHARM.PROC_HEAT.THERM.DIESEL_LIQBIO</t>
  </si>
  <si>
    <t>FEC.ktoe.ES.CHI.PHARM.PROC_HEAT.THERM.RFO</t>
  </si>
  <si>
    <t>FEC.ktoe.ES.CHI.PHARM.PROC_HEAT.THERM.NG_BIOGAS</t>
  </si>
  <si>
    <t>FEC.ktoe.ES.CHI.PHARM.PROC_HEAT.ELEC.ELEC</t>
  </si>
  <si>
    <t>FEC.ktoe.ES.CHI.PHARM.PROC_COOL.THERM.NG_BIOGAS</t>
  </si>
  <si>
    <t>FEC.ktoe.ES.CHI.PHARM.PROC_COOL_STEAM.TOTAL.TOTAL</t>
  </si>
  <si>
    <t>FEC.ktoe.ES.CHI.PHARM.PROC_COOL_STEAM.STEAM.SOLIDS</t>
  </si>
  <si>
    <t>FEC.ktoe.ES.CHI.PHARM.PROC_COOL_STEAM.STEAM.RFG</t>
  </si>
  <si>
    <t>FEC.ktoe.ES.CHI.PHARM.PROC_COOL_STEAM.STEAM.LPG</t>
  </si>
  <si>
    <t>FEC.ktoe.ES.CHI.PHARM.PROC_COOL_STEAM.STEAM.DIESEL_LIQBIO</t>
  </si>
  <si>
    <t>FEC.ktoe.ES.CHI.PHARM.PROC_COOL_STEAM.STEAM.RFO</t>
  </si>
  <si>
    <t>FEC.ktoe.ES.CHI.PHARM.PROC_COOL_STEAM.STEAM.OTHER</t>
  </si>
  <si>
    <t>FEC.ktoe.ES.CHI.PHARM.PROC_COOL_STEAM.STEAM.NG_BIOGAS</t>
  </si>
  <si>
    <t>FEC.ktoe.ES.CHI.PHARM.PROC_COOL_STEAM.STEAM.DERIVED</t>
  </si>
  <si>
    <t>FEC.ktoe.ES.CHI.PHARM.PROC_COOL_STEAM.STEAM.BIOMASS_WASTE</t>
  </si>
  <si>
    <t>FEC.ktoe.ES.CHI.PHARM.PROC_COOL_STEAM.STEAM.STEAM_DISTR</t>
  </si>
  <si>
    <t>FEC.ktoe.ES.CHI.PHARM.PROC_COOL.ELEC.ELEC</t>
  </si>
  <si>
    <t>FEC.ktoe.ES.CHI.PHARM.GENERIC.MECH.ELEC</t>
  </si>
  <si>
    <t>Chemicals: Process cooling - Natural gas</t>
  </si>
  <si>
    <t>UED.ktoe.ES.CHI.BASIC_CHEM.LIGHT.GENERIC.ELEC</t>
  </si>
  <si>
    <t>UED.ktoe.ES.CHI.BASIC_CHEM.AIRCOMP.GENERIC.ELEC</t>
  </si>
  <si>
    <t>UED.ktoe.ES.CHI.BASIC_CHEM.MOTOR.GENERIC.ELEC</t>
  </si>
  <si>
    <t>UED.ktoe.ES.CHI.BASIC_CHEM.FANS.GENERIC.ELEC</t>
  </si>
  <si>
    <t>UED.ktoe.ES.CHI.BASIC_CHEM.LOW_ENTH.TOTAL.TOTAL</t>
  </si>
  <si>
    <t>UED.ktoe.ES.CHI.BASIC_CHEM.LOW_ENTH.THERM.DIESEL_LIQBIO</t>
  </si>
  <si>
    <t>UED.ktoe.ES.CHI.BASIC_CHEM.LOW_ENTH.THERM.NG_BIOGAS</t>
  </si>
  <si>
    <t>UED.ktoe.ES.CHI.BASIC_CHEM.LOW_ENTH.THERM.SOLAR_GEO</t>
  </si>
  <si>
    <t>UED.ktoe.ES.CHI.BASIC_CHEM.LOW_ENTH.HP.AMBIENT</t>
  </si>
  <si>
    <t>UED.ktoe.ES.CHI.BASIC_CHEM.LOW_ENTH.THERM.ELEC</t>
  </si>
  <si>
    <t>UED.ktoe.ES.CHI.BASIC_CHEM.PROCESSING.TOTAL.TOTAL</t>
  </si>
  <si>
    <t>UED.ktoe.ES.CHI.BASIC_CHEM.PROCESSING.STEAM.SOLIDS</t>
  </si>
  <si>
    <t>UED.ktoe.ES.CHI.BASIC_CHEM.PROCESSING.STEAM.RFG</t>
  </si>
  <si>
    <t>UED.ktoe.ES.CHI.BASIC_CHEM.PROCESSING.STEAM.LPG</t>
  </si>
  <si>
    <t>UED.ktoe.ES.CHI.BASIC_CHEM.PROCESSING.STEAM.DIESEL_LIQBIO</t>
  </si>
  <si>
    <t>UED.ktoe.ES.CHI.BASIC_CHEM.PROCESSING.STEAM.RFO</t>
  </si>
  <si>
    <t>UED.ktoe.ES.CHI.BASIC_CHEM.PROCESSING.STEAM.OTHER</t>
  </si>
  <si>
    <t>UED.ktoe.ES.CHI.BASIC_CHEM.PROCESSING.STEAM.NG_BIOGAS</t>
  </si>
  <si>
    <t>UED.ktoe.ES.CHI.BASIC_CHEM.PROCESSING.STEAM.DERIVED</t>
  </si>
  <si>
    <t>UED.ktoe.ES.CHI.BASIC_CHEM.PROCESSING.STEAM.BIOMASS_WASTE</t>
  </si>
  <si>
    <t>UED.ktoe.ES.CHI.BASIC_CHEM.PROCESSING.STEAM.STEAM_DISTR</t>
  </si>
  <si>
    <t>UED.ktoe.ES.CHI.BASIC_CHEM.PROC_HEAT.TOTAL.TOTAL</t>
  </si>
  <si>
    <t>UED.ktoe.ES.CHI.BASIC_CHEM.PROC_HEAT.THERM.TOTAL</t>
  </si>
  <si>
    <t>UED.ktoe.ES.CHI.BASIC_CHEM.PROC_HEAT.THERM.SOLIDS</t>
  </si>
  <si>
    <t>UED.ktoe.ES.CHI.BASIC_CHEM.PROC_HEAT.THERM.LPG</t>
  </si>
  <si>
    <t>UED.ktoe.ES.CHI.BASIC_CHEM.PROC_HEAT.THERM.DIESEL_LIQBIO</t>
  </si>
  <si>
    <t>UED.ktoe.ES.CHI.BASIC_CHEM.PROC_HEAT.THERM.RFO</t>
  </si>
  <si>
    <t>UED.ktoe.ES.CHI.BASIC_CHEM.PROC_HEAT.THERM.NG_BIOGAS</t>
  </si>
  <si>
    <t>UED.ktoe.ES.CHI.BASIC_CHEM.PROC_HEAT.ELEC.ELEC</t>
  </si>
  <si>
    <t>UED.ktoe.ES.CHI.BASIC_CHEM.PROC_COOL.THERM.NG_BIOGAS</t>
  </si>
  <si>
    <t>UED.ktoe.ES.CHI.BASIC_CHEM.PROC_COOL_STEAM.TOTAL.TOTAL</t>
  </si>
  <si>
    <t>UED.ktoe.ES.CHI.BASIC_CHEM.PROC_COOL_STEAM.STEAM.SOLIDS</t>
  </si>
  <si>
    <t>UED.ktoe.ES.CHI.BASIC_CHEM.PROC_COOL_STEAM.STEAM.RFG</t>
  </si>
  <si>
    <t>UED.ktoe.ES.CHI.BASIC_CHEM.PROC_COOL_STEAM.STEAM.LPG</t>
  </si>
  <si>
    <t>UED.ktoe.ES.CHI.BASIC_CHEM.PROC_COOL_STEAM.STEAM.DIESEL_LIQBIO</t>
  </si>
  <si>
    <t>UED.ktoe.ES.CHI.BASIC_CHEM.PROC_COOL_STEAM.STEAM.RFO</t>
  </si>
  <si>
    <t>UED.ktoe.ES.CHI.BASIC_CHEM.PROC_COOL_STEAM.STEAM.OTHER</t>
  </si>
  <si>
    <t>UED.ktoe.ES.CHI.BASIC_CHEM.PROC_COOL_STEAM.STEAM.NG_BIOGAS</t>
  </si>
  <si>
    <t>UED.ktoe.ES.CHI.BASIC_CHEM.PROC_COOL_STEAM.STEAM.DERIVED</t>
  </si>
  <si>
    <t>UED.ktoe.ES.CHI.BASIC_CHEM.PROC_COOL_STEAM.STEAM.BIOMASS_WASTE</t>
  </si>
  <si>
    <t>UED.ktoe.ES.CHI.BASIC_CHEM.PROC_COOL_STEAM.STEAM.STEAM_DISTR</t>
  </si>
  <si>
    <t>UED.ktoe.ES.CHI.BASIC_CHEM.PROC_COOL.ELEC.ELEC</t>
  </si>
  <si>
    <t>UED.ktoe.ES.CHI.BASIC_CHEM.GENERIC.MECH.ELEC</t>
  </si>
  <si>
    <t>UED.ktoe.ES.CHI.OTHER_CHEM.TOTAL.TOTAL.TOTAL</t>
  </si>
  <si>
    <t>UED.ktoe.ES.CHI.OTHER_CHEM.LIGHT.GENERIC.ELEC</t>
  </si>
  <si>
    <t>UED.ktoe.ES.CHI.OTHER_CHEM.AIRCOMP.GENERIC.ELEC</t>
  </si>
  <si>
    <t>UED.ktoe.ES.CHI.OTHER_CHEM.MOTOR.GENERIC.ELEC</t>
  </si>
  <si>
    <t>UED.ktoe.ES.CHI.OTHER_CHEM.FANS.GENERIC.ELEC</t>
  </si>
  <si>
    <t>UED.ktoe.ES.CHI.OTHER_CHEM.LOW_ENTH.TOTAL.TOTAL</t>
  </si>
  <si>
    <t>UED.ktoe.ES.CHI.OTHER_CHEM.LOW_ENTH.THERM.DIESEL_LIQBIO</t>
  </si>
  <si>
    <t>UED.ktoe.ES.CHI.OTHER_CHEM.LOW_ENTH.THERM.NG_BIOGAS</t>
  </si>
  <si>
    <t>UED.ktoe.ES.CHI.OTHER_CHEM.LOW_ENTH.THERM.SOLAR_GEO</t>
  </si>
  <si>
    <t>UED.ktoe.ES.CHI.OTHER_CHEM.LOW_ENTH.HP.AMBIENT</t>
  </si>
  <si>
    <t>UED.ktoe.ES.CHI.OTHER_CHEM.LOW_ENTH.THERM.ELEC</t>
  </si>
  <si>
    <t>UED.ktoe.ES.CHI.OTHER_CHEM.PROCESSING_STEAM.TOTAL.TOTAL</t>
  </si>
  <si>
    <t>UED.ktoe.ES.CHI.OTHER_CHEM.PROCESSING_STEAM.STEAM.SOLIDS</t>
  </si>
  <si>
    <t>UED.ktoe.ES.CHI.OTHER_CHEM.PROCESSING_STEAM.STEAM.RFG</t>
  </si>
  <si>
    <t>UED.ktoe.ES.CHI.OTHER_CHEM.PROCESSING_STEAM.STEAM.LPG</t>
  </si>
  <si>
    <t>UED.ktoe.ES.CHI.OTHER_CHEM.PROCESSING_STEAM.STEAM.DIESEL_LIQBIO</t>
  </si>
  <si>
    <t>UED.ktoe.ES.CHI.OTHER_CHEM.PROCESSING_STEAM.STEAM.RFO</t>
  </si>
  <si>
    <t>UED.ktoe.ES.CHI.OTHER_CHEM.PROCESSING_STEAM.STEAM.OTHER</t>
  </si>
  <si>
    <t>UED.ktoe.ES.CHI.OTHER_CHEM.PROCESSING_STEAM.STEAM.NG_BIOGAS</t>
  </si>
  <si>
    <t>UED.ktoe.ES.CHI.OTHER_CHEM.PROCESSING_STEAM.STEAM.DERIVED</t>
  </si>
  <si>
    <t>UED.ktoe.ES.CHI.OTHER_CHEM.PROCESSING_STEAM.STEAM.BIOMASS_WASTE</t>
  </si>
  <si>
    <t>UED.ktoe.ES.CHI.OTHER_CHEM.PROCESSING_STEAM.STEAM.STEAM_DISTR</t>
  </si>
  <si>
    <t>UED.ktoe.ES.CHI.OTHER_CHEM.PROCESSING.MICROW.ELEC</t>
  </si>
  <si>
    <t>UED.ktoe.ES.CHI.OTHER_CHEM.PROC_HEAT.TOTAL.TOTAL</t>
  </si>
  <si>
    <t>UED.ktoe.ES.CHI.OTHER_CHEM.PROC_HEAT.THERM.TOTAL</t>
  </si>
  <si>
    <t>UED.ktoe.ES.CHI.OTHER_CHEM.PROC_HEAT.THERM.SOLIDS</t>
  </si>
  <si>
    <t>UED.ktoe.ES.CHI.OTHER_CHEM.PROC_HEAT.THERM.LPG</t>
  </si>
  <si>
    <t>UED.ktoe.ES.CHI.OTHER_CHEM.PROC_HEAT.THERM.DIESEL_LIQBIO</t>
  </si>
  <si>
    <t>UED.ktoe.ES.CHI.OTHER_CHEM.PROC_HEAT.THERM.RFO</t>
  </si>
  <si>
    <t>UED.ktoe.ES.CHI.OTHER_CHEM.PROC_HEAT.THERM.NG_BIOGAS</t>
  </si>
  <si>
    <t>UED.ktoe.ES.CHI.OTHER_CHEM.PROC_HEAT.ELEC.ELEC</t>
  </si>
  <si>
    <t>UED.ktoe.ES.CHI.OTHER_CHEM.PROC_COOL.THERM.NG_BIOGAS</t>
  </si>
  <si>
    <t>UED.ktoe.ES.CHI.OTHER_CHEM.PROC_COOL_STEAM.TOTAL.TOTAL</t>
  </si>
  <si>
    <t>UED.ktoe.ES.CHI.OTHER_CHEM.PROC_COOL_STEAM.STEAM.SOLIDS</t>
  </si>
  <si>
    <t>UED.ktoe.ES.CHI.OTHER_CHEM.PROC_COOL_STEAM.STEAM.RFG</t>
  </si>
  <si>
    <t>UED.ktoe.ES.CHI.OTHER_CHEM.PROC_COOL_STEAM.STEAM.LPG</t>
  </si>
  <si>
    <t>UED.ktoe.ES.CHI.OTHER_CHEM.PROC_COOL_STEAM.STEAM.DIESEL_LIQBIO</t>
  </si>
  <si>
    <t>UED.ktoe.ES.CHI.OTHER_CHEM.PROC_COOL_STEAM.STEAM.RFO</t>
  </si>
  <si>
    <t>UED.ktoe.ES.CHI.OTHER_CHEM.PROC_COOL_STEAM.STEAM.OTHER</t>
  </si>
  <si>
    <t>UED.ktoe.ES.CHI.OTHER_CHEM.PROC_COOL_STEAM.STEAM.NG_BIOGAS</t>
  </si>
  <si>
    <t>UED.ktoe.ES.CHI.OTHER_CHEM.PROC_COOL_STEAM.STEAM.DERIVED</t>
  </si>
  <si>
    <t>UED.ktoe.ES.CHI.OTHER_CHEM.PROC_COOL_STEAM.STEAM.BIOMASS_WASTE</t>
  </si>
  <si>
    <t>UED.ktoe.ES.CHI.OTHER_CHEM.PROC_COOL_STEAM.STEAM.STEAM_DISTR</t>
  </si>
  <si>
    <t>UED.ktoe.ES.CHI.OTHER_CHEM.PROC_COOL.ELEC.ELEC</t>
  </si>
  <si>
    <t>UED.ktoe.ES.CHI.OTHER_CHEM.GENERIC.MECH.ELEC</t>
  </si>
  <si>
    <t>UED.ktoe.ES.CHI.PHARM.TOTAL.TOTAL.TOTAL</t>
  </si>
  <si>
    <t>UED.ktoe.ES.CHI.PHARM.LIGHT.GENERIC.ELEC</t>
  </si>
  <si>
    <t>UED.ktoe.ES.CHI.PHARM.AIRCOMP.GENERIC.ELEC</t>
  </si>
  <si>
    <t>UED.ktoe.ES.CHI.PHARM.MOTOR.GENERIC.ELEC</t>
  </si>
  <si>
    <t>UED.ktoe.ES.CHI.PHARM.FANS.GENERIC.ELEC</t>
  </si>
  <si>
    <t>UED.ktoe.ES.CHI.PHARM.LOW_ENTH.TOTAL.TOTAL</t>
  </si>
  <si>
    <t>UED.ktoe.ES.CHI.PHARM.LOW_ENTH.THERM.DIESEL_LIQBIO</t>
  </si>
  <si>
    <t>UED.ktoe.ES.CHI.PHARM.LOW_ENTH.THERM.NG_BIOGAS</t>
  </si>
  <si>
    <t>UED.ktoe.ES.CHI.PHARM.LOW_ENTH.THERM.SOLAR_GEO</t>
  </si>
  <si>
    <t>UED.ktoe.ES.CHI.PHARM.LOW_ENTH.HP.AMBIENT</t>
  </si>
  <si>
    <t>UED.ktoe.ES.CHI.PHARM.LOW_ENTH.THERM.ELEC</t>
  </si>
  <si>
    <t>UED.ktoe.ES.CHI.PHARM.PROCESSING_STEAM.TOTAL.TOTAL</t>
  </si>
  <si>
    <t>UED.ktoe.ES.CHI.PHARM.PROCESSING_STEAM.STEAM.SOLIDS</t>
  </si>
  <si>
    <t>UED.ktoe.ES.CHI.PHARM.PROCESSING_STEAM.STEAM.RFG</t>
  </si>
  <si>
    <t>UED.ktoe.ES.CHI.PHARM.PROCESSING_STEAM.STEAM.LPG</t>
  </si>
  <si>
    <t>UED.ktoe.ES.CHI.PHARM.PROCESSING_STEAM.STEAM.DIESEL_LIQBIO</t>
  </si>
  <si>
    <t>UED.ktoe.ES.CHI.PHARM.PROCESSING_STEAM.STEAM.RFO</t>
  </si>
  <si>
    <t>UED.ktoe.ES.CHI.PHARM.PROCESSING_STEAM.STEAM.OTHER</t>
  </si>
  <si>
    <t>UED.ktoe.ES.CHI.PHARM.PROCESSING_STEAM.STEAM.NG_BIOGAS</t>
  </si>
  <si>
    <t>UED.ktoe.ES.CHI.PHARM.PROCESSING_STEAM.STEAM.DERIVED</t>
  </si>
  <si>
    <t>UED.ktoe.ES.CHI.PHARM.PROCESSING_STEAM.STEAM.BIOMASS_WASTE</t>
  </si>
  <si>
    <t>UED.ktoe.ES.CHI.PHARM.PROCESSING_STEAM.STEAM.STEAM_DISTR</t>
  </si>
  <si>
    <t>UED.ktoe.ES.CHI.PHARM.PROCESSING.MICROW.ELEC</t>
  </si>
  <si>
    <t>UED.ktoe.ES.CHI.PHARM.PROC_HEAT.TOTAL.TOTAL</t>
  </si>
  <si>
    <t>UED.ktoe.ES.CHI.PHARM.PROC_HEAT.THERM.TOTAL</t>
  </si>
  <si>
    <t>UED.ktoe.ES.CHI.PHARM.PROC_HEAT.THERM.SOLIDS</t>
  </si>
  <si>
    <t>UED.ktoe.ES.CHI.PHARM.PROC_HEAT.THERM.LPG</t>
  </si>
  <si>
    <t>UED.ktoe.ES.CHI.PHARM.PROC_HEAT.THERM.DIESEL_LIQBIO</t>
  </si>
  <si>
    <t>UED.ktoe.ES.CHI.PHARM.PROC_HEAT.THERM.RFO</t>
  </si>
  <si>
    <t>UED.ktoe.ES.CHI.PHARM.PROC_HEAT.THERM.NG_BIOGAS</t>
  </si>
  <si>
    <t>UED.ktoe.ES.CHI.PHARM.PROC_HEAT.ELEC.ELEC</t>
  </si>
  <si>
    <t>UED.ktoe.ES.CHI.PHARM.PROC_COOL.THERM.NG_BIOGAS</t>
  </si>
  <si>
    <t>UED.ktoe.ES.CHI.PHARM.PROC_COOL_STEAM.TOTAL.TOTAL</t>
  </si>
  <si>
    <t>UED.ktoe.ES.CHI.PHARM.PROC_COOL_STEAM.STEAM.SOLIDS</t>
  </si>
  <si>
    <t>UED.ktoe.ES.CHI.PHARM.PROC_COOL_STEAM.STEAM.RFG</t>
  </si>
  <si>
    <t>UED.ktoe.ES.CHI.PHARM.PROC_COOL_STEAM.STEAM.LPG</t>
  </si>
  <si>
    <t>UED.ktoe.ES.CHI.PHARM.PROC_COOL_STEAM.STEAM.DIESEL_LIQBIO</t>
  </si>
  <si>
    <t>UED.ktoe.ES.CHI.PHARM.PROC_COOL_STEAM.STEAM.RFO</t>
  </si>
  <si>
    <t>UED.ktoe.ES.CHI.PHARM.PROC_COOL_STEAM.STEAM.OTHER</t>
  </si>
  <si>
    <t>UED.ktoe.ES.CHI.PHARM.PROC_COOL_STEAM.STEAM.NG_BIOGAS</t>
  </si>
  <si>
    <t>UED.ktoe.ES.CHI.PHARM.PROC_COOL_STEAM.STEAM.DERIVED</t>
  </si>
  <si>
    <t>UED.ktoe.ES.CHI.PHARM.PROC_COOL_STEAM.STEAM.BIOMASS_WASTE</t>
  </si>
  <si>
    <t>UED.ktoe.ES.CHI.PHARM.PROC_COOL_STEAM.STEAM.STEAM_DISTR</t>
  </si>
  <si>
    <t>UED.ktoe.ES.CHI.PHARM.PROC_COOL.ELEC.ELEC</t>
  </si>
  <si>
    <t>UED.ktoe.ES.CHI.PHARM.GENERIC.MECH.ELEC</t>
  </si>
  <si>
    <t>Basic chemicals (energy consumption)</t>
  </si>
  <si>
    <t>FUEL_EMI.ktCO2.ES.CHI.BASIC_CHEM.LIGHT.GENERIC.ELEC</t>
  </si>
  <si>
    <t>FUEL_EMI.ktCO2.ES.CHI.BASIC_CHEM.AIRCOMP.GENERIC.ELEC</t>
  </si>
  <si>
    <t>FUEL_EMI.ktCO2.ES.CHI.BASIC_CHEM.MOTOR.GENERIC.ELEC</t>
  </si>
  <si>
    <t>FUEL_EMI.ktCO2.ES.CHI.BASIC_CHEM.FANS.GENERIC.ELEC</t>
  </si>
  <si>
    <t>FUEL_EMI.ktCO2.ES.CHI.BASIC_CHEM.LOW_ENTH.TOTAL.TOTAL</t>
  </si>
  <si>
    <t>FUEL_EMI.ktCO2.ES.CHI.BASIC_CHEM.LOW_ENTH.THERM.DIESEL_LIQBIO</t>
  </si>
  <si>
    <t>FUEL_EMI.ktCO2.ES.CHI.BASIC_CHEM.LOW_ENTH.THERM.NG_BIOGAS</t>
  </si>
  <si>
    <t>FUEL_EMI.ktCO2.ES.CHI.BASIC_CHEM.LOW_ENTH.THERM.SOLAR_GEO</t>
  </si>
  <si>
    <t>FUEL_EMI.ktCO2.ES.CHI.BASIC_CHEM.LOW_ENTH.HP.AMBIENT</t>
  </si>
  <si>
    <t>FUEL_EMI.ktCO2.ES.CHI.BASIC_CHEM.LOW_ENTH.THERM.ELEC</t>
  </si>
  <si>
    <t>FUEL_EMI.ktCO2.ES.CHI.BASIC_CHEM.PROCESSING.TOTAL.TOTAL</t>
  </si>
  <si>
    <t>FUEL_EMI.ktCO2.ES.CHI.BASIC_CHEM.PROCESSING.STEAM.SOLIDS</t>
  </si>
  <si>
    <t>FUEL_EMI.ktCO2.ES.CHI.BASIC_CHEM.PROCESSING.STEAM.RFG</t>
  </si>
  <si>
    <t>FUEL_EMI.ktCO2.ES.CHI.BASIC_CHEM.PROCESSING.STEAM.LPG</t>
  </si>
  <si>
    <t>FUEL_EMI.ktCO2.ES.CHI.BASIC_CHEM.PROCESSING.STEAM.DIESEL_LIQBIO</t>
  </si>
  <si>
    <t>FUEL_EMI.ktCO2.ES.CHI.BASIC_CHEM.PROCESSING.STEAM.RFO</t>
  </si>
  <si>
    <t>FUEL_EMI.ktCO2.ES.CHI.BASIC_CHEM.PROCESSING.STEAM.OTHER</t>
  </si>
  <si>
    <t>FUEL_EMI.ktCO2.ES.CHI.BASIC_CHEM.PROCESSING.STEAM.NG_BIOGAS</t>
  </si>
  <si>
    <t>FUEL_EMI.ktCO2.ES.CHI.BASIC_CHEM.PROCESSING.STEAM.DERIVED</t>
  </si>
  <si>
    <t>FUEL_EMI.ktCO2.ES.CHI.BASIC_CHEM.PROCESSING.STEAM.BIOMASS_WASTE</t>
  </si>
  <si>
    <t>FUEL_EMI.ktCO2.ES.CHI.BASIC_CHEM.PROCESSING.STEAM.STEAM_DISTR</t>
  </si>
  <si>
    <t>FUEL_EMI.ktCO2.ES.CHI.BASIC_CHEM.PROC_HEAT.TOTAL.TOTAL</t>
  </si>
  <si>
    <t>FUEL_EMI.ktCO2.ES.CHI.BASIC_CHEM.PROC_HEAT.THERM.TOTAL</t>
  </si>
  <si>
    <t>FUEL_EMI.ktCO2.ES.CHI.BASIC_CHEM.PROC_HEAT.THERM.SOLIDS</t>
  </si>
  <si>
    <t>FUEL_EMI.ktCO2.ES.CHI.BASIC_CHEM.PROC_HEAT.THERM.LPG</t>
  </si>
  <si>
    <t>FUEL_EMI.ktCO2.ES.CHI.BASIC_CHEM.PROC_HEAT.THERM.DIESEL_LIQBIO</t>
  </si>
  <si>
    <t>FUEL_EMI.ktCO2.ES.CHI.BASIC_CHEM.PROC_HEAT.THERM.RFO</t>
  </si>
  <si>
    <t>FUEL_EMI.ktCO2.ES.CHI.BASIC_CHEM.PROC_HEAT.THERM.NG_BIOGAS</t>
  </si>
  <si>
    <t>FUEL_EMI.ktCO2.ES.CHI.BASIC_CHEM.PROC_HEAT.ELEC.ELEC</t>
  </si>
  <si>
    <t>FUEL_EMI.ktCO2.ES.CHI.BASIC_CHEM.PROC_COOL.THERM.NG_BIOGAS</t>
  </si>
  <si>
    <t>FUEL_EMI.ktCO2.ES.CHI.BASIC_CHEM.PROC_COOL_STEAM.TOTAL.TOTAL</t>
  </si>
  <si>
    <t>FUEL_EMI.ktCO2.ES.CHI.BASIC_CHEM.PROC_COOL_STEAM.STEAM.SOLIDS</t>
  </si>
  <si>
    <t>FUEL_EMI.ktCO2.ES.CHI.BASIC_CHEM.PROC_COOL_STEAM.STEAM.RFG</t>
  </si>
  <si>
    <t>FUEL_EMI.ktCO2.ES.CHI.BASIC_CHEM.PROC_COOL_STEAM.STEAM.LPG</t>
  </si>
  <si>
    <t>FUEL_EMI.ktCO2.ES.CHI.BASIC_CHEM.PROC_COOL_STEAM.STEAM.DIESEL_LIQBIO</t>
  </si>
  <si>
    <t>FUEL_EMI.ktCO2.ES.CHI.BASIC_CHEM.PROC_COOL_STEAM.STEAM.RFO</t>
  </si>
  <si>
    <t>FUEL_EMI.ktCO2.ES.CHI.BASIC_CHEM.PROC_COOL_STEAM.STEAM.OTHER</t>
  </si>
  <si>
    <t>FUEL_EMI.ktCO2.ES.CHI.BASIC_CHEM.PROC_COOL_STEAM.STEAM.NG_BIOGAS</t>
  </si>
  <si>
    <t>FUEL_EMI.ktCO2.ES.CHI.BASIC_CHEM.PROC_COOL_STEAM.STEAM.DERIVED</t>
  </si>
  <si>
    <t>FUEL_EMI.ktCO2.ES.CHI.BASIC_CHEM.PROC_COOL_STEAM.STEAM.BIOMASS_WASTE</t>
  </si>
  <si>
    <t>FUEL_EMI.ktCO2.ES.CHI.BASIC_CHEM.PROC_COOL_STEAM.STEAM.STEAM_DISTR</t>
  </si>
  <si>
    <t>FUEL_EMI.ktCO2.ES.CHI.BASIC_CHEM.PROC_COOL.ELEC.ELEC</t>
  </si>
  <si>
    <t>FUEL_EMI.ktCO2.ES.CHI.BASIC_CHEM.GENERIC.MECH.ELEC</t>
  </si>
  <si>
    <t>PROCESS_EMI.ktCO2.ES.CHI.BASIC_CHEM</t>
  </si>
  <si>
    <t>FUEL_EMI.ktCO2.ES.CHI.OTHER_CHEM.LIGHT.GENERIC.ELEC</t>
  </si>
  <si>
    <t>FUEL_EMI.ktCO2.ES.CHI.OTHER_CHEM.AIRCOMP.GENERIC.ELEC</t>
  </si>
  <si>
    <t>FUEL_EMI.ktCO2.ES.CHI.OTHER_CHEM.MOTOR.GENERIC.ELEC</t>
  </si>
  <si>
    <t>FUEL_EMI.ktCO2.ES.CHI.OTHER_CHEM.FANS.GENERIC.ELEC</t>
  </si>
  <si>
    <t>FUEL_EMI.ktCO2.ES.CHI.OTHER_CHEM.LOW_ENTH.TOTAL.TOTAL</t>
  </si>
  <si>
    <t>FUEL_EMI.ktCO2.ES.CHI.OTHER_CHEM.LOW_ENTH.THERM.DIESEL_LIQBIO</t>
  </si>
  <si>
    <t>FUEL_EMI.ktCO2.ES.CHI.OTHER_CHEM.LOW_ENTH.THERM.NG_BIOGAS</t>
  </si>
  <si>
    <t>FUEL_EMI.ktCO2.ES.CHI.OTHER_CHEM.LOW_ENTH.THERM.SOLAR_GEO</t>
  </si>
  <si>
    <t>FUEL_EMI.ktCO2.ES.CHI.OTHER_CHEM.LOW_ENTH.HP.AMBIENT</t>
  </si>
  <si>
    <t>FUEL_EMI.ktCO2.ES.CHI.OTHER_CHEM.LOW_ENTH.THERM.ELEC</t>
  </si>
  <si>
    <t>FUEL_EMI.ktCO2.ES.CHI.OTHER_CHEM.PROCESSING_STEAM.TOTAL.TOTAL</t>
  </si>
  <si>
    <t>FUEL_EMI.ktCO2.ES.CHI.OTHER_CHEM.PROCESSING_STEAM.STEAM.SOLIDS</t>
  </si>
  <si>
    <t>FUEL_EMI.ktCO2.ES.CHI.OTHER_CHEM.PROCESSING_STEAM.STEAM.RFG</t>
  </si>
  <si>
    <t>FUEL_EMI.ktCO2.ES.CHI.OTHER_CHEM.PROCESSING_STEAM.STEAM.LPG</t>
  </si>
  <si>
    <t>FUEL_EMI.ktCO2.ES.CHI.OTHER_CHEM.PROCESSING_STEAM.STEAM.DIESEL_LIQBIO</t>
  </si>
  <si>
    <t>FUEL_EMI.ktCO2.ES.CHI.OTHER_CHEM.PROCESSING_STEAM.STEAM.RFO</t>
  </si>
  <si>
    <t>FUEL_EMI.ktCO2.ES.CHI.OTHER_CHEM.PROCESSING_STEAM.STEAM.OTHER</t>
  </si>
  <si>
    <t>FUEL_EMI.ktCO2.ES.CHI.OTHER_CHEM.PROCESSING_STEAM.STEAM.NG_BIOGAS</t>
  </si>
  <si>
    <t>FUEL_EMI.ktCO2.ES.CHI.OTHER_CHEM.PROCESSING_STEAM.STEAM.DERIVED</t>
  </si>
  <si>
    <t>FUEL_EMI.ktCO2.ES.CHI.OTHER_CHEM.PROCESSING_STEAM.STEAM.BIOMASS_WASTE</t>
  </si>
  <si>
    <t>FUEL_EMI.ktCO2.ES.CHI.OTHER_CHEM.PROCESSING_STEAM.STEAM.STEAM_DISTR</t>
  </si>
  <si>
    <t>FUEL_EMI.ktCO2.ES.CHI.OTHER_CHEM.PROCESSING.MICROW.ELEC</t>
  </si>
  <si>
    <t>FUEL_EMI.ktCO2.ES.CHI.OTHER_CHEM.PROC_HEAT.TOTAL.TOTAL</t>
  </si>
  <si>
    <t>FUEL_EMI.ktCO2.ES.CHI.OTHER_CHEM.PROC_HEAT.THERM.TOTAL</t>
  </si>
  <si>
    <t>FUEL_EMI.ktCO2.ES.CHI.OTHER_CHEM.PROC_HEAT.THERM.SOLIDS</t>
  </si>
  <si>
    <t>FUEL_EMI.ktCO2.ES.CHI.OTHER_CHEM.PROC_HEAT.THERM.LPG</t>
  </si>
  <si>
    <t>FUEL_EMI.ktCO2.ES.CHI.OTHER_CHEM.PROC_HEAT.THERM.DIESEL_LIQBIO</t>
  </si>
  <si>
    <t>FUEL_EMI.ktCO2.ES.CHI.OTHER_CHEM.PROC_HEAT.THERM.RFO</t>
  </si>
  <si>
    <t>FUEL_EMI.ktCO2.ES.CHI.OTHER_CHEM.PROC_HEAT.THERM.NG_BIOGAS</t>
  </si>
  <si>
    <t>FUEL_EMI.ktCO2.ES.CHI.OTHER_CHEM.PROC_HEAT.ELEC.ELEC</t>
  </si>
  <si>
    <t>FUEL_EMI.ktCO2.ES.CHI.OTHER_CHEM.PROC_COOL.THERM.NG_BIOGAS</t>
  </si>
  <si>
    <t>FUEL_EMI.ktCO2.ES.CHI.OTHER_CHEM.PROC_COOL_STEAM.TOTAL.TOTAL</t>
  </si>
  <si>
    <t>FUEL_EMI.ktCO2.ES.CHI.OTHER_CHEM.PROC_COOL_STEAM.STEAM.SOLIDS</t>
  </si>
  <si>
    <t>FUEL_EMI.ktCO2.ES.CHI.OTHER_CHEM.PROC_COOL_STEAM.STEAM.RFG</t>
  </si>
  <si>
    <t>FUEL_EMI.ktCO2.ES.CHI.OTHER_CHEM.PROC_COOL_STEAM.STEAM.LPG</t>
  </si>
  <si>
    <t>FUEL_EMI.ktCO2.ES.CHI.OTHER_CHEM.PROC_COOL_STEAM.STEAM.DIESEL_LIQBIO</t>
  </si>
  <si>
    <t>FUEL_EMI.ktCO2.ES.CHI.OTHER_CHEM.PROC_COOL_STEAM.STEAM.RFO</t>
  </si>
  <si>
    <t>FUEL_EMI.ktCO2.ES.CHI.OTHER_CHEM.PROC_COOL_STEAM.STEAM.OTHER</t>
  </si>
  <si>
    <t>FUEL_EMI.ktCO2.ES.CHI.OTHER_CHEM.PROC_COOL_STEAM.STEAM.NG_BIOGAS</t>
  </si>
  <si>
    <t>FUEL_EMI.ktCO2.ES.CHI.OTHER_CHEM.PROC_COOL_STEAM.STEAM.DERIVED</t>
  </si>
  <si>
    <t>FUEL_EMI.ktCO2.ES.CHI.OTHER_CHEM.PROC_COOL_STEAM.STEAM.BIOMASS_WASTE</t>
  </si>
  <si>
    <t>FUEL_EMI.ktCO2.ES.CHI.OTHER_CHEM.PROC_COOL_STEAM.STEAM.STEAM_DISTR</t>
  </si>
  <si>
    <t>FUEL_EMI.ktCO2.ES.CHI.OTHER_CHEM.PROC_COOL.ELEC.ELEC</t>
  </si>
  <si>
    <t>FUEL_EMI.ktCO2.ES.CHI.OTHER_CHEM.GENERIC.MECH.ELEC</t>
  </si>
  <si>
    <t>PROCESS_EMI.ktCO2.ES.CHI.OTHER_CHEM</t>
  </si>
  <si>
    <t>FUEL_EMI.ktCO2.ES.CHI.PHARM.TOTAL.TOTAL.TOTAL</t>
  </si>
  <si>
    <t>FUEL_EMI.ktCO2.ES.CHI.PHARM.LIGHT.GENERIC.ELEC</t>
  </si>
  <si>
    <t>FUEL_EMI.ktCO2.ES.CHI.PHARM.AIRCOMP.GENERIC.ELEC</t>
  </si>
  <si>
    <t>FUEL_EMI.ktCO2.ES.CHI.PHARM.MOTOR.GENERIC.ELEC</t>
  </si>
  <si>
    <t>FUEL_EMI.ktCO2.ES.CHI.PHARM.FANS.GENERIC.ELEC</t>
  </si>
  <si>
    <t>FUEL_EMI.ktCO2.ES.CHI.PHARM.LOW_ENTH.TOTAL.TOTAL</t>
  </si>
  <si>
    <t>FUEL_EMI.ktCO2.ES.CHI.PHARM.LOW_ENTH.THERM.DIESEL_LIQBIO</t>
  </si>
  <si>
    <t>FUEL_EMI.ktCO2.ES.CHI.PHARM.LOW_ENTH.THERM.NG_BIOGAS</t>
  </si>
  <si>
    <t>FUEL_EMI.ktCO2.ES.CHI.PHARM.LOW_ENTH.THERM.SOLAR_GEO</t>
  </si>
  <si>
    <t>FUEL_EMI.ktCO2.ES.CHI.PHARM.LOW_ENTH.HP.AMBIENT</t>
  </si>
  <si>
    <t>FUEL_EMI.ktCO2.ES.CHI.PHARM.LOW_ENTH.THERM.ELEC</t>
  </si>
  <si>
    <t>FUEL_EMI.ktCO2.ES.CHI.PHARM.PROCESSING_STEAM.TOTAL.TOTAL</t>
  </si>
  <si>
    <t>FUEL_EMI.ktCO2.ES.CHI.PHARM.PROCESSING_STEAM.STEAM.SOLIDS</t>
  </si>
  <si>
    <t>FUEL_EMI.ktCO2.ES.CHI.PHARM.PROCESSING_STEAM.STEAM.RFG</t>
  </si>
  <si>
    <t>FUEL_EMI.ktCO2.ES.CHI.PHARM.PROCESSING_STEAM.STEAM.LPG</t>
  </si>
  <si>
    <t>FUEL_EMI.ktCO2.ES.CHI.PHARM.PROCESSING_STEAM.STEAM.DIESEL_LIQBIO</t>
  </si>
  <si>
    <t>FUEL_EMI.ktCO2.ES.CHI.PHARM.PROCESSING_STEAM.STEAM.RFO</t>
  </si>
  <si>
    <t>FUEL_EMI.ktCO2.ES.CHI.PHARM.PROCESSING_STEAM.STEAM.OTHER</t>
  </si>
  <si>
    <t>FUEL_EMI.ktCO2.ES.CHI.PHARM.PROCESSING_STEAM.STEAM.NG_BIOGAS</t>
  </si>
  <si>
    <t>FUEL_EMI.ktCO2.ES.CHI.PHARM.PROCESSING_STEAM.STEAM.DERIVED</t>
  </si>
  <si>
    <t>FUEL_EMI.ktCO2.ES.CHI.PHARM.PROCESSING_STEAM.STEAM.BIOMASS_WASTE</t>
  </si>
  <si>
    <t>FUEL_EMI.ktCO2.ES.CHI.PHARM.PROCESSING_STEAM.STEAM.STEAM_DISTR</t>
  </si>
  <si>
    <t>FUEL_EMI.ktCO2.ES.CHI.PHARM.PROCESSING.MICROW.ELEC</t>
  </si>
  <si>
    <t>FUEL_EMI.ktCO2.ES.CHI.PHARM.PROC_HEAT.TOTAL.TOTAL</t>
  </si>
  <si>
    <t>FUEL_EMI.ktCO2.ES.CHI.PHARM.PROC_HEAT.THERM.TOTAL</t>
  </si>
  <si>
    <t>FUEL_EMI.ktCO2.ES.CHI.PHARM.PROC_HEAT.THERM.SOLIDS</t>
  </si>
  <si>
    <t>FUEL_EMI.ktCO2.ES.CHI.PHARM.PROC_HEAT.THERM.LPG</t>
  </si>
  <si>
    <t>FUEL_EMI.ktCO2.ES.CHI.PHARM.PROC_HEAT.THERM.DIESEL_LIQBIO</t>
  </si>
  <si>
    <t>FUEL_EMI.ktCO2.ES.CHI.PHARM.PROC_HEAT.THERM.RFO</t>
  </si>
  <si>
    <t>FUEL_EMI.ktCO2.ES.CHI.PHARM.PROC_HEAT.THERM.NG_BIOGAS</t>
  </si>
  <si>
    <t>FUEL_EMI.ktCO2.ES.CHI.PHARM.PROC_HEAT.ELEC.ELEC</t>
  </si>
  <si>
    <t>FUEL_EMI.ktCO2.ES.CHI.PHARM.PROC_COOL.THERM.NG_BIOGAS</t>
  </si>
  <si>
    <t>FUEL_EMI.ktCO2.ES.CHI.PHARM.PROC_COOL_STEAM.TOTAL.TOTAL</t>
  </si>
  <si>
    <t>FUEL_EMI.ktCO2.ES.CHI.PHARM.PROC_COOL_STEAM.STEAM.SOLIDS</t>
  </si>
  <si>
    <t>FUEL_EMI.ktCO2.ES.CHI.PHARM.PROC_COOL_STEAM.STEAM.RFG</t>
  </si>
  <si>
    <t>FUEL_EMI.ktCO2.ES.CHI.PHARM.PROC_COOL_STEAM.STEAM.LPG</t>
  </si>
  <si>
    <t>FUEL_EMI.ktCO2.ES.CHI.PHARM.PROC_COOL_STEAM.STEAM.DIESEL_LIQBIO</t>
  </si>
  <si>
    <t>FUEL_EMI.ktCO2.ES.CHI.PHARM.PROC_COOL_STEAM.STEAM.RFO</t>
  </si>
  <si>
    <t>FUEL_EMI.ktCO2.ES.CHI.PHARM.PROC_COOL_STEAM.STEAM.OTHER</t>
  </si>
  <si>
    <t>FUEL_EMI.ktCO2.ES.CHI.PHARM.PROC_COOL_STEAM.STEAM.NG_BIOGAS</t>
  </si>
  <si>
    <t>FUEL_EMI.ktCO2.ES.CHI.PHARM.PROC_COOL_STEAM.STEAM.DERIVED</t>
  </si>
  <si>
    <t>FUEL_EMI.ktCO2.ES.CHI.PHARM.PROC_COOL_STEAM.STEAM.BIOMASS_WASTE</t>
  </si>
  <si>
    <t>FUEL_EMI.ktCO2.ES.CHI.PHARM.PROC_COOL_STEAM.STEAM.STEAM_DISTR</t>
  </si>
  <si>
    <t>FUEL_EMI.ktCO2.ES.CHI.PHARM.PROC_COOL.ELEC.ELEC</t>
  </si>
  <si>
    <t>FUEL_EMI.ktCO2.ES.CHI.PHARM.GENERIC.MECH.ELEC</t>
  </si>
  <si>
    <t>Basic chemicals (over energy consumption, without process emissions)</t>
  </si>
  <si>
    <t>Other chemicals (without process emissions)</t>
  </si>
  <si>
    <t>VA.Meuro2015.ES.NMM.CEM</t>
  </si>
  <si>
    <t>VA.Meuro2015.ES.NMM.CER</t>
  </si>
  <si>
    <t>VA.Meuro2015.ES.NMM.GLASS</t>
  </si>
  <si>
    <t>Cement (kt)</t>
  </si>
  <si>
    <t>OUTPUT.kt.ES.NMM.CEM</t>
  </si>
  <si>
    <t>Ceramics &amp; other NMM (kt bricks eq.)</t>
  </si>
  <si>
    <t>OUTPUT.kt.ES.NMM.CER</t>
  </si>
  <si>
    <t>Glass production  (kt)</t>
  </si>
  <si>
    <t>OUTPUT.kt.ES.NMM.GLASS</t>
  </si>
  <si>
    <t>CAP.kt.ES.NMM.CEM</t>
  </si>
  <si>
    <t>CAP.kt.ES.NMM.CER</t>
  </si>
  <si>
    <t>CAP.kt.ES.NMM.GLASS</t>
  </si>
  <si>
    <t>NEWCAP.kt.ES.NMM.CEM</t>
  </si>
  <si>
    <t>NEWCAP.kt.ES.NMM.CER</t>
  </si>
  <si>
    <t>NEWCAP.kt.ES.NMM.GLASS</t>
  </si>
  <si>
    <t>FEC.ktoe.ES.NMM.TOTAL.TOTAL.TOTAL.TOTAL</t>
  </si>
  <si>
    <t>FEC.ktoe.ES.NMM.TOTAL.TOTAL.TOTAL.SOLIDS</t>
  </si>
  <si>
    <t>FEC.ktoe.ES.NMM.TOTAL.TOTAL.TOTAL.RFG</t>
  </si>
  <si>
    <t>FEC.ktoe.ES.NMM.TOTAL.TOTAL.TOTAL.LPG</t>
  </si>
  <si>
    <t>FEC.ktoe.ES.NMM.TOTAL.TOTAL.TOTAL.DIESEL</t>
  </si>
  <si>
    <t>FEC.ktoe.ES.NMM.TOTAL.TOTAL.TOTAL.RFO</t>
  </si>
  <si>
    <t>FEC.ktoe.ES.NMM.TOTAL.TOTAL.TOTAL.OTHER</t>
  </si>
  <si>
    <t>FEC.ktoe.ES.NMM.TOTAL.TOTAL.TOTAL.NG</t>
  </si>
  <si>
    <t>FEC.ktoe.ES.NMM.TOTAL.TOTAL.TOTAL.DERIVED</t>
  </si>
  <si>
    <t>FEC.ktoe.ES.NMM.TOTAL.TOTAL.TOTAL.BIOMASS_WASTE</t>
  </si>
  <si>
    <t>FEC.ktoe.ES.NMM.TOTAL.TOTAL.TOTAL.BIOGAS</t>
  </si>
  <si>
    <t>FEC.ktoe.ES.NMM.TOTAL.TOTAL.TOTAL.LIQBIO</t>
  </si>
  <si>
    <t>FEC.ktoe.ES.NMM.TOTAL.TOTAL.TOTAL.SOLAR</t>
  </si>
  <si>
    <t>FEC.ktoe.ES.NMM.TOTAL.TOTAL.TOTAL.GEO</t>
  </si>
  <si>
    <t>FEC.ktoe.ES.NMM.TOTAL.TOTAL.TOTAL.AMBIENT</t>
  </si>
  <si>
    <t>FEC.ktoe.ES.NMM.TOTAL.TOTAL.TOTAL.STEAM_DISTR</t>
  </si>
  <si>
    <t>FEC.ktoe.ES.NMM.TOTAL.TOTAL.TOTAL.ELEC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</si>
  <si>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</si>
  <si>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</si>
  <si>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</si>
  <si>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FEC.ktoe.ES.NMM.CEM.TOTAL.TOTAL.TOTAL</t>
  </si>
  <si>
    <t>FEC.ktoe.ES.NMM.CEM.LIGHT.GENERIC.ELEC</t>
  </si>
  <si>
    <t>FEC.ktoe.ES.NMM.CEM.AIRCOMP.GENERIC.ELEC</t>
  </si>
  <si>
    <t>FEC.ktoe.ES.NMM.CEM.MOTOR.GENERIC.ELEC</t>
  </si>
  <si>
    <t>FEC.ktoe.ES.NMM.CEM.FANS.GENERIC.ELEC</t>
  </si>
  <si>
    <t>FEC.ktoe.ES.NMM.CEM.LOW_ENTH.TOTAL.TOTAL</t>
  </si>
  <si>
    <t>FEC.ktoe.ES.NMM.CEM.LOW_ENTH.THERM.DIESEL_LIQBIO</t>
  </si>
  <si>
    <t>FEC.ktoe.ES.NMM.CEM.LOW_ENTH.THERM.NG_BIOGAS</t>
  </si>
  <si>
    <t>FEC.ktoe.ES.NMM.CEM.LOW_ENTH.THERM.SOLAR_GEO</t>
  </si>
  <si>
    <t>FEC.ktoe.ES.NMM.CEM.LOW_ENTH.HP.AMBIENT</t>
  </si>
  <si>
    <t>FEC.ktoe.ES.NMM.CEM.LOW_ENTH.THERM.ELEC</t>
  </si>
  <si>
    <t>Cement: Grinding, milling of raw material</t>
  </si>
  <si>
    <t>FEC.ktoe.ES.NMM.CEM.GRINDING_RAW.MECH.ELEC</t>
  </si>
  <si>
    <t>Cement: Pre-heating and pre-calcination</t>
  </si>
  <si>
    <t>FEC.ktoe.ES.NMM.CEM.PREHEAT.TOTAL.TOTAL</t>
  </si>
  <si>
    <t>FEC.ktoe.ES.NMM.CEM.PREHEAT.THERM.SOLIDS</t>
  </si>
  <si>
    <t>FEC.ktoe.ES.NMM.CEM.PREHEAT.THERM.LPG</t>
  </si>
  <si>
    <t>FEC.ktoe.ES.NMM.CEM.PREHEAT.THERM.DIESEL_LIQBIO</t>
  </si>
  <si>
    <t>FEC.ktoe.ES.NMM.CEM.PREHEAT.THERM.RFO</t>
  </si>
  <si>
    <t>FEC.ktoe.ES.NMM.CEM.PREHEAT.THERM.OTHER</t>
  </si>
  <si>
    <t>FEC.ktoe.ES.NMM.CEM.PREHEAT.THERM.NG_BIOGAS</t>
  </si>
  <si>
    <t>FEC.ktoe.ES.NMM.CEM.PREHEAT.THERM.BIOMASS_WASTE</t>
  </si>
  <si>
    <t>Cement: Clinker production (kilns)</t>
  </si>
  <si>
    <t>FEC.ktoe.ES.NMM.CEM.KILN.TOTAL.TOTAL</t>
  </si>
  <si>
    <t>FEC.ktoe.ES.NMM.CEM.KILN.THERM.SOLIDS</t>
  </si>
  <si>
    <t>FEC.ktoe.ES.NMM.CEM.KILN.THERM.LPG</t>
  </si>
  <si>
    <t>FEC.ktoe.ES.NMM.CEM.KILN.THERM.DIESEL_LIQBIO</t>
  </si>
  <si>
    <t>FEC.ktoe.ES.NMM.CEM.KILN.THERM.RFO</t>
  </si>
  <si>
    <t>FEC.ktoe.ES.NMM.CEM.KILN.THERM.OTHER</t>
  </si>
  <si>
    <t>FEC.ktoe.ES.NMM.CEM.KILN.THERM.NG_BIOGAS</t>
  </si>
  <si>
    <t>FEC.ktoe.ES.NMM.CEM.KILN.THERM.BIOMASS_WASTE</t>
  </si>
  <si>
    <t>Cement: Grinding, packaging and precasting</t>
  </si>
  <si>
    <t>Cement: Grinding, packaging and precasting (electricity)</t>
  </si>
  <si>
    <t>FEC.ktoe.ES.NMM.CEM.PRECAST.MECH.ELEC</t>
  </si>
  <si>
    <t>Cement: Precasting - Steam</t>
  </si>
  <si>
    <t>FEC.ktoe.ES.NMM.CEM.PRECAST_STEAM.TOTAL.TOTAL</t>
  </si>
  <si>
    <t>FEC.ktoe.ES.NMM.CEM.PRECAST_STEAM.STEAM.SOLIDS</t>
  </si>
  <si>
    <t>FEC.ktoe.ES.NMM.CEM.PRECAST_STEAM.STEAM.RFG</t>
  </si>
  <si>
    <t>FEC.ktoe.ES.NMM.CEM.PRECAST_STEAM.STEAM.LPG</t>
  </si>
  <si>
    <t>FEC.ktoe.ES.NMM.CEM.PRECAST_STEAM.STEAM.DIESEL_LIQBIO</t>
  </si>
  <si>
    <t>FEC.ktoe.ES.NMM.CEM.PRECAST_STEAM.STEAM.RFO</t>
  </si>
  <si>
    <t>FEC.ktoe.ES.NMM.CEM.PRECAST_STEAM.STEAM.OTHER</t>
  </si>
  <si>
    <t>FEC.ktoe.ES.NMM.CEM.PRECAST_STEAM.STEAM.NG_BIOGAS</t>
  </si>
  <si>
    <t>FEC.ktoe.ES.NMM.CEM.PRECAST_STEAM.STEAM.DERIVED</t>
  </si>
  <si>
    <t>FEC.ktoe.ES.NMM.CEM.PRECAST_STEAM.STEAM.BIOMASS_WASTE</t>
  </si>
  <si>
    <t>FEC.ktoe.ES.NMM.CEM.PRECAST_STEAM.STEAM.STEAM_DISTR</t>
  </si>
  <si>
    <t>FEC.ktoe.ES.NMM.CER.TOTAL.TOTAL.TOTAL</t>
  </si>
  <si>
    <t>FEC.ktoe.ES.NMM.CER.LIGHT.GENERIC.ELEC</t>
  </si>
  <si>
    <t>FEC.ktoe.ES.NMM.CER.AIRCOMP.GENERIC.ELEC</t>
  </si>
  <si>
    <t>FEC.ktoe.ES.NMM.CER.MOTOR.GENERIC.ELEC</t>
  </si>
  <si>
    <t>FEC.ktoe.ES.NMM.CER.FANS.GENERIC.ELEC</t>
  </si>
  <si>
    <t>FEC.ktoe.ES.NMM.CER.LOW_ENTH.TOTAL.TOTAL</t>
  </si>
  <si>
    <t>FEC.ktoe.ES.NMM.CER.LOW_ENTH.THERM.DIESEL_LIQBIO</t>
  </si>
  <si>
    <t>FEC.ktoe.ES.NMM.CER.LOW_ENTH.THERM.NG_BIOGAS</t>
  </si>
  <si>
    <t>FEC.ktoe.ES.NMM.CER.LOW_ENTH.THERM.SOLAR_GEO</t>
  </si>
  <si>
    <t>FEC.ktoe.ES.NMM.CER.LOW_ENTH.HP.AMBIENT</t>
  </si>
  <si>
    <t>FEC.ktoe.ES.NMM.CER.LOW_ENTH.THERM.ELEC</t>
  </si>
  <si>
    <t>Ceramics: Mixing of raw material</t>
  </si>
  <si>
    <t>FEC.ktoe.ES.NMM.CER.MIXING.MECH.ELEC</t>
  </si>
  <si>
    <t>Ceramics: Drying and sintering of raw material</t>
  </si>
  <si>
    <t>Ceramics: Thermal drying and sintering</t>
  </si>
  <si>
    <t>FEC.ktoe.ES.NMM.CER.DRYING.TOTAL.TOTAL</t>
  </si>
  <si>
    <t>FEC.ktoe.ES.NMM.CER.DRYING.THERM.SOLIDS</t>
  </si>
  <si>
    <t>FEC.ktoe.ES.NMM.CER.DRYING.THERM.LPG</t>
  </si>
  <si>
    <t>FEC.ktoe.ES.NMM.CER.DRYING.THERM.DIESEL_LIQBIO</t>
  </si>
  <si>
    <t>FEC.ktoe.ES.NMM.CER.DRYING.THERM.RFO</t>
  </si>
  <si>
    <t>FEC.ktoe.ES.NMM.CER.DRYING.THERM.NG_BIOGAS</t>
  </si>
  <si>
    <t>Ceramics: Steam drying and sintering</t>
  </si>
  <si>
    <t>FEC.ktoe.ES.NMM.CER.DRYING_STEAM.TOTAL.TOTAL</t>
  </si>
  <si>
    <t>FEC.ktoe.ES.NMM.CER.DRYING_STEAM.STEAM.SOLIDS</t>
  </si>
  <si>
    <t>FEC.ktoe.ES.NMM.CER.DRYING_STEAM.STEAM.RFG</t>
  </si>
  <si>
    <t>FEC.ktoe.ES.NMM.CER.DRYING_STEAM.STEAM.LPG</t>
  </si>
  <si>
    <t>FEC.ktoe.ES.NMM.CER.DRYING_STEAM.STEAM.DIESEL_LIQBIO</t>
  </si>
  <si>
    <t>FEC.ktoe.ES.NMM.CER.DRYING_STEAM.STEAM.RFO</t>
  </si>
  <si>
    <t>FEC.ktoe.ES.NMM.CER.DRYING_STEAM.STEAM.OTHER</t>
  </si>
  <si>
    <t>FEC.ktoe.ES.NMM.CER.DRYING_STEAM.STEAM.NG_BIOGAS</t>
  </si>
  <si>
    <t>FEC.ktoe.ES.NMM.CER.DRYING_STEAM.STEAM.DERIVED</t>
  </si>
  <si>
    <t>FEC.ktoe.ES.NMM.CER.DRYING_STEAM.STEAM.BIOMASS_WASTE</t>
  </si>
  <si>
    <t>FEC.ktoe.ES.NMM.CER.DRYING_STEAM.STEAM.STEAM_DISTR</t>
  </si>
  <si>
    <t>Ceramics: Microwave drying and sintering</t>
  </si>
  <si>
    <t>FEC.ktoe.ES.NMM.CER.DRYING_MICROW.MICROW.ELEC</t>
  </si>
  <si>
    <t>Ceramics: Primary production process</t>
  </si>
  <si>
    <t>Ceramics: Thermal kiln</t>
  </si>
  <si>
    <t>FEC.ktoe.ES.NMM.CER.KILN_THERM.TOTAL.TOTAL</t>
  </si>
  <si>
    <t>FEC.ktoe.ES.NMM.CER.KILN_THERM.THERM.SOLIDS</t>
  </si>
  <si>
    <t>FEC.ktoe.ES.NMM.CER.KILN_THERM.THERM.LPG</t>
  </si>
  <si>
    <t>FEC.ktoe.ES.NMM.CER.KILN_THERM.THERM.DIESEL_LIQBIO</t>
  </si>
  <si>
    <t>FEC.ktoe.ES.NMM.CER.KILN_THERM.THERM.RFO</t>
  </si>
  <si>
    <t>FEC.ktoe.ES.NMM.CER.KILN_THERM.THERM.OTHER</t>
  </si>
  <si>
    <t>FEC.ktoe.ES.NMM.CER.KILN_THERM.THERM.NG_BIOGAS</t>
  </si>
  <si>
    <t>FEC.ktoe.ES.NMM.CER.KILN_THERM.THERM.BIOMASS_WASTE</t>
  </si>
  <si>
    <t>Ceramics: Electric kiln</t>
  </si>
  <si>
    <t>FEC.ktoe.ES.NMM.CER.KILN_ELEC.ELEC.ELEC</t>
  </si>
  <si>
    <t>Ceramics: Product finishing</t>
  </si>
  <si>
    <t>Ceramics: Thermal furnace</t>
  </si>
  <si>
    <t>FEC.ktoe.ES.NMM.CER.FINISHING.TOTAL.TOTAL</t>
  </si>
  <si>
    <t>FEC.ktoe.ES.NMM.CER.FINISHING.THERM.SOLIDS</t>
  </si>
  <si>
    <t>FEC.ktoe.ES.NMM.CER.FINISHING.THERM.LPG</t>
  </si>
  <si>
    <t>FEC.ktoe.ES.NMM.CER.FINISHING.THERM.DIESEL_LIQBIO</t>
  </si>
  <si>
    <t>FEC.ktoe.ES.NMM.CER.FINISHING.THERM.RFO</t>
  </si>
  <si>
    <t>FEC.ktoe.ES.NMM.CER.FINISHING.THERM.NG_BIOGAS</t>
  </si>
  <si>
    <t>Ceramics: Electric furnace</t>
  </si>
  <si>
    <t>FEC.ktoe.ES.NMM.CER.FINISHING_ELEC.ELEC.ELEC</t>
  </si>
  <si>
    <t>FEC.ktoe.ES.NMM.GLASS.TOTAL.TOTAL.TOTAL</t>
  </si>
  <si>
    <t>FEC.ktoe.ES.NMM.GLASS.LIGHT.GENERIC.ELEC</t>
  </si>
  <si>
    <t>FEC.ktoe.ES.NMM.GLASS.AIRCOMP.GENERIC.ELEC</t>
  </si>
  <si>
    <t>FEC.ktoe.ES.NMM.GLASS.MOTOR.GENERIC.ELEC</t>
  </si>
  <si>
    <t>FEC.ktoe.ES.NMM.GLASS.FANS.GENERIC.ELEC</t>
  </si>
  <si>
    <t>FEC.ktoe.ES.NMM.GLASS.LOW_ENTH.TOTAL.TOTAL</t>
  </si>
  <si>
    <t>FEC.ktoe.ES.NMM.GLASS.LOW_ENTH.THERM.DIESEL_LIQBIO</t>
  </si>
  <si>
    <t>FEC.ktoe.ES.NMM.GLASS.LOW_ENTH.THERM.NG_BIOGAS</t>
  </si>
  <si>
    <t>FEC.ktoe.ES.NMM.GLASS.LOW_ENTH.THERM.SOLAR_GEO</t>
  </si>
  <si>
    <t>FEC.ktoe.ES.NMM.GLASS.LOW_ENTH.HP.AMBIENT</t>
  </si>
  <si>
    <t>FEC.ktoe.ES.NMM.GLASS.LOW_ENTH.THERM.ELEC</t>
  </si>
  <si>
    <t>Glass: Melting tank</t>
  </si>
  <si>
    <t>Glass: Thermal melting tank</t>
  </si>
  <si>
    <t>FEC.ktoe.ES.NMM.GLASS.MELTING.TOTAL.TOTAL</t>
  </si>
  <si>
    <t>FEC.ktoe.ES.NMM.GLASS.MELTING.THERM.SOLIDS</t>
  </si>
  <si>
    <t>FEC.ktoe.ES.NMM.GLASS.MELTING.THERM.LPG</t>
  </si>
  <si>
    <t>FEC.ktoe.ES.NMM.GLASS.MELTING.THERM.DIESEL_LIQBIO</t>
  </si>
  <si>
    <t>FEC.ktoe.ES.NMM.GLASS.MELTING.THERM.RFO</t>
  </si>
  <si>
    <t>FEC.ktoe.ES.NMM.GLASS.MELTING.THERM.NG_BIOGAS</t>
  </si>
  <si>
    <t>Glass: Electric melting tank</t>
  </si>
  <si>
    <t>FEC.ktoe.ES.NMM.GLASS.MELTING_ELEC.ELEC.ELEC</t>
  </si>
  <si>
    <t>Glass: Forming</t>
  </si>
  <si>
    <t>FEC.ktoe.ES.NMM.GLASS.FORMING.ELEC.ELEC</t>
  </si>
  <si>
    <t>Glass: Annealing</t>
  </si>
  <si>
    <t>Glass: Annealing - thermal</t>
  </si>
  <si>
    <t>FEC.ktoe.ES.NMM.GLASS.ANNEALING.TOTAL.TOTAL</t>
  </si>
  <si>
    <t>FEC.ktoe.ES.NMM.GLASS.ANNEALING.THERM.SOLIDS</t>
  </si>
  <si>
    <t>FEC.ktoe.ES.NMM.GLASS.ANNEALING.THERM.LPG</t>
  </si>
  <si>
    <t>FEC.ktoe.ES.NMM.GLASS.ANNEALING.THERM.DIESEL_LIQBIO</t>
  </si>
  <si>
    <t>FEC.ktoe.ES.NMM.GLASS.ANNEALING.THERM.RFO</t>
  </si>
  <si>
    <t>FEC.ktoe.ES.NMM.GLASS.ANNEALING.THERM.NG_BIOGAS</t>
  </si>
  <si>
    <t>Glass: Annealing - electric</t>
  </si>
  <si>
    <t>FEC.ktoe.ES.NMM.GLASS.ANNEALING_ELEC.ELEC.ELEC</t>
  </si>
  <si>
    <t>Glass: Finishing processes</t>
  </si>
  <si>
    <t>FEC.ktoe.ES.NMM.GLASS.FINISHING.ELEC.ELEC</t>
  </si>
  <si>
    <t>Cement: Grinding, packaging - electric</t>
  </si>
  <si>
    <t>Cement: Precasting - steam</t>
  </si>
  <si>
    <t>UED.ktoe.ES.NMM.CEM.TOTAL.TOTAL.TOTAL</t>
  </si>
  <si>
    <t>UED.ktoe.ES.NMM.CEM.LIGHT.GENERIC.ELEC</t>
  </si>
  <si>
    <t>UED.ktoe.ES.NMM.CEM.AIRCOMP.GENERIC.ELEC</t>
  </si>
  <si>
    <t>UED.ktoe.ES.NMM.CEM.MOTOR.GENERIC.ELEC</t>
  </si>
  <si>
    <t>UED.ktoe.ES.NMM.CEM.FANS.GENERIC.ELEC</t>
  </si>
  <si>
    <t>UED.ktoe.ES.NMM.CEM.LOW_ENTH.TOTAL.TOTAL</t>
  </si>
  <si>
    <t>UED.ktoe.ES.NMM.CEM.LOW_ENTH.THERM.DIESEL_LIQBIO</t>
  </si>
  <si>
    <t>UED.ktoe.ES.NMM.CEM.LOW_ENTH.THERM.NG_BIOGAS</t>
  </si>
  <si>
    <t>UED.ktoe.ES.NMM.CEM.LOW_ENTH.THERM.SOLAR_GEO</t>
  </si>
  <si>
    <t>UED.ktoe.ES.NMM.CEM.LOW_ENTH.HP.AMBIENT</t>
  </si>
  <si>
    <t>UED.ktoe.ES.NMM.CEM.LOW_ENTH.THERM.ELEC</t>
  </si>
  <si>
    <t>UED.ktoe.ES.NMM.CEM.GRINDING_RAW.MECH.ELEC</t>
  </si>
  <si>
    <t>UED.ktoe.ES.NMM.CEM.PREHEAT.TOTAL.TOTAL</t>
  </si>
  <si>
    <t>UED.ktoe.ES.NMM.CEM.PREHEAT.THERM.SOLIDS</t>
  </si>
  <si>
    <t>UED.ktoe.ES.NMM.CEM.PREHEAT.THERM.LPG</t>
  </si>
  <si>
    <t>UED.ktoe.ES.NMM.CEM.PREHEAT.THERM.DIESEL_LIQBIO</t>
  </si>
  <si>
    <t>UED.ktoe.ES.NMM.CEM.PREHEAT.THERM.RFO</t>
  </si>
  <si>
    <t>UED.ktoe.ES.NMM.CEM.PREHEAT.THERM.OTHER</t>
  </si>
  <si>
    <t>UED.ktoe.ES.NMM.CEM.PREHEAT.THERM.NG_BIOGAS</t>
  </si>
  <si>
    <t>UED.ktoe.ES.NMM.CEM.PREHEAT.THERM.BIOMASS_WASTE</t>
  </si>
  <si>
    <t>UED.ktoe.ES.NMM.CEM.KILN.TOTAL.TOTAL</t>
  </si>
  <si>
    <t>UED.ktoe.ES.NMM.CEM.KILN.THERM.SOLIDS</t>
  </si>
  <si>
    <t>UED.ktoe.ES.NMM.CEM.KILN.THERM.LPG</t>
  </si>
  <si>
    <t>UED.ktoe.ES.NMM.CEM.KILN.THERM.DIESEL_LIQBIO</t>
  </si>
  <si>
    <t>UED.ktoe.ES.NMM.CEM.KILN.THERM.RFO</t>
  </si>
  <si>
    <t>UED.ktoe.ES.NMM.CEM.KILN.THERM.OTHER</t>
  </si>
  <si>
    <t>UED.ktoe.ES.NMM.CEM.KILN.THERM.NG_BIOGAS</t>
  </si>
  <si>
    <t>UED.ktoe.ES.NMM.CEM.KILN.THERM.BIOMASS_WASTE</t>
  </si>
  <si>
    <t>UED.ktoe.ES.NMM.CEM.PRECAST.MECH.ELEC</t>
  </si>
  <si>
    <t>UED.ktoe.ES.NMM.CEM.PRECAST_STEAM.TOTAL.TOTAL</t>
  </si>
  <si>
    <t>UED.ktoe.ES.NMM.CEM.PRECAST_STEAM.STEAM.SOLIDS</t>
  </si>
  <si>
    <t>UED.ktoe.ES.NMM.CEM.PRECAST_STEAM.STEAM.RFG</t>
  </si>
  <si>
    <t>UED.ktoe.ES.NMM.CEM.PRECAST_STEAM.STEAM.LPG</t>
  </si>
  <si>
    <t>UED.ktoe.ES.NMM.CEM.PRECAST_STEAM.STEAM.DIESEL_LIQBIO</t>
  </si>
  <si>
    <t>UED.ktoe.ES.NMM.CEM.PRECAST_STEAM.STEAM.RFO</t>
  </si>
  <si>
    <t>UED.ktoe.ES.NMM.CEM.PRECAST_STEAM.STEAM.OTHER</t>
  </si>
  <si>
    <t>UED.ktoe.ES.NMM.CEM.PRECAST_STEAM.STEAM.NG_BIOGAS</t>
  </si>
  <si>
    <t>UED.ktoe.ES.NMM.CEM.PRECAST_STEAM.STEAM.DERIVED</t>
  </si>
  <si>
    <t>UED.ktoe.ES.NMM.CEM.PRECAST_STEAM.STEAM.BIOMASS_WASTE</t>
  </si>
  <si>
    <t>UED.ktoe.ES.NMM.CEM.PRECAST_STEAM.STEAM.STEAM_DISTR</t>
  </si>
  <si>
    <t>UED.ktoe.ES.NMM.CER.TOTAL.TOTAL.TOTAL</t>
  </si>
  <si>
    <t>UED.ktoe.ES.NMM.CER.LIGHT.GENERIC.ELEC</t>
  </si>
  <si>
    <t>UED.ktoe.ES.NMM.CER.AIRCOMP.GENERIC.ELEC</t>
  </si>
  <si>
    <t>UED.ktoe.ES.NMM.CER.MOTOR.GENERIC.ELEC</t>
  </si>
  <si>
    <t>UED.ktoe.ES.NMM.CER.FANS.GENERIC.ELEC</t>
  </si>
  <si>
    <t>UED.ktoe.ES.NMM.CER.LOW_ENTH.TOTAL.TOTAL</t>
  </si>
  <si>
    <t>UED.ktoe.ES.NMM.CER.LOW_ENTH.THERM.DIESEL_LIQBIO</t>
  </si>
  <si>
    <t>UED.ktoe.ES.NMM.CER.LOW_ENTH.THERM.NG_BIOGAS</t>
  </si>
  <si>
    <t>UED.ktoe.ES.NMM.CER.LOW_ENTH.THERM.SOLAR_GEO</t>
  </si>
  <si>
    <t>UED.ktoe.ES.NMM.CER.LOW_ENTH.HP.AMBIENT</t>
  </si>
  <si>
    <t>UED.ktoe.ES.NMM.CER.LOW_ENTH.THERM.ELEC</t>
  </si>
  <si>
    <t>UED.ktoe.ES.NMM.CER.MIXING.MECH.ELEC</t>
  </si>
  <si>
    <t>UED.ktoe.ES.NMM.CER.DRYING.TOTAL.TOTAL</t>
  </si>
  <si>
    <t>UED.ktoe.ES.NMM.CER.DRYING.THERM.SOLIDS</t>
  </si>
  <si>
    <t>UED.ktoe.ES.NMM.CER.DRYING.THERM.LPG</t>
  </si>
  <si>
    <t>UED.ktoe.ES.NMM.CER.DRYING.THERM.DIESEL_LIQBIO</t>
  </si>
  <si>
    <t>UED.ktoe.ES.NMM.CER.DRYING.THERM.RFO</t>
  </si>
  <si>
    <t>UED.ktoe.ES.NMM.CER.DRYING.THERM.NG_BIOGAS</t>
  </si>
  <si>
    <t>UED.ktoe.ES.NMM.CER.DRYING_STEAM.TOTAL.TOTAL</t>
  </si>
  <si>
    <t>UED.ktoe.ES.NMM.CER.DRYING_STEAM.STEAM.SOLIDS</t>
  </si>
  <si>
    <t>UED.ktoe.ES.NMM.CER.DRYING_STEAM.STEAM.RFG</t>
  </si>
  <si>
    <t>UED.ktoe.ES.NMM.CER.DRYING_STEAM.STEAM.LPG</t>
  </si>
  <si>
    <t>UED.ktoe.ES.NMM.CER.DRYING_STEAM.STEAM.DIESEL_LIQBIO</t>
  </si>
  <si>
    <t>UED.ktoe.ES.NMM.CER.DRYING_STEAM.STEAM.RFO</t>
  </si>
  <si>
    <t>UED.ktoe.ES.NMM.CER.DRYING_STEAM.STEAM.OTHER</t>
  </si>
  <si>
    <t>UED.ktoe.ES.NMM.CER.DRYING_STEAM.STEAM.NG_BIOGAS</t>
  </si>
  <si>
    <t>UED.ktoe.ES.NMM.CER.DRYING_STEAM.STEAM.DERIVED</t>
  </si>
  <si>
    <t>UED.ktoe.ES.NMM.CER.DRYING_STEAM.STEAM.BIOMASS_WASTE</t>
  </si>
  <si>
    <t>UED.ktoe.ES.NMM.CER.DRYING_STEAM.STEAM.STEAM_DISTR</t>
  </si>
  <si>
    <t>UED.ktoe.ES.NMM.CER.DRYING_MICROW.MICROW.ELEC</t>
  </si>
  <si>
    <t>UED.ktoe.ES.NMM.CER.KILN_THERM.TOTAL.TOTAL</t>
  </si>
  <si>
    <t>UED.ktoe.ES.NMM.CER.KILN_THERM.THERM.SOLIDS</t>
  </si>
  <si>
    <t>UED.ktoe.ES.NMM.CER.KILN_THERM.THERM.LPG</t>
  </si>
  <si>
    <t>UED.ktoe.ES.NMM.CER.KILN_THERM.THERM.DIESEL_LIQBIO</t>
  </si>
  <si>
    <t>UED.ktoe.ES.NMM.CER.KILN_THERM.THERM.RFO</t>
  </si>
  <si>
    <t>UED.ktoe.ES.NMM.CER.KILN_THERM.THERM.OTHER</t>
  </si>
  <si>
    <t>UED.ktoe.ES.NMM.CER.KILN_THERM.THERM.NG_BIOGAS</t>
  </si>
  <si>
    <t>UED.ktoe.ES.NMM.CER.KILN_THERM.THERM.BIOMASS_WASTE</t>
  </si>
  <si>
    <t>UED.ktoe.ES.NMM.CER.KILN_ELEC.ELEC.ELEC</t>
  </si>
  <si>
    <t>UED.ktoe.ES.NMM.CER.FINISHING.TOTAL.TOTAL</t>
  </si>
  <si>
    <t>UED.ktoe.ES.NMM.CER.FINISHING.THERM.SOLIDS</t>
  </si>
  <si>
    <t>UED.ktoe.ES.NMM.CER.FINISHING.THERM.LPG</t>
  </si>
  <si>
    <t>UED.ktoe.ES.NMM.CER.FINISHING.THERM.DIESEL_LIQBIO</t>
  </si>
  <si>
    <t>UED.ktoe.ES.NMM.CER.FINISHING.THERM.RFO</t>
  </si>
  <si>
    <t>UED.ktoe.ES.NMM.CER.FINISHING.THERM.NG_BIOGAS</t>
  </si>
  <si>
    <t>UED.ktoe.ES.NMM.CER.FINISHING_ELEC.ELEC.ELEC</t>
  </si>
  <si>
    <t>UED.ktoe.ES.NMM.GLASS.TOTAL.TOTAL.TOTAL</t>
  </si>
  <si>
    <t>UED.ktoe.ES.NMM.GLASS.LIGHT.GENERIC.ELEC</t>
  </si>
  <si>
    <t>UED.ktoe.ES.NMM.GLASS.AIRCOMP.GENERIC.ELEC</t>
  </si>
  <si>
    <t>UED.ktoe.ES.NMM.GLASS.MOTOR.GENERIC.ELEC</t>
  </si>
  <si>
    <t>UED.ktoe.ES.NMM.GLASS.FANS.GENERIC.ELEC</t>
  </si>
  <si>
    <t>UED.ktoe.ES.NMM.GLASS.LOW_ENTH.TOTAL.TOTAL</t>
  </si>
  <si>
    <t>UED.ktoe.ES.NMM.GLASS.LOW_ENTH.THERM.DIESEL_LIQBIO</t>
  </si>
  <si>
    <t>UED.ktoe.ES.NMM.GLASS.LOW_ENTH.THERM.NG_BIOGAS</t>
  </si>
  <si>
    <t>UED.ktoe.ES.NMM.GLASS.LOW_ENTH.THERM.SOLAR_GEO</t>
  </si>
  <si>
    <t>UED.ktoe.ES.NMM.GLASS.LOW_ENTH.HP.AMBIENT</t>
  </si>
  <si>
    <t>UED.ktoe.ES.NMM.GLASS.LOW_ENTH.THERM.ELEC</t>
  </si>
  <si>
    <t>UED.ktoe.ES.NMM.GLASS.MELTING.TOTAL.TOTAL</t>
  </si>
  <si>
    <t>UED.ktoe.ES.NMM.GLASS.MELTING.THERM.SOLIDS</t>
  </si>
  <si>
    <t>UED.ktoe.ES.NMM.GLASS.MELTING.THERM.LPG</t>
  </si>
  <si>
    <t>UED.ktoe.ES.NMM.GLASS.MELTING.THERM.DIESEL_LIQBIO</t>
  </si>
  <si>
    <t>UED.ktoe.ES.NMM.GLASS.MELTING.THERM.RFO</t>
  </si>
  <si>
    <t>UED.ktoe.ES.NMM.GLASS.MELTING.THERM.NG_BIOGAS</t>
  </si>
  <si>
    <t>UED.ktoe.ES.NMM.GLASS.MELTING_ELEC.ELEC.ELEC</t>
  </si>
  <si>
    <t>UED.ktoe.ES.NMM.GLASS.FORMING.ELEC.ELEC</t>
  </si>
  <si>
    <t>UED.ktoe.ES.NMM.GLASS.ANNEALING.TOTAL.TOTAL</t>
  </si>
  <si>
    <t>UED.ktoe.ES.NMM.GLASS.ANNEALING.THERM.SOLIDS</t>
  </si>
  <si>
    <t>UED.ktoe.ES.NMM.GLASS.ANNEALING.THERM.LPG</t>
  </si>
  <si>
    <t>UED.ktoe.ES.NMM.GLASS.ANNEALING.THERM.DIESEL_LIQBIO</t>
  </si>
  <si>
    <t>UED.ktoe.ES.NMM.GLASS.ANNEALING.THERM.RFO</t>
  </si>
  <si>
    <t>UED.ktoe.ES.NMM.GLASS.ANNEALING.THERM.NG_BIOGAS</t>
  </si>
  <si>
    <t>UED.ktoe.ES.NMM.GLASS.ANNEALING_ELEC.ELEC.ELEC</t>
  </si>
  <si>
    <t>UED.ktoe.ES.NMM.GLASS.FINISHING.ELEC.ELEC</t>
  </si>
  <si>
    <t>FUEL_EMI.ktCO2.ES.NMM.CEM.LIGHT.GENERIC.ELEC</t>
  </si>
  <si>
    <t>FUEL_EMI.ktCO2.ES.NMM.CEM.AIRCOMP.GENERIC.ELEC</t>
  </si>
  <si>
    <t>FUEL_EMI.ktCO2.ES.NMM.CEM.MOTOR.GENERIC.ELEC</t>
  </si>
  <si>
    <t>FUEL_EMI.ktCO2.ES.NMM.CEM.FANS.GENERIC.ELEC</t>
  </si>
  <si>
    <t>FUEL_EMI.ktCO2.ES.NMM.CEM.LOW_ENTH.TOTAL.TOTAL</t>
  </si>
  <si>
    <t>FUEL_EMI.ktCO2.ES.NMM.CEM.LOW_ENTH.THERM.DIESEL_LIQBIO</t>
  </si>
  <si>
    <t>FUEL_EMI.ktCO2.ES.NMM.CEM.LOW_ENTH.THERM.NG_BIOGAS</t>
  </si>
  <si>
    <t>FUEL_EMI.ktCO2.ES.NMM.CEM.LOW_ENTH.THERM.SOLAR_GEO</t>
  </si>
  <si>
    <t>FUEL_EMI.ktCO2.ES.NMM.CEM.LOW_ENTH.HP.AMBIENT</t>
  </si>
  <si>
    <t>FUEL_EMI.ktCO2.ES.NMM.CEM.LOW_ENTH.THERM.ELEC</t>
  </si>
  <si>
    <t>FUEL_EMI.ktCO2.ES.NMM.CEM.GRINDING_RAW.MECH.ELEC</t>
  </si>
  <si>
    <t>FUEL_EMI.ktCO2.ES.NMM.CEM.PREHEAT.TOTAL.TOTAL</t>
  </si>
  <si>
    <t>FUEL_EMI.ktCO2.ES.NMM.CEM.PREHEAT.THERM.SOLIDS</t>
  </si>
  <si>
    <t>FUEL_EMI.ktCO2.ES.NMM.CEM.PREHEAT.THERM.LPG</t>
  </si>
  <si>
    <t>FUEL_EMI.ktCO2.ES.NMM.CEM.PREHEAT.THERM.DIESEL_LIQBIO</t>
  </si>
  <si>
    <t>FUEL_EMI.ktCO2.ES.NMM.CEM.PREHEAT.THERM.RFO</t>
  </si>
  <si>
    <t>FUEL_EMI.ktCO2.ES.NMM.CEM.PREHEAT.THERM.OTHER</t>
  </si>
  <si>
    <t>FUEL_EMI.ktCO2.ES.NMM.CEM.PREHEAT.THERM.NG_BIOGAS</t>
  </si>
  <si>
    <t>FUEL_EMI.ktCO2.ES.NMM.CEM.PREHEAT.THERM.BIOMASS_WASTE</t>
  </si>
  <si>
    <t>FUEL_EMI.ktCO2.ES.NMM.CEM.KILN.TOTAL.TOTAL</t>
  </si>
  <si>
    <t>FUEL_EMI.ktCO2.ES.NMM.CEM.KILN.THERM.SOLIDS</t>
  </si>
  <si>
    <t>FUEL_EMI.ktCO2.ES.NMM.CEM.KILN.THERM.LPG</t>
  </si>
  <si>
    <t>FUEL_EMI.ktCO2.ES.NMM.CEM.KILN.THERM.DIESEL_LIQBIO</t>
  </si>
  <si>
    <t>FUEL_EMI.ktCO2.ES.NMM.CEM.KILN.THERM.RFO</t>
  </si>
  <si>
    <t>FUEL_EMI.ktCO2.ES.NMM.CEM.KILN.THERM.OTHER</t>
  </si>
  <si>
    <t>FUEL_EMI.ktCO2.ES.NMM.CEM.KILN.THERM.NG_BIOGAS</t>
  </si>
  <si>
    <t>FUEL_EMI.ktCO2.ES.NMM.CEM.KILN.THERM.BIOMASS_WASTE</t>
  </si>
  <si>
    <t>FUEL_EMI.ktCO2.ES.NMM.CEM.PRECAST.MECH.ELEC</t>
  </si>
  <si>
    <t>FUEL_EMI.ktCO2.ES.NMM.CEM.PRECAST_STEAM.TOTAL.TOTAL</t>
  </si>
  <si>
    <t>FUEL_EMI.ktCO2.ES.NMM.CEM.PRECAST_STEAM.STEAM.SOLIDS</t>
  </si>
  <si>
    <t>FUEL_EMI.ktCO2.ES.NMM.CEM.PRECAST_STEAM.STEAM.RFG</t>
  </si>
  <si>
    <t>FUEL_EMI.ktCO2.ES.NMM.CEM.PRECAST_STEAM.STEAM.LPG</t>
  </si>
  <si>
    <t>FUEL_EMI.ktCO2.ES.NMM.CEM.PRECAST_STEAM.STEAM.DIESEL_LIQBIO</t>
  </si>
  <si>
    <t>FUEL_EMI.ktCO2.ES.NMM.CEM.PRECAST_STEAM.STEAM.RFO</t>
  </si>
  <si>
    <t>FUEL_EMI.ktCO2.ES.NMM.CEM.PRECAST_STEAM.STEAM.OTHER</t>
  </si>
  <si>
    <t>FUEL_EMI.ktCO2.ES.NMM.CEM.PRECAST_STEAM.STEAM.NG_BIOGAS</t>
  </si>
  <si>
    <t>FUEL_EMI.ktCO2.ES.NMM.CEM.PRECAST_STEAM.STEAM.DERIVED</t>
  </si>
  <si>
    <t>FUEL_EMI.ktCO2.ES.NMM.CEM.PRECAST_STEAM.STEAM.BIOMASS_WASTE</t>
  </si>
  <si>
    <t>FUEL_EMI.ktCO2.ES.NMM.CEM.PRECAST_STEAM.STEAM.STEAM_DISTR</t>
  </si>
  <si>
    <t>PROCESS_EMI.ktCO2.ES.NMM.CEM</t>
  </si>
  <si>
    <t>FUEL_EMI.ktCO2.ES.NMM.CER.LIGHT.GENERIC.ELEC</t>
  </si>
  <si>
    <t>FUEL_EMI.ktCO2.ES.NMM.CER.AIRCOMP.GENERIC.ELEC</t>
  </si>
  <si>
    <t>FUEL_EMI.ktCO2.ES.NMM.CER.MOTOR.GENERIC.ELEC</t>
  </si>
  <si>
    <t>FUEL_EMI.ktCO2.ES.NMM.CER.FANS.GENERIC.ELEC</t>
  </si>
  <si>
    <t>FUEL_EMI.ktCO2.ES.NMM.CER.LOW_ENTH.TOTAL.TOTAL</t>
  </si>
  <si>
    <t>FUEL_EMI.ktCO2.ES.NMM.CER.LOW_ENTH.THERM.DIESEL_LIQBIO</t>
  </si>
  <si>
    <t>FUEL_EMI.ktCO2.ES.NMM.CER.LOW_ENTH.THERM.NG_BIOGAS</t>
  </si>
  <si>
    <t>FUEL_EMI.ktCO2.ES.NMM.CER.LOW_ENTH.THERM.SOLAR_GEO</t>
  </si>
  <si>
    <t>FUEL_EMI.ktCO2.ES.NMM.CER.LOW_ENTH.HP.AMBIENT</t>
  </si>
  <si>
    <t>FUEL_EMI.ktCO2.ES.NMM.CER.LOW_ENTH.THERM.ELEC</t>
  </si>
  <si>
    <t>FUEL_EMI.ktCO2.ES.NMM.CER.MIXING.MECH.ELEC</t>
  </si>
  <si>
    <t>FUEL_EMI.ktCO2.ES.NMM.CER.DRYING.TOTAL.TOTAL</t>
  </si>
  <si>
    <t>FUEL_EMI.ktCO2.ES.NMM.CER.DRYING.THERM.SOLIDS</t>
  </si>
  <si>
    <t>FUEL_EMI.ktCO2.ES.NMM.CER.DRYING.THERM.LPG</t>
  </si>
  <si>
    <t>FUEL_EMI.ktCO2.ES.NMM.CER.DRYING.THERM.DIESEL_LIQBIO</t>
  </si>
  <si>
    <t>FUEL_EMI.ktCO2.ES.NMM.CER.DRYING.THERM.RFO</t>
  </si>
  <si>
    <t>FUEL_EMI.ktCO2.ES.NMM.CER.DRYING.THERM.NG_BIOGAS</t>
  </si>
  <si>
    <t>FUEL_EMI.ktCO2.ES.NMM.CER.DRYING_STEAM.TOTAL.TOTAL</t>
  </si>
  <si>
    <t>FUEL_EMI.ktCO2.ES.NMM.CER.DRYING_STEAM.STEAM.SOLIDS</t>
  </si>
  <si>
    <t>FUEL_EMI.ktCO2.ES.NMM.CER.DRYING_STEAM.STEAM.RFG</t>
  </si>
  <si>
    <t>FUEL_EMI.ktCO2.ES.NMM.CER.DRYING_STEAM.STEAM.LPG</t>
  </si>
  <si>
    <t>FUEL_EMI.ktCO2.ES.NMM.CER.DRYING_STEAM.STEAM.DIESEL_LIQBIO</t>
  </si>
  <si>
    <t>FUEL_EMI.ktCO2.ES.NMM.CER.DRYING_STEAM.STEAM.RFO</t>
  </si>
  <si>
    <t>FUEL_EMI.ktCO2.ES.NMM.CER.DRYING_STEAM.STEAM.OTHER</t>
  </si>
  <si>
    <t>FUEL_EMI.ktCO2.ES.NMM.CER.DRYING_STEAM.STEAM.NG_BIOGAS</t>
  </si>
  <si>
    <t>FUEL_EMI.ktCO2.ES.NMM.CER.DRYING_STEAM.STEAM.DERIVED</t>
  </si>
  <si>
    <t>FUEL_EMI.ktCO2.ES.NMM.CER.DRYING_STEAM.STEAM.BIOMASS_WASTE</t>
  </si>
  <si>
    <t>FUEL_EMI.ktCO2.ES.NMM.CER.DRYING_STEAM.STEAM.STEAM_DISTR</t>
  </si>
  <si>
    <t>FUEL_EMI.ktCO2.ES.NMM.CER.DRYING_MICROW.MICROW.ELEC</t>
  </si>
  <si>
    <t>FUEL_EMI.ktCO2.ES.NMM.CER.KILN_THERM.TOTAL.TOTAL</t>
  </si>
  <si>
    <t>FUEL_EMI.ktCO2.ES.NMM.CER.KILN_THERM.THERM.SOLIDS</t>
  </si>
  <si>
    <t>FUEL_EMI.ktCO2.ES.NMM.CER.KILN_THERM.THERM.LPG</t>
  </si>
  <si>
    <t>FUEL_EMI.ktCO2.ES.NMM.CER.KILN_THERM.THERM.DIESEL_LIQBIO</t>
  </si>
  <si>
    <t>FUEL_EMI.ktCO2.ES.NMM.CER.KILN_THERM.THERM.RFO</t>
  </si>
  <si>
    <t>FUEL_EMI.ktCO2.ES.NMM.CER.KILN_THERM.THERM.OTHER</t>
  </si>
  <si>
    <t>FUEL_EMI.ktCO2.ES.NMM.CER.KILN_THERM.THERM.NG_BIOGAS</t>
  </si>
  <si>
    <t>FUEL_EMI.ktCO2.ES.NMM.CER.KILN_THERM.THERM.BIOMASS_WASTE</t>
  </si>
  <si>
    <t>FUEL_EMI.ktCO2.ES.NMM.CER.KILN_ELEC.ELEC.ELEC</t>
  </si>
  <si>
    <t>FUEL_EMI.ktCO2.ES.NMM.CER.FINISHING.TOTAL.TOTAL</t>
  </si>
  <si>
    <t>FUEL_EMI.ktCO2.ES.NMM.CER.FINISHING.THERM.SOLIDS</t>
  </si>
  <si>
    <t>FUEL_EMI.ktCO2.ES.NMM.CER.FINISHING.THERM.LPG</t>
  </si>
  <si>
    <t>FUEL_EMI.ktCO2.ES.NMM.CER.FINISHING.THERM.DIESEL_LIQBIO</t>
  </si>
  <si>
    <t>FUEL_EMI.ktCO2.ES.NMM.CER.FINISHING.THERM.RFO</t>
  </si>
  <si>
    <t>FUEL_EMI.ktCO2.ES.NMM.CER.FINISHING.THERM.NG_BIOGAS</t>
  </si>
  <si>
    <t>FUEL_EMI.ktCO2.ES.NMM.CER.FINISHING_ELEC.ELEC.ELEC</t>
  </si>
  <si>
    <t>PROCESS_EMI.ktCO2.ES.NMM.CER</t>
  </si>
  <si>
    <t>FUEL_EMI.ktCO2.ES.NMM.GLASS.LIGHT.GENERIC.ELEC</t>
  </si>
  <si>
    <t>FUEL_EMI.ktCO2.ES.NMM.GLASS.AIRCOMP.GENERIC.ELEC</t>
  </si>
  <si>
    <t>FUEL_EMI.ktCO2.ES.NMM.GLASS.MOTOR.GENERIC.ELEC</t>
  </si>
  <si>
    <t>FUEL_EMI.ktCO2.ES.NMM.GLASS.FANS.GENERIC.ELEC</t>
  </si>
  <si>
    <t>FUEL_EMI.ktCO2.ES.NMM.GLASS.LOW_ENTH.TOTAL.TOTAL</t>
  </si>
  <si>
    <t>FUEL_EMI.ktCO2.ES.NMM.GLASS.LOW_ENTH.THERM.DIESEL_LIQBIO</t>
  </si>
  <si>
    <t>FUEL_EMI.ktCO2.ES.NMM.GLASS.LOW_ENTH.THERM.NG_BIOGAS</t>
  </si>
  <si>
    <t>FUEL_EMI.ktCO2.ES.NMM.GLASS.LOW_ENTH.THERM.SOLAR_GEO</t>
  </si>
  <si>
    <t>FUEL_EMI.ktCO2.ES.NMM.GLASS.LOW_ENTH.HP.AMBIENT</t>
  </si>
  <si>
    <t>FUEL_EMI.ktCO2.ES.NMM.GLASS.LOW_ENTH.THERM.ELEC</t>
  </si>
  <si>
    <t>FUEL_EMI.ktCO2.ES.NMM.GLASS.MELTING.TOTAL.TOTAL</t>
  </si>
  <si>
    <t>FUEL_EMI.ktCO2.ES.NMM.GLASS.MELTING.THERM.SOLIDS</t>
  </si>
  <si>
    <t>FUEL_EMI.ktCO2.ES.NMM.GLASS.MELTING.THERM.LPG</t>
  </si>
  <si>
    <t>FUEL_EMI.ktCO2.ES.NMM.GLASS.MELTING.THERM.DIESEL_LIQBIO</t>
  </si>
  <si>
    <t>FUEL_EMI.ktCO2.ES.NMM.GLASS.MELTING.THERM.RFO</t>
  </si>
  <si>
    <t>FUEL_EMI.ktCO2.ES.NMM.GLASS.MELTING.THERM.NG_BIOGAS</t>
  </si>
  <si>
    <t>FUEL_EMI.ktCO2.ES.NMM.GLASS.MELTING_ELEC.ELEC.ELEC</t>
  </si>
  <si>
    <t>FUEL_EMI.ktCO2.ES.NMM.GLASS.FORMING.ELEC.ELEC</t>
  </si>
  <si>
    <t>FUEL_EMI.ktCO2.ES.NMM.GLASS.ANNEALING.TOTAL.TOTAL</t>
  </si>
  <si>
    <t>FUEL_EMI.ktCO2.ES.NMM.GLASS.ANNEALING.THERM.SOLIDS</t>
  </si>
  <si>
    <t>FUEL_EMI.ktCO2.ES.NMM.GLASS.ANNEALING.THERM.LPG</t>
  </si>
  <si>
    <t>FUEL_EMI.ktCO2.ES.NMM.GLASS.ANNEALING.THERM.DIESEL_LIQBIO</t>
  </si>
  <si>
    <t>FUEL_EMI.ktCO2.ES.NMM.GLASS.ANNEALING.THERM.RFO</t>
  </si>
  <si>
    <t>FUEL_EMI.ktCO2.ES.NMM.GLASS.ANNEALING.THERM.NG_BIOGAS</t>
  </si>
  <si>
    <t>FUEL_EMI.ktCO2.ES.NMM.GLASS.ANNEALING_ELEC.ELEC.ELEC</t>
  </si>
  <si>
    <t>FUEL_EMI.ktCO2.ES.NMM.GLASS.FINISHING.ELEC.ELEC</t>
  </si>
  <si>
    <t>PROCESS_EMI.ktCO2.ES.NMM.GLASS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</si>
  <si>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</si>
  <si>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</si>
  <si>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</si>
  <si>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</si>
  <si>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</si>
  <si>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VA.Meuro2015.ES.PPA.PULP</t>
  </si>
  <si>
    <t>VA.Meuro2015.ES.PPA.PAPER</t>
  </si>
  <si>
    <t>VA.Meuro2015.ES.PPA.PRINT</t>
  </si>
  <si>
    <t>Pulp production (kt)</t>
  </si>
  <si>
    <t>OUTPUT.kt.ES.PPA.PULP</t>
  </si>
  <si>
    <t>Paper production  (kt)</t>
  </si>
  <si>
    <t>OUTPUT.kt.ES.PPA.PAPER</t>
  </si>
  <si>
    <t>Printing and media reproduction (kt paper eq.)</t>
  </si>
  <si>
    <t>OUTPUT.kt.ES.PPA.PRINT</t>
  </si>
  <si>
    <t>CAP.kt.ES.PPA.PULP</t>
  </si>
  <si>
    <t>CAP.kt.ES.PPA.PAPER</t>
  </si>
  <si>
    <t>CAP.kt.ES.PPA.PRINT</t>
  </si>
  <si>
    <t>NEWCAP.kt.ES.PPA.PULP</t>
  </si>
  <si>
    <t>NEWCAP.kt.ES.PPA.PAPER</t>
  </si>
  <si>
    <t>NEWCAP.kt.ES.PPA.PRINT</t>
  </si>
  <si>
    <t>FEC.ktoe.ES.PPA.TOTAL.TOTAL.TOTAL.TOTAL</t>
  </si>
  <si>
    <t>FEC.ktoe.ES.PPA.TOTAL.TOTAL.TOTAL.SOLIDS</t>
  </si>
  <si>
    <t>FEC.ktoe.ES.PPA.TOTAL.TOTAL.TOTAL.RFG</t>
  </si>
  <si>
    <t>FEC.ktoe.ES.PPA.TOTAL.TOTAL.TOTAL.LPG</t>
  </si>
  <si>
    <t>FEC.ktoe.ES.PPA.TOTAL.TOTAL.TOTAL.DIESEL</t>
  </si>
  <si>
    <t>FEC.ktoe.ES.PPA.TOTAL.TOTAL.TOTAL.RFO</t>
  </si>
  <si>
    <t>FEC.ktoe.ES.PPA.TOTAL.TOTAL.TOTAL.OTHER</t>
  </si>
  <si>
    <t>FEC.ktoe.ES.PPA.TOTAL.TOTAL.TOTAL.NG</t>
  </si>
  <si>
    <t>FEC.ktoe.ES.PPA.TOTAL.TOTAL.TOTAL.DERIVED</t>
  </si>
  <si>
    <t>FEC.ktoe.ES.PPA.TOTAL.TOTAL.TOTAL.BIOMASS_WASTE</t>
  </si>
  <si>
    <t>FEC.ktoe.ES.PPA.TOTAL.TOTAL.TOTAL.BIOGAS</t>
  </si>
  <si>
    <t>FEC.ktoe.ES.PPA.TOTAL.TOTAL.TOTAL.LIQBIO</t>
  </si>
  <si>
    <t>FEC.ktoe.ES.PPA.TOTAL.TOTAL.TOTAL.SOLAR</t>
  </si>
  <si>
    <t>FEC.ktoe.ES.PPA.TOTAL.TOTAL.TOTAL.GEO</t>
  </si>
  <si>
    <t>FEC.ktoe.ES.PPA.TOTAL.TOTAL.TOTAL.AMBIENT</t>
  </si>
  <si>
    <t>FEC.ktoe.ES.PPA.TOTAL.TOTAL.TOTAL.STEAM_DISTR</t>
  </si>
  <si>
    <t>FEC.ktoe.ES.PPA.TOTAL.TOTAL.TOTAL.ELEC</t>
  </si>
  <si>
    <t>FEC.ktoe.ES.PPA.PULP.TOTAL.TOTAL.TOTAL</t>
  </si>
  <si>
    <t>FEC.ktoe.ES.PPA.PULP.LIGHT.GENERIC.ELEC</t>
  </si>
  <si>
    <t>FEC.ktoe.ES.PPA.PULP.AIRCOMP.GENERIC.ELEC</t>
  </si>
  <si>
    <t>FEC.ktoe.ES.PPA.PULP.MOTOR.GENERIC.ELEC</t>
  </si>
  <si>
    <t>FEC.ktoe.ES.PPA.PULP.FANS.GENERIC.ELEC</t>
  </si>
  <si>
    <t>FEC.ktoe.ES.PPA.PULP.LOW_ENTH.TOTAL.TOTAL</t>
  </si>
  <si>
    <t>FEC.ktoe.ES.PPA.PULP.LOW_ENTH.THERM.DIESEL_LIQBIO</t>
  </si>
  <si>
    <t>FEC.ktoe.ES.PPA.PULP.LOW_ENTH.THERM.NG_BIOGAS</t>
  </si>
  <si>
    <t>FEC.ktoe.ES.PPA.PULP.LOW_ENTH.THERM.SOLAR_GEO</t>
  </si>
  <si>
    <t>FEC.ktoe.ES.PPA.PULP.LOW_ENTH.HP.AMBIENT</t>
  </si>
  <si>
    <t>FEC.ktoe.ES.PPA.PULP.LOW_ENTH.THERM.ELEC</t>
  </si>
  <si>
    <t>Pulp: Wood preparation, grinding</t>
  </si>
  <si>
    <t>FEC.ktoe.ES.PPA.PULP.PREPARATION.MECH.ELEC</t>
  </si>
  <si>
    <t>Pulp: Pulping</t>
  </si>
  <si>
    <t>Pulp: Pulping thermal</t>
  </si>
  <si>
    <t>FEC.ktoe.ES.PPA.PULP.PULPING.TOTAL.TOTAL</t>
  </si>
  <si>
    <t>FEC.ktoe.ES.PPA.PULP.PULPING.STEAM.SOLIDS</t>
  </si>
  <si>
    <t>FEC.ktoe.ES.PPA.PULP.PULPING.STEAM.RFG</t>
  </si>
  <si>
    <t>FEC.ktoe.ES.PPA.PULP.PULPING.STEAM.LPG</t>
  </si>
  <si>
    <t>FEC.ktoe.ES.PPA.PULP.PULPING.STEAM.DIESEL_LIQBIO</t>
  </si>
  <si>
    <t>FEC.ktoe.ES.PPA.PULP.PULPING.STEAM.RFO</t>
  </si>
  <si>
    <t>FEC.ktoe.ES.PPA.PULP.PULPING.STEAM.OTHER</t>
  </si>
  <si>
    <t>FEC.ktoe.ES.PPA.PULP.PULPING.STEAM.NG_BIOGAS</t>
  </si>
  <si>
    <t>FEC.ktoe.ES.PPA.PULP.PULPING.STEAM.DERIVED</t>
  </si>
  <si>
    <t>FEC.ktoe.ES.PPA.PULP.PULPING.STEAM.BIOMASS_WASTE</t>
  </si>
  <si>
    <t>FEC.ktoe.ES.PPA.PULP.PULPING.STEAM.STEAM_DISTR</t>
  </si>
  <si>
    <t>Pulp: Pulping electric</t>
  </si>
  <si>
    <t>FEC.ktoe.ES.PPA.PULP.PULPING_MECH.MECH.ELEC</t>
  </si>
  <si>
    <t>Pulp: Cleaning</t>
  </si>
  <si>
    <t>FEC.ktoe.ES.PPA.PULP.BLEACHING.THERM.ELEC</t>
  </si>
  <si>
    <t>FEC.ktoe.ES.PPA.PAPER.TOTAL.TOTAL.TOTAL</t>
  </si>
  <si>
    <t>FEC.ktoe.ES.PPA.PAPER.LIGHT.GENERIC.ELEC</t>
  </si>
  <si>
    <t>FEC.ktoe.ES.PPA.PAPER.AIRCOMP.GENERIC.ELEC</t>
  </si>
  <si>
    <t>FEC.ktoe.ES.PPA.PAPER.MOTOR.GENERIC.ELEC</t>
  </si>
  <si>
    <t>FEC.ktoe.ES.PPA.PAPER.FANS.GENERIC.ELEC</t>
  </si>
  <si>
    <t>FEC.ktoe.ES.PPA.PAPER.LOW_ENTH.TOTAL.TOTAL</t>
  </si>
  <si>
    <t>FEC.ktoe.ES.PPA.PAPER.LOW_ENTH.THERM.DIESEL_LIQBIO</t>
  </si>
  <si>
    <t>FEC.ktoe.ES.PPA.PAPER.LOW_ENTH.THERM.NG_BIOGAS</t>
  </si>
  <si>
    <t>FEC.ktoe.ES.PPA.PAPER.LOW_ENTH.THERM.SOLAR_GEO</t>
  </si>
  <si>
    <t>FEC.ktoe.ES.PPA.PAPER.LOW_ENTH.HP.AMBIENT</t>
  </si>
  <si>
    <t>FEC.ktoe.ES.PPA.PAPER.LOW_ENTH.THERM.ELEC</t>
  </si>
  <si>
    <t>Paper: Stock preparation</t>
  </si>
  <si>
    <t>Paper: Stock preparation - Thermal</t>
  </si>
  <si>
    <t>FEC.ktoe.ES.PPA.PAPER.PREPARATION.TOTAL.TOTAL</t>
  </si>
  <si>
    <t>FEC.ktoe.ES.PPA.PAPER.PREPARATION.THERM.SOLIDS</t>
  </si>
  <si>
    <t>FEC.ktoe.ES.PPA.PAPER.PREPARATION.THERM.RFG</t>
  </si>
  <si>
    <t>FEC.ktoe.ES.PPA.PAPER.PREPARATION.THERM.LPG</t>
  </si>
  <si>
    <t>FEC.ktoe.ES.PPA.PAPER.PREPARATION.THERM.DIESEL_LIQBIO</t>
  </si>
  <si>
    <t>FEC.ktoe.ES.PPA.PAPER.PREPARATION.THERM.RFO</t>
  </si>
  <si>
    <t>FEC.ktoe.ES.PPA.PAPER.PREPARATION.THERM.OTHER</t>
  </si>
  <si>
    <t>FEC.ktoe.ES.PPA.PAPER.PREPARATION.THERM.NG_BIOGAS</t>
  </si>
  <si>
    <t>FEC.ktoe.ES.PPA.PAPER.PREPARATION.THERM.DERIVED</t>
  </si>
  <si>
    <t>FEC.ktoe.ES.PPA.PAPER.PREPARATION.THERM.BIOMASS_WASTE</t>
  </si>
  <si>
    <t>FEC.ktoe.ES.PPA.PAPER.PREPARATION.THERM.STEAM_DISTR</t>
  </si>
  <si>
    <t>Paper: Stock preparation - Mechanical</t>
  </si>
  <si>
    <t>FEC.ktoe.ES.PPA.PAPER.PREPARATION_ELEC.MECH.ELEC</t>
  </si>
  <si>
    <t>Paper: Paper machine</t>
  </si>
  <si>
    <t>Paper: Paper machine - Steam use</t>
  </si>
  <si>
    <t>FEC.ktoe.ES.PPA.PAPER.PAPER_MACHINE.TOTAL.TOTAL</t>
  </si>
  <si>
    <t>FEC.ktoe.ES.PPA.PAPER.PAPER_MACHINE.STEAM.SOLIDS</t>
  </si>
  <si>
    <t>FEC.ktoe.ES.PPA.PAPER.PAPER_MACHINE.STEAM.RFG</t>
  </si>
  <si>
    <t>FEC.ktoe.ES.PPA.PAPER.PAPER_MACHINE.STEAM.LPG</t>
  </si>
  <si>
    <t>FEC.ktoe.ES.PPA.PAPER.PAPER_MACHINE.STEAM.DIESEL_LIQBIO</t>
  </si>
  <si>
    <t>FEC.ktoe.ES.PPA.PAPER.PAPER_MACHINE.STEAM.RFO</t>
  </si>
  <si>
    <t>FEC.ktoe.ES.PPA.PAPER.PAPER_MACHINE.STEAM.OTHER</t>
  </si>
  <si>
    <t>FEC.ktoe.ES.PPA.PAPER.PAPER_MACHINE.STEAM.NG_BIOGAS</t>
  </si>
  <si>
    <t>FEC.ktoe.ES.PPA.PAPER.PAPER_MACHINE.STEAM.DERIVED</t>
  </si>
  <si>
    <t>FEC.ktoe.ES.PPA.PAPER.PAPER_MACHINE.STEAM.BIOMASS_WASTE</t>
  </si>
  <si>
    <t>FEC.ktoe.ES.PPA.PAPER.PAPER_MACHINE.STEAM.STEAM_DISTR</t>
  </si>
  <si>
    <t>Paper: Paper machine - Electricity</t>
  </si>
  <si>
    <t>FEC.ktoe.ES.PPA.PAPER.PAPER_MACHINE_ELEC.ELEC.ELEC</t>
  </si>
  <si>
    <t>Paper: Product finishing</t>
  </si>
  <si>
    <t>Paper: Product finishing - Steam use</t>
  </si>
  <si>
    <t>FEC.ktoe.ES.PPA.PAPER.FINISHING.TOTAL.TOTAL</t>
  </si>
  <si>
    <t>FEC.ktoe.ES.PPA.PAPER.FINISHING.STEAM.SOLIDS</t>
  </si>
  <si>
    <t>FEC.ktoe.ES.PPA.PAPER.FINISHING.STEAM.RFG</t>
  </si>
  <si>
    <t>FEC.ktoe.ES.PPA.PAPER.FINISHING.STEAM.LPG</t>
  </si>
  <si>
    <t>FEC.ktoe.ES.PPA.PAPER.FINISHING.STEAM.DIESEL_LIQBIO</t>
  </si>
  <si>
    <t>FEC.ktoe.ES.PPA.PAPER.FINISHING.STEAM.RFO</t>
  </si>
  <si>
    <t>FEC.ktoe.ES.PPA.PAPER.FINISHING.STEAM.OTHER</t>
  </si>
  <si>
    <t>FEC.ktoe.ES.PPA.PAPER.FINISHING.STEAM.NG_BIOGAS</t>
  </si>
  <si>
    <t>FEC.ktoe.ES.PPA.PAPER.FINISHING.STEAM.DERIVED</t>
  </si>
  <si>
    <t>FEC.ktoe.ES.PPA.PAPER.FINISHING.STEAM.BIOMASS_WASTE</t>
  </si>
  <si>
    <t>FEC.ktoe.ES.PPA.PAPER.FINISHING.STEAM.STEAM_DISTR</t>
  </si>
  <si>
    <t>Paper: Product finishing - Electricity</t>
  </si>
  <si>
    <t>FEC.ktoe.ES.PPA.PAPER.FINISHING_ELEC.ELEC.ELEC</t>
  </si>
  <si>
    <t>FEC.ktoe.ES.PPA.PRINT.TOTAL.TOTAL.TOTAL</t>
  </si>
  <si>
    <t>FEC.ktoe.ES.PPA.PRINT.LIGHT.GENERIC.ELEC</t>
  </si>
  <si>
    <t>FEC.ktoe.ES.PPA.PRINT.AIRCOMP.GENERIC.ELEC</t>
  </si>
  <si>
    <t>FEC.ktoe.ES.PPA.PRINT.MOTOR.GENERIC.ELEC</t>
  </si>
  <si>
    <t>FEC.ktoe.ES.PPA.PRINT.FANS.GENERIC.ELEC</t>
  </si>
  <si>
    <t>FEC.ktoe.ES.PPA.PRINT.LOW_ENTH.TOTAL.TOTAL</t>
  </si>
  <si>
    <t>FEC.ktoe.ES.PPA.PRINT.LOW_ENTH.THERM.DIESEL_LIQBIO</t>
  </si>
  <si>
    <t>FEC.ktoe.ES.PPA.PRINT.LOW_ENTH.THERM.NG_BIOGAS</t>
  </si>
  <si>
    <t>FEC.ktoe.ES.PPA.PRINT.LOW_ENTH.THERM.SOLAR_GEO</t>
  </si>
  <si>
    <t>FEC.ktoe.ES.PPA.PRINT.LOW_ENTH.HP.AMBIENT</t>
  </si>
  <si>
    <t>FEC.ktoe.ES.PPA.PRINT.LOW_ENTH.THERM.ELEC</t>
  </si>
  <si>
    <t>Printing and publishing</t>
  </si>
  <si>
    <t>FEC.ktoe.ES.PPA.PRINT.PRINTING.MECH.ELEC</t>
  </si>
  <si>
    <t>UED.ktoe.ES.PPA.PULP.TOTAL.TOTAL.TOTAL</t>
  </si>
  <si>
    <t>UED.ktoe.ES.PPA.PULP.LIGHT.GENERIC.ELEC</t>
  </si>
  <si>
    <t>UED.ktoe.ES.PPA.PULP.AIRCOMP.GENERIC.ELEC</t>
  </si>
  <si>
    <t>UED.ktoe.ES.PPA.PULP.MOTOR.GENERIC.ELEC</t>
  </si>
  <si>
    <t>UED.ktoe.ES.PPA.PULP.FANS.GENERIC.ELEC</t>
  </si>
  <si>
    <t>UED.ktoe.ES.PPA.PULP.LOW_ENTH.TOTAL.TOTAL</t>
  </si>
  <si>
    <t>UED.ktoe.ES.PPA.PULP.LOW_ENTH.THERM.DIESEL_LIQBIO</t>
  </si>
  <si>
    <t>UED.ktoe.ES.PPA.PULP.LOW_ENTH.THERM.NG_BIOGAS</t>
  </si>
  <si>
    <t>UED.ktoe.ES.PPA.PULP.LOW_ENTH.THERM.SOLAR_GEO</t>
  </si>
  <si>
    <t>UED.ktoe.ES.PPA.PULP.LOW_ENTH.HP.AMBIENT</t>
  </si>
  <si>
    <t>UED.ktoe.ES.PPA.PULP.LOW_ENTH.THERM.ELEC</t>
  </si>
  <si>
    <t>UED.ktoe.ES.PPA.PULP.PREPARATION.MECH.ELEC</t>
  </si>
  <si>
    <t>UED.ktoe.ES.PPA.PULP.PULPING.TOTAL.TOTAL</t>
  </si>
  <si>
    <t>UED.ktoe.ES.PPA.PULP.PULPING.STEAM.SOLIDS</t>
  </si>
  <si>
    <t>UED.ktoe.ES.PPA.PULP.PULPING.STEAM.RFG</t>
  </si>
  <si>
    <t>UED.ktoe.ES.PPA.PULP.PULPING.STEAM.LPG</t>
  </si>
  <si>
    <t>UED.ktoe.ES.PPA.PULP.PULPING.STEAM.DIESEL_LIQBIO</t>
  </si>
  <si>
    <t>UED.ktoe.ES.PPA.PULP.PULPING.STEAM.RFO</t>
  </si>
  <si>
    <t>UED.ktoe.ES.PPA.PULP.PULPING.STEAM.OTHER</t>
  </si>
  <si>
    <t>UED.ktoe.ES.PPA.PULP.PULPING.STEAM.NG_BIOGAS</t>
  </si>
  <si>
    <t>UED.ktoe.ES.PPA.PULP.PULPING.STEAM.DERIVED</t>
  </si>
  <si>
    <t>UED.ktoe.ES.PPA.PULP.PULPING.STEAM.BIOMASS_WASTE</t>
  </si>
  <si>
    <t>UED.ktoe.ES.PPA.PULP.PULPING.STEAM.STEAM_DISTR</t>
  </si>
  <si>
    <t>UED.ktoe.ES.PPA.PULP.PULPING_MECH.MECH.ELEC</t>
  </si>
  <si>
    <t>UED.ktoe.ES.PPA.PULP.BLEACHING.THERM.ELEC</t>
  </si>
  <si>
    <t>UED.ktoe.ES.PPA.PAPER.TOTAL.TOTAL.TOTAL</t>
  </si>
  <si>
    <t>UED.ktoe.ES.PPA.PAPER.LIGHT.GENERIC.ELEC</t>
  </si>
  <si>
    <t>UED.ktoe.ES.PPA.PAPER.AIRCOMP.GENERIC.ELEC</t>
  </si>
  <si>
    <t>UED.ktoe.ES.PPA.PAPER.MOTOR.GENERIC.ELEC</t>
  </si>
  <si>
    <t>UED.ktoe.ES.PPA.PAPER.FANS.GENERIC.ELEC</t>
  </si>
  <si>
    <t>UED.ktoe.ES.PPA.PAPER.LOW_ENTH.TOTAL.TOTAL</t>
  </si>
  <si>
    <t>UED.ktoe.ES.PPA.PAPER.LOW_ENTH.THERM.DIESEL_LIQBIO</t>
  </si>
  <si>
    <t>UED.ktoe.ES.PPA.PAPER.LOW_ENTH.THERM.NG_BIOGAS</t>
  </si>
  <si>
    <t>UED.ktoe.ES.PPA.PAPER.LOW_ENTH.THERM.SOLAR_GEO</t>
  </si>
  <si>
    <t>UED.ktoe.ES.PPA.PAPER.LOW_ENTH.HP.AMBIENT</t>
  </si>
  <si>
    <t>UED.ktoe.ES.PPA.PAPER.LOW_ENTH.THERM.ELEC</t>
  </si>
  <si>
    <t>UED.ktoe.ES.PPA.PAPER.PREPARATION.TOTAL.TOTAL</t>
  </si>
  <si>
    <t>UED.ktoe.ES.PPA.PAPER.PREPARATION.THERM.SOLIDS</t>
  </si>
  <si>
    <t>UED.ktoe.ES.PPA.PAPER.PREPARATION.THERM.RFG</t>
  </si>
  <si>
    <t>UED.ktoe.ES.PPA.PAPER.PREPARATION.THERM.LPG</t>
  </si>
  <si>
    <t>UED.ktoe.ES.PPA.PAPER.PREPARATION.THERM.DIESEL_LIQBIO</t>
  </si>
  <si>
    <t>UED.ktoe.ES.PPA.PAPER.PREPARATION.THERM.RFO</t>
  </si>
  <si>
    <t>UED.ktoe.ES.PPA.PAPER.PREPARATION.THERM.OTHER</t>
  </si>
  <si>
    <t>UED.ktoe.ES.PPA.PAPER.PREPARATION.THERM.NG_BIOGAS</t>
  </si>
  <si>
    <t>UED.ktoe.ES.PPA.PAPER.PREPARATION.THERM.DERIVED</t>
  </si>
  <si>
    <t>UED.ktoe.ES.PPA.PAPER.PREPARATION.THERM.BIOMASS_WASTE</t>
  </si>
  <si>
    <t>UED.ktoe.ES.PPA.PAPER.PREPARATION.THERM.STEAM_DISTR</t>
  </si>
  <si>
    <t>UED.ktoe.ES.PPA.PAPER.PREPARATION_ELEC.MECH.ELEC</t>
  </si>
  <si>
    <t>UED.ktoe.ES.PPA.PAPER.PAPER_MACHINE.TOTAL.TOTAL</t>
  </si>
  <si>
    <t>UED.ktoe.ES.PPA.PAPER.PAPER_MACHINE.STEAM.SOLIDS</t>
  </si>
  <si>
    <t>UED.ktoe.ES.PPA.PAPER.PAPER_MACHINE.STEAM.RFG</t>
  </si>
  <si>
    <t>UED.ktoe.ES.PPA.PAPER.PAPER_MACHINE.STEAM.LPG</t>
  </si>
  <si>
    <t>UED.ktoe.ES.PPA.PAPER.PAPER_MACHINE.STEAM.DIESEL_LIQBIO</t>
  </si>
  <si>
    <t>UED.ktoe.ES.PPA.PAPER.PAPER_MACHINE.STEAM.RFO</t>
  </si>
  <si>
    <t>UED.ktoe.ES.PPA.PAPER.PAPER_MACHINE.STEAM.OTHER</t>
  </si>
  <si>
    <t>UED.ktoe.ES.PPA.PAPER.PAPER_MACHINE.STEAM.NG_BIOGAS</t>
  </si>
  <si>
    <t>UED.ktoe.ES.PPA.PAPER.PAPER_MACHINE.STEAM.DERIVED</t>
  </si>
  <si>
    <t>UED.ktoe.ES.PPA.PAPER.PAPER_MACHINE.STEAM.BIOMASS_WASTE</t>
  </si>
  <si>
    <t>UED.ktoe.ES.PPA.PAPER.PAPER_MACHINE.STEAM.STEAM_DISTR</t>
  </si>
  <si>
    <t>UED.ktoe.ES.PPA.PAPER.PAPER_MACHINE_ELEC.ELEC.ELEC</t>
  </si>
  <si>
    <t>UED.ktoe.ES.PPA.PAPER.FINISHING.TOTAL.TOTAL</t>
  </si>
  <si>
    <t>UED.ktoe.ES.PPA.PAPER.FINISHING.STEAM.SOLIDS</t>
  </si>
  <si>
    <t>UED.ktoe.ES.PPA.PAPER.FINISHING.STEAM.RFG</t>
  </si>
  <si>
    <t>UED.ktoe.ES.PPA.PAPER.FINISHING.STEAM.LPG</t>
  </si>
  <si>
    <t>UED.ktoe.ES.PPA.PAPER.FINISHING.STEAM.DIESEL_LIQBIO</t>
  </si>
  <si>
    <t>UED.ktoe.ES.PPA.PAPER.FINISHING.STEAM.RFO</t>
  </si>
  <si>
    <t>UED.ktoe.ES.PPA.PAPER.FINISHING.STEAM.OTHER</t>
  </si>
  <si>
    <t>UED.ktoe.ES.PPA.PAPER.FINISHING.STEAM.NG_BIOGAS</t>
  </si>
  <si>
    <t>UED.ktoe.ES.PPA.PAPER.FINISHING.STEAM.DERIVED</t>
  </si>
  <si>
    <t>UED.ktoe.ES.PPA.PAPER.FINISHING.STEAM.BIOMASS_WASTE</t>
  </si>
  <si>
    <t>UED.ktoe.ES.PPA.PAPER.FINISHING.STEAM.STEAM_DISTR</t>
  </si>
  <si>
    <t>UED.ktoe.ES.PPA.PAPER.FINISHING_ELEC.ELEC.ELEC</t>
  </si>
  <si>
    <t>UED.ktoe.ES.PPA.PRINT.TOTAL.TOTAL.TOTAL</t>
  </si>
  <si>
    <t>UED.ktoe.ES.PPA.PRINT.LIGHT.GENERIC.ELEC</t>
  </si>
  <si>
    <t>UED.ktoe.ES.PPA.PRINT.AIRCOMP.GENERIC.ELEC</t>
  </si>
  <si>
    <t>UED.ktoe.ES.PPA.PRINT.MOTOR.GENERIC.ELEC</t>
  </si>
  <si>
    <t>UED.ktoe.ES.PPA.PRINT.FANS.GENERIC.ELEC</t>
  </si>
  <si>
    <t>UED.ktoe.ES.PPA.PRINT.LOW_ENTH.TOTAL.TOTAL</t>
  </si>
  <si>
    <t>UED.ktoe.ES.PPA.PRINT.LOW_ENTH.THERM.DIESEL_LIQBIO</t>
  </si>
  <si>
    <t>UED.ktoe.ES.PPA.PRINT.LOW_ENTH.THERM.NG_BIOGAS</t>
  </si>
  <si>
    <t>UED.ktoe.ES.PPA.PRINT.LOW_ENTH.THERM.SOLAR_GEO</t>
  </si>
  <si>
    <t>UED.ktoe.ES.PPA.PRINT.LOW_ENTH.HP.AMBIENT</t>
  </si>
  <si>
    <t>UED.ktoe.ES.PPA.PRINT.LOW_ENTH.THERM.ELEC</t>
  </si>
  <si>
    <t>UED.ktoe.ES.PPA.PRINT.PRINTING.MECH.ELEC</t>
  </si>
  <si>
    <t>FUEL_EMI.ktCO2.ES.PPA.PULP.TOTAL.TOTAL.TOTAL</t>
  </si>
  <si>
    <t>FUEL_EMI.ktCO2.ES.PPA.PULP.LIGHT.GENERIC.ELEC</t>
  </si>
  <si>
    <t>FUEL_EMI.ktCO2.ES.PPA.PULP.AIRCOMP.GENERIC.ELEC</t>
  </si>
  <si>
    <t>FUEL_EMI.ktCO2.ES.PPA.PULP.MOTOR.GENERIC.ELEC</t>
  </si>
  <si>
    <t>FUEL_EMI.ktCO2.ES.PPA.PULP.FANS.GENERIC.ELEC</t>
  </si>
  <si>
    <t>FUEL_EMI.ktCO2.ES.PPA.PULP.LOW_ENTH.TOTAL.TOTAL</t>
  </si>
  <si>
    <t>FUEL_EMI.ktCO2.ES.PPA.PULP.LOW_ENTH.THERM.DIESEL_LIQBIO</t>
  </si>
  <si>
    <t>FUEL_EMI.ktCO2.ES.PPA.PULP.LOW_ENTH.THERM.NG_BIOGAS</t>
  </si>
  <si>
    <t>FUEL_EMI.ktCO2.ES.PPA.PULP.LOW_ENTH.THERM.SOLAR_GEO</t>
  </si>
  <si>
    <t>FUEL_EMI.ktCO2.ES.PPA.PULP.LOW_ENTH.HP.AMBIENT</t>
  </si>
  <si>
    <t>FUEL_EMI.ktCO2.ES.PPA.PULP.LOW_ENTH.THERM.ELEC</t>
  </si>
  <si>
    <t>FUEL_EMI.ktCO2.ES.PPA.PULP.PREPARATION.MECH.ELEC</t>
  </si>
  <si>
    <t>FUEL_EMI.ktCO2.ES.PPA.PULP.PULPING.TOTAL.TOTAL</t>
  </si>
  <si>
    <t>FUEL_EMI.ktCO2.ES.PPA.PULP.PULPING.STEAM.SOLIDS</t>
  </si>
  <si>
    <t>FUEL_EMI.ktCO2.ES.PPA.PULP.PULPING.STEAM.RFG</t>
  </si>
  <si>
    <t>FUEL_EMI.ktCO2.ES.PPA.PULP.PULPING.STEAM.LPG</t>
  </si>
  <si>
    <t>FUEL_EMI.ktCO2.ES.PPA.PULP.PULPING.STEAM.DIESEL_LIQBIO</t>
  </si>
  <si>
    <t>FUEL_EMI.ktCO2.ES.PPA.PULP.PULPING.STEAM.RFO</t>
  </si>
  <si>
    <t>FUEL_EMI.ktCO2.ES.PPA.PULP.PULPING.STEAM.OTHER</t>
  </si>
  <si>
    <t>FUEL_EMI.ktCO2.ES.PPA.PULP.PULPING.STEAM.NG_BIOGAS</t>
  </si>
  <si>
    <t>FUEL_EMI.ktCO2.ES.PPA.PULP.PULPING.STEAM.DERIVED</t>
  </si>
  <si>
    <t>FUEL_EMI.ktCO2.ES.PPA.PULP.PULPING.STEAM.BIOMASS_WASTE</t>
  </si>
  <si>
    <t>FUEL_EMI.ktCO2.ES.PPA.PULP.PULPING.STEAM.STEAM_DISTR</t>
  </si>
  <si>
    <t>FUEL_EMI.ktCO2.ES.PPA.PULP.PULPING_MECH.MECH.ELEC</t>
  </si>
  <si>
    <t>FUEL_EMI.ktCO2.ES.PPA.PULP.BLEACHING.THERM.ELEC</t>
  </si>
  <si>
    <t>FUEL_EMI.ktCO2.ES.PPA.PAPER.TOTAL.TOTAL.TOTAL</t>
  </si>
  <si>
    <t>FUEL_EMI.ktCO2.ES.PPA.PAPER.LIGHT.GENERIC.ELEC</t>
  </si>
  <si>
    <t>FUEL_EMI.ktCO2.ES.PPA.PAPER.AIRCOMP.GENERIC.ELEC</t>
  </si>
  <si>
    <t>FUEL_EMI.ktCO2.ES.PPA.PAPER.MOTOR.GENERIC.ELEC</t>
  </si>
  <si>
    <t>FUEL_EMI.ktCO2.ES.PPA.PAPER.FANS.GENERIC.ELEC</t>
  </si>
  <si>
    <t>FUEL_EMI.ktCO2.ES.PPA.PAPER.LOW_ENTH.TOTAL.TOTAL</t>
  </si>
  <si>
    <t>FUEL_EMI.ktCO2.ES.PPA.PAPER.LOW_ENTH.THERM.DIESEL_LIQBIO</t>
  </si>
  <si>
    <t>FUEL_EMI.ktCO2.ES.PPA.PAPER.LOW_ENTH.THERM.NG_BIOGAS</t>
  </si>
  <si>
    <t>FUEL_EMI.ktCO2.ES.PPA.PAPER.LOW_ENTH.THERM.SOLAR_GEO</t>
  </si>
  <si>
    <t>FUEL_EMI.ktCO2.ES.PPA.PAPER.LOW_ENTH.HP.AMBIENT</t>
  </si>
  <si>
    <t>FUEL_EMI.ktCO2.ES.PPA.PAPER.LOW_ENTH.THERM.ELEC</t>
  </si>
  <si>
    <t>FUEL_EMI.ktCO2.ES.PPA.PAPER.PREPARATION.TOTAL.TOTAL</t>
  </si>
  <si>
    <t>FUEL_EMI.ktCO2.ES.PPA.PAPER.PREPARATION.THERM.SOLIDS</t>
  </si>
  <si>
    <t>FUEL_EMI.ktCO2.ES.PPA.PAPER.PREPARATION.THERM.RFG</t>
  </si>
  <si>
    <t>FUEL_EMI.ktCO2.ES.PPA.PAPER.PREPARATION.THERM.LPG</t>
  </si>
  <si>
    <t>FUEL_EMI.ktCO2.ES.PPA.PAPER.PREPARATION.THERM.DIESEL_LIQBIO</t>
  </si>
  <si>
    <t>FUEL_EMI.ktCO2.ES.PPA.PAPER.PREPARATION.THERM.RFO</t>
  </si>
  <si>
    <t>FUEL_EMI.ktCO2.ES.PPA.PAPER.PREPARATION.THERM.OTHER</t>
  </si>
  <si>
    <t>FUEL_EMI.ktCO2.ES.PPA.PAPER.PREPARATION.THERM.NG_BIOGAS</t>
  </si>
  <si>
    <t>FUEL_EMI.ktCO2.ES.PPA.PAPER.PREPARATION.THERM.DERIVED</t>
  </si>
  <si>
    <t>FUEL_EMI.ktCO2.ES.PPA.PAPER.PREPARATION.THERM.BIOMASS_WASTE</t>
  </si>
  <si>
    <t>FUEL_EMI.ktCO2.ES.PPA.PAPER.PREPARATION.THERM.STEAM_DISTR</t>
  </si>
  <si>
    <t>FUEL_EMI.ktCO2.ES.PPA.PAPER.PREPARATION_ELEC.MECH.ELEC</t>
  </si>
  <si>
    <t>FUEL_EMI.ktCO2.ES.PPA.PAPER.PAPER_MACHINE.TOTAL.TOTAL</t>
  </si>
  <si>
    <t>FUEL_EMI.ktCO2.ES.PPA.PAPER.PAPER_MACHINE.STEAM.SOLIDS</t>
  </si>
  <si>
    <t>FUEL_EMI.ktCO2.ES.PPA.PAPER.PAPER_MACHINE.STEAM.RFG</t>
  </si>
  <si>
    <t>FUEL_EMI.ktCO2.ES.PPA.PAPER.PAPER_MACHINE.STEAM.LPG</t>
  </si>
  <si>
    <t>FUEL_EMI.ktCO2.ES.PPA.PAPER.PAPER_MACHINE.STEAM.DIESEL_LIQBIO</t>
  </si>
  <si>
    <t>FUEL_EMI.ktCO2.ES.PPA.PAPER.PAPER_MACHINE.STEAM.RFO</t>
  </si>
  <si>
    <t>FUEL_EMI.ktCO2.ES.PPA.PAPER.PAPER_MACHINE.STEAM.OTHER</t>
  </si>
  <si>
    <t>FUEL_EMI.ktCO2.ES.PPA.PAPER.PAPER_MACHINE.STEAM.NG_BIOGAS</t>
  </si>
  <si>
    <t>FUEL_EMI.ktCO2.ES.PPA.PAPER.PAPER_MACHINE.STEAM.DERIVED</t>
  </si>
  <si>
    <t>FUEL_EMI.ktCO2.ES.PPA.PAPER.PAPER_MACHINE.STEAM.BIOMASS_WASTE</t>
  </si>
  <si>
    <t>FUEL_EMI.ktCO2.ES.PPA.PAPER.PAPER_MACHINE.STEAM.STEAM_DISTR</t>
  </si>
  <si>
    <t>FUEL_EMI.ktCO2.ES.PPA.PAPER.PAPER_MACHINE_ELEC.ELEC.ELEC</t>
  </si>
  <si>
    <t>FUEL_EMI.ktCO2.ES.PPA.PAPER.FINISHING.TOTAL.TOTAL</t>
  </si>
  <si>
    <t>FUEL_EMI.ktCO2.ES.PPA.PAPER.FINISHING.STEAM.SOLIDS</t>
  </si>
  <si>
    <t>FUEL_EMI.ktCO2.ES.PPA.PAPER.FINISHING.STEAM.RFG</t>
  </si>
  <si>
    <t>FUEL_EMI.ktCO2.ES.PPA.PAPER.FINISHING.STEAM.LPG</t>
  </si>
  <si>
    <t>FUEL_EMI.ktCO2.ES.PPA.PAPER.FINISHING.STEAM.DIESEL_LIQBIO</t>
  </si>
  <si>
    <t>FUEL_EMI.ktCO2.ES.PPA.PAPER.FINISHING.STEAM.RFO</t>
  </si>
  <si>
    <t>FUEL_EMI.ktCO2.ES.PPA.PAPER.FINISHING.STEAM.OTHER</t>
  </si>
  <si>
    <t>FUEL_EMI.ktCO2.ES.PPA.PAPER.FINISHING.STEAM.NG_BIOGAS</t>
  </si>
  <si>
    <t>FUEL_EMI.ktCO2.ES.PPA.PAPER.FINISHING.STEAM.DERIVED</t>
  </si>
  <si>
    <t>FUEL_EMI.ktCO2.ES.PPA.PAPER.FINISHING.STEAM.BIOMASS_WASTE</t>
  </si>
  <si>
    <t>FUEL_EMI.ktCO2.ES.PPA.PAPER.FINISHING.STEAM.STEAM_DISTR</t>
  </si>
  <si>
    <t>FUEL_EMI.ktCO2.ES.PPA.PAPER.FINISHING_ELEC.ELEC.ELEC</t>
  </si>
  <si>
    <t>FUEL_EMI.ktCO2.ES.PPA.PRINT.TOTAL.TOTAL.TOTAL</t>
  </si>
  <si>
    <t>FUEL_EMI.ktCO2.ES.PPA.PRINT.LIGHT.GENERIC.ELEC</t>
  </si>
  <si>
    <t>FUEL_EMI.ktCO2.ES.PPA.PRINT.AIRCOMP.GENERIC.ELEC</t>
  </si>
  <si>
    <t>FUEL_EMI.ktCO2.ES.PPA.PRINT.MOTOR.GENERIC.ELEC</t>
  </si>
  <si>
    <t>FUEL_EMI.ktCO2.ES.PPA.PRINT.FANS.GENERIC.ELEC</t>
  </si>
  <si>
    <t>FUEL_EMI.ktCO2.ES.PPA.PRINT.LOW_ENTH.TOTAL.TOTAL</t>
  </si>
  <si>
    <t>FUEL_EMI.ktCO2.ES.PPA.PRINT.LOW_ENTH.THERM.DIESEL_LIQBIO</t>
  </si>
  <si>
    <t>FUEL_EMI.ktCO2.ES.PPA.PRINT.LOW_ENTH.THERM.NG_BIOGAS</t>
  </si>
  <si>
    <t>FUEL_EMI.ktCO2.ES.PPA.PRINT.LOW_ENTH.THERM.SOLAR_GEO</t>
  </si>
  <si>
    <t>FUEL_EMI.ktCO2.ES.PPA.PRINT.LOW_ENTH.HP.AMBIENT</t>
  </si>
  <si>
    <t>FUEL_EMI.ktCO2.ES.PPA.PRINT.LOW_ENTH.THERM.ELEC</t>
  </si>
  <si>
    <t>FUEL_EMI.ktCO2.ES.PPA.PRINT.PRINTING.MECH.ELEC</t>
  </si>
  <si>
    <t>VA.Meuro2015.ES.FBT.FBT</t>
  </si>
  <si>
    <t>Physical output (index)</t>
  </si>
  <si>
    <t>OUTPUT.index.ES.FBT.FBT</t>
  </si>
  <si>
    <t>Installed capacity (production index)</t>
  </si>
  <si>
    <t>CAP.index.ES.FBT.FBT</t>
  </si>
  <si>
    <t>Capacity investment (production index)</t>
  </si>
  <si>
    <t>NEWCAP.index.ES.FBT.FBT</t>
  </si>
  <si>
    <t>Decommissioned capacity (production index)</t>
  </si>
  <si>
    <t>Idle capacity (production index)</t>
  </si>
  <si>
    <t>FEC.ktoe.ES.FBT.FBT.TOTAL.TOTAL.TOTAL</t>
  </si>
  <si>
    <t>FEC.ktoe.ES.FBT.FBT.TOTAL.TOTAL.SOLIDS</t>
  </si>
  <si>
    <t>FEC.ktoe.ES.FBT.FBT.TOTAL.TOTAL.RFG</t>
  </si>
  <si>
    <t>FEC.ktoe.ES.FBT.FBT.TOTAL.TOTAL.LPG</t>
  </si>
  <si>
    <t>FEC.ktoe.ES.FBT.FBT.TOTAL.TOTAL.DIESEL</t>
  </si>
  <si>
    <t>FEC.ktoe.ES.FBT.FBT.TOTAL.TOTAL.RFO</t>
  </si>
  <si>
    <t>FEC.ktoe.ES.FBT.FBT.TOTAL.TOTAL.OTHER</t>
  </si>
  <si>
    <t>FEC.ktoe.ES.FBT.FBT.TOTAL.TOTAL.NG</t>
  </si>
  <si>
    <t>FEC.ktoe.ES.FBT.FBT.TOTAL.TOTAL.DERIVED</t>
  </si>
  <si>
    <t>FEC.ktoe.ES.FBT.FBT.TOTAL.TOTAL.BIOMASS_WASTE</t>
  </si>
  <si>
    <t>FEC.ktoe.ES.FBT.FBT.TOTAL.TOTAL.BIOGAS</t>
  </si>
  <si>
    <t>FEC.ktoe.ES.FBT.FBT.TOTAL.TOTAL.LIQBIO</t>
  </si>
  <si>
    <t>FEC.ktoe.ES.FBT.FBT.TOTAL.TOTAL.SOLAR</t>
  </si>
  <si>
    <t>FEC.ktoe.ES.FBT.FBT.TOTAL.TOTAL.GEO</t>
  </si>
  <si>
    <t>FEC.ktoe.ES.FBT.FBT.TOTAL.TOTAL.AMBIENT</t>
  </si>
  <si>
    <t>FEC.ktoe.ES.FBT.FBT.TOTAL.TOTAL.STEAM_DISTR</t>
  </si>
  <si>
    <t>FEC.ktoe.ES.FBT.FBT.TOTAL.TOTAL.ELEC</t>
  </si>
  <si>
    <t>Energy intensity (toe / physical output index)</t>
  </si>
  <si>
    <t>Useful energy demand intensity (toe useful / physical output index)</t>
  </si>
  <si>
    <t>FEC.ktoe.ES.FBT.FBT.LIGHT.GENERIC.ELEC</t>
  </si>
  <si>
    <t>FEC.ktoe.ES.FBT.FBT.AIRCOMP.GENERIC.ELEC</t>
  </si>
  <si>
    <t>FEC.ktoe.ES.FBT.FBT.MOTOR.GENERIC.ELEC</t>
  </si>
  <si>
    <t>FEC.ktoe.ES.FBT.FBT.FANS.GENERIC.ELEC</t>
  </si>
  <si>
    <t>FEC.ktoe.ES.FBT.FBT.LOW_ENTH.TOTAL.TOTAL</t>
  </si>
  <si>
    <t>FEC.ktoe.ES.FBT.FBT.LOW_ENTH.THERM.DIESEL_LIQBIO</t>
  </si>
  <si>
    <t>FEC.ktoe.ES.FBT.FBT.LOW_ENTH.THERM.NG_BIOGAS</t>
  </si>
  <si>
    <t>FEC.ktoe.ES.FBT.FBT.LOW_ENTH.THERM.SOLAR_GEO</t>
  </si>
  <si>
    <t>FEC.ktoe.ES.FBT.FBT.LOW_ENTH.HP.AMBIENT</t>
  </si>
  <si>
    <t>FEC.ktoe.ES.FBT.FBT.LOW_ENTH.THERM.ELEC</t>
  </si>
  <si>
    <t>Food: Oven (direct heat)</t>
  </si>
  <si>
    <t>Food: Direct Heat - Thermal</t>
  </si>
  <si>
    <t>FEC.ktoe.ES.FBT.FBT.OVEN.THERM.TOTAL</t>
  </si>
  <si>
    <t>FEC.ktoe.ES.FBT.FBT.OVEN.THERM.SOLIDS</t>
  </si>
  <si>
    <t>FEC.ktoe.ES.FBT.FBT.OVEN.THERM.LPG</t>
  </si>
  <si>
    <t>FEC.ktoe.ES.FBT.FBT.OVEN.THERM.DIESEL_LIQBIO</t>
  </si>
  <si>
    <t>FEC.ktoe.ES.FBT.FBT.OVEN.THERM.RFO</t>
  </si>
  <si>
    <t>FEC.ktoe.ES.FBT.FBT.OVEN.THERM.NG_BIOGAS</t>
  </si>
  <si>
    <t>Food: Direct Heat - Electric</t>
  </si>
  <si>
    <t>FEC.ktoe.ES.FBT.FBT.OVEN.ELEC.ELEC</t>
  </si>
  <si>
    <t>Food: Direct Heat - Microwave</t>
  </si>
  <si>
    <t>FEC.ktoe.ES.FBT.FBT.OVEN_MICROW.MICROW.ELEC</t>
  </si>
  <si>
    <t>Food: Specific process heat</t>
  </si>
  <si>
    <t>Food: Process Heat - Thermal</t>
  </si>
  <si>
    <t>FEC.ktoe.ES.FBT.FBT.PROC_HEAT.THERM.TOTAL</t>
  </si>
  <si>
    <t>FEC.ktoe.ES.FBT.FBT.PROC_HEAT.THERM.SOLIDS</t>
  </si>
  <si>
    <t>FEC.ktoe.ES.FBT.FBT.PROC_HEAT.THERM.LPG</t>
  </si>
  <si>
    <t>FEC.ktoe.ES.FBT.FBT.PROC_HEAT.THERM.DIESEL_LIQBIO</t>
  </si>
  <si>
    <t>FEC.ktoe.ES.FBT.FBT.PROC_HEAT.THERM.RFO</t>
  </si>
  <si>
    <t>FEC.ktoe.ES.FBT.FBT.PROC_HEAT.THERM.NG_BIOGAS</t>
  </si>
  <si>
    <t>Food: Process Heat - Electric</t>
  </si>
  <si>
    <t>FEC.ktoe.ES.FBT.FBT.PROC_HEAT.ELEC.ELEC</t>
  </si>
  <si>
    <t>Food: Process Heat - Microwave</t>
  </si>
  <si>
    <t>FEC.ktoe.ES.FBT.FBT.PROC_HEAT_MICROW.MICROW.ELEC</t>
  </si>
  <si>
    <t>Food: Steam processing</t>
  </si>
  <si>
    <t>FEC.ktoe.ES.FBT.FBT.PROCESSING.TOTAL.TOTAL</t>
  </si>
  <si>
    <t>FEC.ktoe.ES.FBT.FBT.PROCESSING.STEAM.SOLIDS</t>
  </si>
  <si>
    <t>FEC.ktoe.ES.FBT.FBT.PROCESSING.STEAM.RFG</t>
  </si>
  <si>
    <t>FEC.ktoe.ES.FBT.FBT.PROCESSING.STEAM.LPG</t>
  </si>
  <si>
    <t>FEC.ktoe.ES.FBT.FBT.PROCESSING.STEAM.DIESEL_LIQBIO</t>
  </si>
  <si>
    <t>FEC.ktoe.ES.FBT.FBT.PROCESSING.STEAM.RFO</t>
  </si>
  <si>
    <t>FEC.ktoe.ES.FBT.FBT.PROCESSING.STEAM.OTHER</t>
  </si>
  <si>
    <t>FEC.ktoe.ES.FBT.FBT.PROCESSING.STEAM.NG_BIOGAS</t>
  </si>
  <si>
    <t>FEC.ktoe.ES.FBT.FBT.PROCESSING.STEAM.DERIVED</t>
  </si>
  <si>
    <t>FEC.ktoe.ES.FBT.FBT.PROCESSING.STEAM.BIOMASS_WASTE</t>
  </si>
  <si>
    <t>FEC.ktoe.ES.FBT.FBT.PROCESSING.STEAM.STEAM_DISTR</t>
  </si>
  <si>
    <t>Food: Drying</t>
  </si>
  <si>
    <t>Food: Thermal drying</t>
  </si>
  <si>
    <t>FEC.ktoe.ES.FBT.FBT.DRYING.TOTAL.TOTAL</t>
  </si>
  <si>
    <t>FEC.ktoe.ES.FBT.FBT.DRYING.THERM.SOLIDS</t>
  </si>
  <si>
    <t>FEC.ktoe.ES.FBT.FBT.DRYING.THERM.LPG</t>
  </si>
  <si>
    <t>FEC.ktoe.ES.FBT.FBT.DRYING.THERM.DIESEL_LIQBIO</t>
  </si>
  <si>
    <t>FEC.ktoe.ES.FBT.FBT.DRYING.THERM.RFO</t>
  </si>
  <si>
    <t>FEC.ktoe.ES.FBT.FBT.DRYING.THERM.NG_BIOGAS</t>
  </si>
  <si>
    <t>Food: Steam drying</t>
  </si>
  <si>
    <t>FEC.ktoe.ES.FBT.FBT.DRYING_STEAM.TOTAL.TOTAL</t>
  </si>
  <si>
    <t>FEC.ktoe.ES.FBT.FBT.DRYING_STEAM.STEAM.SOLIDS</t>
  </si>
  <si>
    <t>FEC.ktoe.ES.FBT.FBT.DRYING_STEAM.STEAM.RFG</t>
  </si>
  <si>
    <t>FEC.ktoe.ES.FBT.FBT.DRYING_STEAM.STEAM.LPG</t>
  </si>
  <si>
    <t>FEC.ktoe.ES.FBT.FBT.DRYING_STEAM.STEAM.DIESEL_LIQBIO</t>
  </si>
  <si>
    <t>FEC.ktoe.ES.FBT.FBT.DRYING_STEAM.STEAM.RFO</t>
  </si>
  <si>
    <t>FEC.ktoe.ES.FBT.FBT.DRYING_STEAM.STEAM.OTHER</t>
  </si>
  <si>
    <t>FEC.ktoe.ES.FBT.FBT.DRYING_STEAM.STEAM.NG_BIOGAS</t>
  </si>
  <si>
    <t>FEC.ktoe.ES.FBT.FBT.DRYING_STEAM.STEAM.DERIVED</t>
  </si>
  <si>
    <t>FEC.ktoe.ES.FBT.FBT.DRYING_STEAM.STEAM.BIOMASS_WASTE</t>
  </si>
  <si>
    <t>FEC.ktoe.ES.FBT.FBT.DRYING_STEAM.STEAM.STEAM_DISTR</t>
  </si>
  <si>
    <t>Food: Electric drying</t>
  </si>
  <si>
    <t>FEC.ktoe.ES.FBT.FBT.DRYING_ELEC.ELEC.ELEC</t>
  </si>
  <si>
    <t>Food: Freeze drying</t>
  </si>
  <si>
    <t>FEC.ktoe.ES.FBT.FBT.DRYING_FREEZE.FREEZE_DRY.ELEC</t>
  </si>
  <si>
    <t>Food: Microwave drying</t>
  </si>
  <si>
    <t>FEC.ktoe.ES.FBT.FBT.DRYING_MICROW.MICROW.ELEC</t>
  </si>
  <si>
    <t>Food: Process cooling and refrigeration</t>
  </si>
  <si>
    <t>Food: Thermal cooling</t>
  </si>
  <si>
    <t>FEC.ktoe.ES.FBT.FBT.PROC_COOL_THERM.THERM.NG_BIOGAS</t>
  </si>
  <si>
    <t>Food: Steam cooling</t>
  </si>
  <si>
    <t>FEC.ktoe.ES.FBT.FBT.PROC_COOL.TOTAL.TOTAL</t>
  </si>
  <si>
    <t>FEC.ktoe.ES.FBT.FBT.PROC_COOL.STEAM.SOLIDS</t>
  </si>
  <si>
    <t>FEC.ktoe.ES.FBT.FBT.PROC_COOL.STEAM.RFG</t>
  </si>
  <si>
    <t>FEC.ktoe.ES.FBT.FBT.PROC_COOL.STEAM.LPG</t>
  </si>
  <si>
    <t>FEC.ktoe.ES.FBT.FBT.PROC_COOL.STEAM.DIESEL_LIQBIO</t>
  </si>
  <si>
    <t>FEC.ktoe.ES.FBT.FBT.PROC_COOL.STEAM.RFO</t>
  </si>
  <si>
    <t>FEC.ktoe.ES.FBT.FBT.PROC_COOL.STEAM.OTHER</t>
  </si>
  <si>
    <t>FEC.ktoe.ES.FBT.FBT.PROC_COOL.STEAM.NG_BIOGAS</t>
  </si>
  <si>
    <t>FEC.ktoe.ES.FBT.FBT.PROC_COOL.STEAM.DERIVED</t>
  </si>
  <si>
    <t>FEC.ktoe.ES.FBT.FBT.PROC_COOL.STEAM.BIOMASS_WASTE</t>
  </si>
  <si>
    <t>FEC.ktoe.ES.FBT.FBT.PROC_COOL.STEAM.STEAM_DISTR</t>
  </si>
  <si>
    <t>Food: Electric cooling</t>
  </si>
  <si>
    <t>FEC.ktoe.ES.FBT.FBT.PROC_COOL_ELEC.ELEC.ELEC</t>
  </si>
  <si>
    <t>Food: Electric machinery</t>
  </si>
  <si>
    <t>FEC.ktoe.ES.FBT.FBT.GENERIC.MECH.ELEC</t>
  </si>
  <si>
    <t>UED.ktoe.ES.FBT.FBT.TOTAL.TOTAL.TOTAL</t>
  </si>
  <si>
    <t>UED.ktoe.ES.FBT.FBT.LIGHT.GENERIC.ELEC</t>
  </si>
  <si>
    <t>UED.ktoe.ES.FBT.FBT.AIRCOMP.GENERIC.ELEC</t>
  </si>
  <si>
    <t>UED.ktoe.ES.FBT.FBT.MOTOR.GENERIC.ELEC</t>
  </si>
  <si>
    <t>UED.ktoe.ES.FBT.FBT.FANS.GENERIC.ELEC</t>
  </si>
  <si>
    <t>UED.ktoe.ES.FBT.FBT.LOW_ENTH.TOTAL.TOTAL</t>
  </si>
  <si>
    <t>UED.ktoe.ES.FBT.FBT.LOW_ENTH.THERM.DIESEL_LIQBIO</t>
  </si>
  <si>
    <t>UED.ktoe.ES.FBT.FBT.LOW_ENTH.THERM.NG_BIOGAS</t>
  </si>
  <si>
    <t>UED.ktoe.ES.FBT.FBT.LOW_ENTH.THERM.SOLAR_GEO</t>
  </si>
  <si>
    <t>UED.ktoe.ES.FBT.FBT.LOW_ENTH.HP.AMBIENT</t>
  </si>
  <si>
    <t>UED.ktoe.ES.FBT.FBT.LOW_ENTH.THERM.ELEC</t>
  </si>
  <si>
    <t>UED.ktoe.ES.FBT.FBT.OVEN.THERM.TOTAL</t>
  </si>
  <si>
    <t>UED.ktoe.ES.FBT.FBT.OVEN.THERM.SOLIDS</t>
  </si>
  <si>
    <t>UED.ktoe.ES.FBT.FBT.OVEN.THERM.LPG</t>
  </si>
  <si>
    <t>UED.ktoe.ES.FBT.FBT.OVEN.THERM.DIESEL_LIQBIO</t>
  </si>
  <si>
    <t>UED.ktoe.ES.FBT.FBT.OVEN.THERM.RFO</t>
  </si>
  <si>
    <t>UED.ktoe.ES.FBT.FBT.OVEN.THERM.NG_BIOGAS</t>
  </si>
  <si>
    <t>UED.ktoe.ES.FBT.FBT.OVEN.ELEC.ELEC</t>
  </si>
  <si>
    <t>UED.ktoe.ES.FBT.FBT.OVEN_MICROW.MICROW.ELEC</t>
  </si>
  <si>
    <t>UED.ktoe.ES.FBT.FBT.PROC_HEAT.THERM.TOTAL</t>
  </si>
  <si>
    <t>UED.ktoe.ES.FBT.FBT.PROC_HEAT.THERM.SOLIDS</t>
  </si>
  <si>
    <t>UED.ktoe.ES.FBT.FBT.PROC_HEAT.THERM.LPG</t>
  </si>
  <si>
    <t>UED.ktoe.ES.FBT.FBT.PROC_HEAT.THERM.DIESEL_LIQBIO</t>
  </si>
  <si>
    <t>UED.ktoe.ES.FBT.FBT.PROC_HEAT.THERM.RFO</t>
  </si>
  <si>
    <t>UED.ktoe.ES.FBT.FBT.PROC_HEAT.THERM.NG_BIOGAS</t>
  </si>
  <si>
    <t>UED.ktoe.ES.FBT.FBT.PROC_HEAT.ELEC.ELEC</t>
  </si>
  <si>
    <t>UED.ktoe.ES.FBT.FBT.PROC_HEAT_MICROW.MICROW.ELEC</t>
  </si>
  <si>
    <t>UED.ktoe.ES.FBT.FBT.PROCESSING.TOTAL.TOTAL</t>
  </si>
  <si>
    <t>UED.ktoe.ES.FBT.FBT.PROCESSING.STEAM.SOLIDS</t>
  </si>
  <si>
    <t>UED.ktoe.ES.FBT.FBT.PROCESSING.STEAM.RFG</t>
  </si>
  <si>
    <t>UED.ktoe.ES.FBT.FBT.PROCESSING.STEAM.LPG</t>
  </si>
  <si>
    <t>UED.ktoe.ES.FBT.FBT.PROCESSING.STEAM.DIESEL_LIQBIO</t>
  </si>
  <si>
    <t>UED.ktoe.ES.FBT.FBT.PROCESSING.STEAM.RFO</t>
  </si>
  <si>
    <t>UED.ktoe.ES.FBT.FBT.PROCESSING.STEAM.OTHER</t>
  </si>
  <si>
    <t>UED.ktoe.ES.FBT.FBT.PROCESSING.STEAM.NG_BIOGAS</t>
  </si>
  <si>
    <t>UED.ktoe.ES.FBT.FBT.PROCESSING.STEAM.DERIVED</t>
  </si>
  <si>
    <t>UED.ktoe.ES.FBT.FBT.PROCESSING.STEAM.BIOMASS_WASTE</t>
  </si>
  <si>
    <t>UED.ktoe.ES.FBT.FBT.PROCESSING.STEAM.STEAM_DISTR</t>
  </si>
  <si>
    <t>UED.ktoe.ES.FBT.FBT.DRYING.TOTAL.TOTAL</t>
  </si>
  <si>
    <t>UED.ktoe.ES.FBT.FBT.DRYING.THERM.SOLIDS</t>
  </si>
  <si>
    <t>UED.ktoe.ES.FBT.FBT.DRYING.THERM.LPG</t>
  </si>
  <si>
    <t>UED.ktoe.ES.FBT.FBT.DRYING.THERM.DIESEL_LIQBIO</t>
  </si>
  <si>
    <t>UED.ktoe.ES.FBT.FBT.DRYING.THERM.RFO</t>
  </si>
  <si>
    <t>UED.ktoe.ES.FBT.FBT.DRYING.THERM.NG_BIOGAS</t>
  </si>
  <si>
    <t>UED.ktoe.ES.FBT.FBT.DRYING_STEAM.TOTAL.TOTAL</t>
  </si>
  <si>
    <t>UED.ktoe.ES.FBT.FBT.DRYING_STEAM.STEAM.SOLIDS</t>
  </si>
  <si>
    <t>UED.ktoe.ES.FBT.FBT.DRYING_STEAM.STEAM.RFG</t>
  </si>
  <si>
    <t>UED.ktoe.ES.FBT.FBT.DRYING_STEAM.STEAM.LPG</t>
  </si>
  <si>
    <t>UED.ktoe.ES.FBT.FBT.DRYING_STEAM.STEAM.DIESEL_LIQBIO</t>
  </si>
  <si>
    <t>UED.ktoe.ES.FBT.FBT.DRYING_STEAM.STEAM.RFO</t>
  </si>
  <si>
    <t>UED.ktoe.ES.FBT.FBT.DRYING_STEAM.STEAM.OTHER</t>
  </si>
  <si>
    <t>UED.ktoe.ES.FBT.FBT.DRYING_STEAM.STEAM.NG_BIOGAS</t>
  </si>
  <si>
    <t>UED.ktoe.ES.FBT.FBT.DRYING_STEAM.STEAM.DERIVED</t>
  </si>
  <si>
    <t>UED.ktoe.ES.FBT.FBT.DRYING_STEAM.STEAM.BIOMASS_WASTE</t>
  </si>
  <si>
    <t>UED.ktoe.ES.FBT.FBT.DRYING_STEAM.STEAM.STEAM_DISTR</t>
  </si>
  <si>
    <t>UED.ktoe.ES.FBT.FBT.DRYING_ELEC.ELEC.ELEC</t>
  </si>
  <si>
    <t>UED.ktoe.ES.FBT.FBT.DRYING_FREEZE.FREEZE_DRY.ELEC</t>
  </si>
  <si>
    <t>UED.ktoe.ES.FBT.FBT.DRYING_MICROW.MICROW.ELEC</t>
  </si>
  <si>
    <t>UED.ktoe.ES.FBT.FBT.PROC_COOL_THERM.THERM.NG_BIOGAS</t>
  </si>
  <si>
    <t>UED.ktoe.ES.FBT.FBT.PROC_COOL.TOTAL.TOTAL</t>
  </si>
  <si>
    <t>UED.ktoe.ES.FBT.FBT.PROC_COOL.STEAM.SOLIDS</t>
  </si>
  <si>
    <t>UED.ktoe.ES.FBT.FBT.PROC_COOL.STEAM.RFG</t>
  </si>
  <si>
    <t>UED.ktoe.ES.FBT.FBT.PROC_COOL.STEAM.LPG</t>
  </si>
  <si>
    <t>UED.ktoe.ES.FBT.FBT.PROC_COOL.STEAM.DIESEL_LIQBIO</t>
  </si>
  <si>
    <t>UED.ktoe.ES.FBT.FBT.PROC_COOL.STEAM.RFO</t>
  </si>
  <si>
    <t>UED.ktoe.ES.FBT.FBT.PROC_COOL.STEAM.OTHER</t>
  </si>
  <si>
    <t>UED.ktoe.ES.FBT.FBT.PROC_COOL.STEAM.NG_BIOGAS</t>
  </si>
  <si>
    <t>UED.ktoe.ES.FBT.FBT.PROC_COOL.STEAM.DERIVED</t>
  </si>
  <si>
    <t>UED.ktoe.ES.FBT.FBT.PROC_COOL.STEAM.BIOMASS_WASTE</t>
  </si>
  <si>
    <t>UED.ktoe.ES.FBT.FBT.PROC_COOL.STEAM.STEAM_DISTR</t>
  </si>
  <si>
    <t>UED.ktoe.ES.FBT.FBT.PROC_COOL_ELEC.ELEC.ELEC</t>
  </si>
  <si>
    <t>UED.ktoe.ES.FBT.FBT.GENERIC.MECH.ELEC</t>
  </si>
  <si>
    <t>FUEL_EMI.ktCO2.ES.FBT.FBT.TOTAL.TOTAL.TOTAL</t>
  </si>
  <si>
    <t>FUEL_EMI.ktCO2.ES.FBT.FBT.LIGHT.GENERIC.ELEC</t>
  </si>
  <si>
    <t>FUEL_EMI.ktCO2.ES.FBT.FBT.AIRCOMP.GENERIC.ELEC</t>
  </si>
  <si>
    <t>FUEL_EMI.ktCO2.ES.FBT.FBT.MOTOR.GENERIC.ELEC</t>
  </si>
  <si>
    <t>FUEL_EMI.ktCO2.ES.FBT.FBT.FANS.GENERIC.ELEC</t>
  </si>
  <si>
    <t>FUEL_EMI.ktCO2.ES.FBT.FBT.LOW_ENTH.TOTAL.TOTAL</t>
  </si>
  <si>
    <t>FUEL_EMI.ktCO2.ES.FBT.FBT.LOW_ENTH.THERM.DIESEL_LIQBIO</t>
  </si>
  <si>
    <t>FUEL_EMI.ktCO2.ES.FBT.FBT.LOW_ENTH.THERM.NG_BIOGAS</t>
  </si>
  <si>
    <t>FUEL_EMI.ktCO2.ES.FBT.FBT.LOW_ENTH.THERM.SOLAR_GEO</t>
  </si>
  <si>
    <t>FUEL_EMI.ktCO2.ES.FBT.FBT.LOW_ENTH.HP.AMBIENT</t>
  </si>
  <si>
    <t>FUEL_EMI.ktCO2.ES.FBT.FBT.LOW_ENTH.THERM.ELEC</t>
  </si>
  <si>
    <t>FUEL_EMI.ktCO2.ES.FBT.FBT.OVEN.THERM.TOTAL</t>
  </si>
  <si>
    <t>FUEL_EMI.ktCO2.ES.FBT.FBT.OVEN.THERM.SOLIDS</t>
  </si>
  <si>
    <t>FUEL_EMI.ktCO2.ES.FBT.FBT.OVEN.THERM.LPG</t>
  </si>
  <si>
    <t>FUEL_EMI.ktCO2.ES.FBT.FBT.OVEN.THERM.DIESEL_LIQBIO</t>
  </si>
  <si>
    <t>FUEL_EMI.ktCO2.ES.FBT.FBT.OVEN.THERM.RFO</t>
  </si>
  <si>
    <t>FUEL_EMI.ktCO2.ES.FBT.FBT.OVEN.THERM.NG_BIOGAS</t>
  </si>
  <si>
    <t>FUEL_EMI.ktCO2.ES.FBT.FBT.OVEN.ELEC.ELEC</t>
  </si>
  <si>
    <t>FUEL_EMI.ktCO2.ES.FBT.FBT.OVEN_MICROW.MICROW.ELEC</t>
  </si>
  <si>
    <t>FUEL_EMI.ktCO2.ES.FBT.FBT.PROC_HEAT.THERM.TOTAL</t>
  </si>
  <si>
    <t>FUEL_EMI.ktCO2.ES.FBT.FBT.PROC_HEAT.THERM.SOLIDS</t>
  </si>
  <si>
    <t>FUEL_EMI.ktCO2.ES.FBT.FBT.PROC_HEAT.THERM.LPG</t>
  </si>
  <si>
    <t>FUEL_EMI.ktCO2.ES.FBT.FBT.PROC_HEAT.THERM.DIESEL_LIQBIO</t>
  </si>
  <si>
    <t>FUEL_EMI.ktCO2.ES.FBT.FBT.PROC_HEAT.THERM.RFO</t>
  </si>
  <si>
    <t>FUEL_EMI.ktCO2.ES.FBT.FBT.PROC_HEAT.THERM.NG_BIOGAS</t>
  </si>
  <si>
    <t>FUEL_EMI.ktCO2.ES.FBT.FBT.PROC_HEAT.ELEC.ELEC</t>
  </si>
  <si>
    <t>FUEL_EMI.ktCO2.ES.FBT.FBT.PROC_HEAT_MICROW.MICROW.ELEC</t>
  </si>
  <si>
    <t>FUEL_EMI.ktCO2.ES.FBT.FBT.PROCESSING.TOTAL.TOTAL</t>
  </si>
  <si>
    <t>FUEL_EMI.ktCO2.ES.FBT.FBT.PROCESSING.STEAM.SOLIDS</t>
  </si>
  <si>
    <t>FUEL_EMI.ktCO2.ES.FBT.FBT.PROCESSING.STEAM.RFG</t>
  </si>
  <si>
    <t>FUEL_EMI.ktCO2.ES.FBT.FBT.PROCESSING.STEAM.LPG</t>
  </si>
  <si>
    <t>FUEL_EMI.ktCO2.ES.FBT.FBT.PROCESSING.STEAM.DIESEL_LIQBIO</t>
  </si>
  <si>
    <t>FUEL_EMI.ktCO2.ES.FBT.FBT.PROCESSING.STEAM.RFO</t>
  </si>
  <si>
    <t>FUEL_EMI.ktCO2.ES.FBT.FBT.PROCESSING.STEAM.OTHER</t>
  </si>
  <si>
    <t>FUEL_EMI.ktCO2.ES.FBT.FBT.PROCESSING.STEAM.NG_BIOGAS</t>
  </si>
  <si>
    <t>FUEL_EMI.ktCO2.ES.FBT.FBT.PROCESSING.STEAM.DERIVED</t>
  </si>
  <si>
    <t>FUEL_EMI.ktCO2.ES.FBT.FBT.PROCESSING.STEAM.BIOMASS_WASTE</t>
  </si>
  <si>
    <t>FUEL_EMI.ktCO2.ES.FBT.FBT.PROCESSING.STEAM.STEAM_DISTR</t>
  </si>
  <si>
    <t>FUEL_EMI.ktCO2.ES.FBT.FBT.DRYING.TOTAL.TOTAL</t>
  </si>
  <si>
    <t>FUEL_EMI.ktCO2.ES.FBT.FBT.DRYING.THERM.SOLIDS</t>
  </si>
  <si>
    <t>FUEL_EMI.ktCO2.ES.FBT.FBT.DRYING.THERM.LPG</t>
  </si>
  <si>
    <t>FUEL_EMI.ktCO2.ES.FBT.FBT.DRYING.THERM.DIESEL_LIQBIO</t>
  </si>
  <si>
    <t>FUEL_EMI.ktCO2.ES.FBT.FBT.DRYING.THERM.RFO</t>
  </si>
  <si>
    <t>FUEL_EMI.ktCO2.ES.FBT.FBT.DRYING.THERM.NG_BIOGAS</t>
  </si>
  <si>
    <t>FUEL_EMI.ktCO2.ES.FBT.FBT.DRYING_STEAM.TOTAL.TOTAL</t>
  </si>
  <si>
    <t>FUEL_EMI.ktCO2.ES.FBT.FBT.DRYING_STEAM.STEAM.SOLIDS</t>
  </si>
  <si>
    <t>FUEL_EMI.ktCO2.ES.FBT.FBT.DRYING_STEAM.STEAM.RFG</t>
  </si>
  <si>
    <t>FUEL_EMI.ktCO2.ES.FBT.FBT.DRYING_STEAM.STEAM.LPG</t>
  </si>
  <si>
    <t>FUEL_EMI.ktCO2.ES.FBT.FBT.DRYING_STEAM.STEAM.DIESEL_LIQBIO</t>
  </si>
  <si>
    <t>FUEL_EMI.ktCO2.ES.FBT.FBT.DRYING_STEAM.STEAM.RFO</t>
  </si>
  <si>
    <t>FUEL_EMI.ktCO2.ES.FBT.FBT.DRYING_STEAM.STEAM.OTHER</t>
  </si>
  <si>
    <t>FUEL_EMI.ktCO2.ES.FBT.FBT.DRYING_STEAM.STEAM.NG_BIOGAS</t>
  </si>
  <si>
    <t>FUEL_EMI.ktCO2.ES.FBT.FBT.DRYING_STEAM.STEAM.DERIVED</t>
  </si>
  <si>
    <t>FUEL_EMI.ktCO2.ES.FBT.FBT.DRYING_STEAM.STEAM.BIOMASS_WASTE</t>
  </si>
  <si>
    <t>FUEL_EMI.ktCO2.ES.FBT.FBT.DRYING_STEAM.STEAM.STEAM_DISTR</t>
  </si>
  <si>
    <t>FUEL_EMI.ktCO2.ES.FBT.FBT.DRYING_ELEC.ELEC.ELEC</t>
  </si>
  <si>
    <t>FUEL_EMI.ktCO2.ES.FBT.FBT.DRYING_FREEZE.FREEZE_DRY.ELEC</t>
  </si>
  <si>
    <t>FUEL_EMI.ktCO2.ES.FBT.FBT.DRYING_MICROW.MICROW.ELEC</t>
  </si>
  <si>
    <t>FUEL_EMI.ktCO2.ES.FBT.FBT.PROC_COOL_THERM.THERM.NG_BIOGAS</t>
  </si>
  <si>
    <t>FUEL_EMI.ktCO2.ES.FBT.FBT.PROC_COOL.TOTAL.TOTAL</t>
  </si>
  <si>
    <t>FUEL_EMI.ktCO2.ES.FBT.FBT.PROC_COOL.STEAM.SOLIDS</t>
  </si>
  <si>
    <t>FUEL_EMI.ktCO2.ES.FBT.FBT.PROC_COOL.STEAM.RFG</t>
  </si>
  <si>
    <t>FUEL_EMI.ktCO2.ES.FBT.FBT.PROC_COOL.STEAM.LPG</t>
  </si>
  <si>
    <t>FUEL_EMI.ktCO2.ES.FBT.FBT.PROC_COOL.STEAM.DIESEL_LIQBIO</t>
  </si>
  <si>
    <t>FUEL_EMI.ktCO2.ES.FBT.FBT.PROC_COOL.STEAM.RFO</t>
  </si>
  <si>
    <t>FUEL_EMI.ktCO2.ES.FBT.FBT.PROC_COOL.STEAM.OTHER</t>
  </si>
  <si>
    <t>FUEL_EMI.ktCO2.ES.FBT.FBT.PROC_COOL.STEAM.NG_BIOGAS</t>
  </si>
  <si>
    <t>FUEL_EMI.ktCO2.ES.FBT.FBT.PROC_COOL.STEAM.DERIVED</t>
  </si>
  <si>
    <t>FUEL_EMI.ktCO2.ES.FBT.FBT.PROC_COOL.STEAM.BIOMASS_WASTE</t>
  </si>
  <si>
    <t>FUEL_EMI.ktCO2.ES.FBT.FBT.PROC_COOL.STEAM.STEAM_DISTR</t>
  </si>
  <si>
    <t>FUEL_EMI.ktCO2.ES.FBT.FBT.PROC_COOL_ELEC.ELEC.ELEC</t>
  </si>
  <si>
    <t>FUEL_EMI.ktCO2.ES.FBT.FBT.GENERIC.MECH.ELEC</t>
  </si>
  <si>
    <t>VA.Meuro2015.ES.TRE.TRE</t>
  </si>
  <si>
    <t>OUTPUT.index.ES.TRE.TRE</t>
  </si>
  <si>
    <t>CAP.index.ES.TRE.TRE</t>
  </si>
  <si>
    <t>NEWCAP.index.ES.TRE.TRE</t>
  </si>
  <si>
    <t>FEC.ktoe.ES.TRE.TRE.TOTAL.TOTAL.TOTAL</t>
  </si>
  <si>
    <t>FEC.ktoe.ES.TRE.TRE.TOTAL.TOTAL.SOLIDS</t>
  </si>
  <si>
    <t>FEC.ktoe.ES.TRE.TRE.TOTAL.TOTAL.RFG</t>
  </si>
  <si>
    <t>FEC.ktoe.ES.TRE.TRE.TOTAL.TOTAL.LPG</t>
  </si>
  <si>
    <t>FEC.ktoe.ES.TRE.TRE.TOTAL.TOTAL.DIESEL</t>
  </si>
  <si>
    <t>FEC.ktoe.ES.TRE.TRE.TOTAL.TOTAL.RFO</t>
  </si>
  <si>
    <t>FEC.ktoe.ES.TRE.TRE.TOTAL.TOTAL.OTHER</t>
  </si>
  <si>
    <t>FEC.ktoe.ES.TRE.TRE.TOTAL.TOTAL.NG</t>
  </si>
  <si>
    <t>FEC.ktoe.ES.TRE.TRE.TOTAL.TOTAL.DERIVED</t>
  </si>
  <si>
    <t>FEC.ktoe.ES.TRE.TRE.TOTAL.TOTAL.BIOMASS_WASTE</t>
  </si>
  <si>
    <t>FEC.ktoe.ES.TRE.TRE.TOTAL.TOTAL.BIOGAS</t>
  </si>
  <si>
    <t>FEC.ktoe.ES.TRE.TRE.TOTAL.TOTAL.LIQBIO</t>
  </si>
  <si>
    <t>FEC.ktoe.ES.TRE.TRE.TOTAL.TOTAL.SOLAR</t>
  </si>
  <si>
    <t>FEC.ktoe.ES.TRE.TRE.TOTAL.TOTAL.GEO</t>
  </si>
  <si>
    <t>FEC.ktoe.ES.TRE.TRE.TOTAL.TOTAL.AMBIENT</t>
  </si>
  <si>
    <t>FEC.ktoe.ES.TRE.TRE.TOTAL.TOTAL.STEAM_DISTR</t>
  </si>
  <si>
    <t>FEC.ktoe.ES.TRE.TRE.TOTAL.TOTAL.ELEC</t>
  </si>
  <si>
    <t>FEC.ktoe.ES.TRE.TRE.LIGHT.GENERIC.ELEC</t>
  </si>
  <si>
    <t>FEC.ktoe.ES.TRE.TRE.AIRCOMP.GENERIC.ELEC</t>
  </si>
  <si>
    <t>FEC.ktoe.ES.TRE.TRE.MOTOR.GENERIC.ELEC</t>
  </si>
  <si>
    <t>FEC.ktoe.ES.TRE.TRE.FANS.GENERIC.ELEC</t>
  </si>
  <si>
    <t>FEC.ktoe.ES.TRE.TRE.LOW_ENTH.TOTAL.TOTAL</t>
  </si>
  <si>
    <t>FEC.ktoe.ES.TRE.TRE.LOW_ENTH.THERM.DIESEL_LIQBIO</t>
  </si>
  <si>
    <t>FEC.ktoe.ES.TRE.TRE.LOW_ENTH.THERM.NG_BIOGAS</t>
  </si>
  <si>
    <t>FEC.ktoe.ES.TRE.TRE.LOW_ENTH.THERM.SOLAR_GEO</t>
  </si>
  <si>
    <t>FEC.ktoe.ES.TRE.TRE.LOW_ENTH.HP.AMBIENT</t>
  </si>
  <si>
    <t>FEC.ktoe.ES.TRE.TRE.LOW_ENTH.THERM.ELEC</t>
  </si>
  <si>
    <t>Trans. Eq.: Foundries</t>
  </si>
  <si>
    <t>Trans. Eq.: Thermal Foundries</t>
  </si>
  <si>
    <t>FEC.ktoe.ES.TRE.TRE.FOUNDRY.THERM.TOTAL</t>
  </si>
  <si>
    <t>FEC.ktoe.ES.TRE.TRE.FOUNDRY.THERM.SOLIDS</t>
  </si>
  <si>
    <t>FEC.ktoe.ES.TRE.TRE.FOUNDRY.THERM.LPG</t>
  </si>
  <si>
    <t>FEC.ktoe.ES.TRE.TRE.FOUNDRY.THERM.DIESEL_LIQBIO</t>
  </si>
  <si>
    <t>FEC.ktoe.ES.TRE.TRE.FOUNDRY.THERM.RFO</t>
  </si>
  <si>
    <t>FEC.ktoe.ES.TRE.TRE.FOUNDRY.THERM.NG_BIOGAS</t>
  </si>
  <si>
    <t>Trans. Eq.: Electric Foundries</t>
  </si>
  <si>
    <t>FEC.ktoe.ES.TRE.TRE.FOUNDRY.ELEC.ELEC</t>
  </si>
  <si>
    <t>Trans. Eq.: Connection techniques</t>
  </si>
  <si>
    <t>Trans. Eq.: Thermal connection</t>
  </si>
  <si>
    <t>FEC.ktoe.ES.TRE.TRE.CONNECTION_THERM.THERM.NG_BIOGAS</t>
  </si>
  <si>
    <t>Trans. Eq.: Electric connection</t>
  </si>
  <si>
    <t>FEC.ktoe.ES.TRE.TRE.CONNECTION_ELEC.ELEC.ELEC</t>
  </si>
  <si>
    <t>Trans. Eq.: Heat treatment</t>
  </si>
  <si>
    <t>Trans. Eq.: Heat treatment - Thermal</t>
  </si>
  <si>
    <t>FEC.ktoe.ES.TRE.TRE.HEAT_TREAT.THERM.TOTAL</t>
  </si>
  <si>
    <t>FEC.ktoe.ES.TRE.TRE.HEAT_TREAT.THERM.SOLIDS</t>
  </si>
  <si>
    <t>FEC.ktoe.ES.TRE.TRE.HEAT_TREAT.THERM.LPG</t>
  </si>
  <si>
    <t>FEC.ktoe.ES.TRE.TRE.HEAT_TREAT.THERM.DIESEL_LIQBIO</t>
  </si>
  <si>
    <t>FEC.ktoe.ES.TRE.TRE.HEAT_TREAT.THERM.RFO</t>
  </si>
  <si>
    <t>FEC.ktoe.ES.TRE.TRE.HEAT_TREAT.THERM.NG_BIOGAS</t>
  </si>
  <si>
    <t>Trans. Eq.: Heat treatment - Electric</t>
  </si>
  <si>
    <t>FEC.ktoe.ES.TRE.TRE.HEAT_TREAT.ELEC.ELEC</t>
  </si>
  <si>
    <t>Trans. Eq.: Steam processing</t>
  </si>
  <si>
    <t>FEC.ktoe.ES.TRE.TRE.PROCESSING.TOTAL.TOTAL</t>
  </si>
  <si>
    <t>FEC.ktoe.ES.TRE.TRE.PROCESSING.STEAM.SOLIDS</t>
  </si>
  <si>
    <t>FEC.ktoe.ES.TRE.TRE.PROCESSING.STEAM.RFG</t>
  </si>
  <si>
    <t>FEC.ktoe.ES.TRE.TRE.PROCESSING.STEAM.LPG</t>
  </si>
  <si>
    <t>FEC.ktoe.ES.TRE.TRE.PROCESSING.STEAM.DIESEL_LIQBIO</t>
  </si>
  <si>
    <t>FEC.ktoe.ES.TRE.TRE.PROCESSING.STEAM.RFO</t>
  </si>
  <si>
    <t>FEC.ktoe.ES.TRE.TRE.PROCESSING.STEAM.OTHER</t>
  </si>
  <si>
    <t>FEC.ktoe.ES.TRE.TRE.PROCESSING.STEAM.NG_BIOGAS</t>
  </si>
  <si>
    <t>FEC.ktoe.ES.TRE.TRE.PROCESSING.STEAM.DERIVED</t>
  </si>
  <si>
    <t>FEC.ktoe.ES.TRE.TRE.PROCESSING.STEAM.BIOMASS_WASTE</t>
  </si>
  <si>
    <t>FEC.ktoe.ES.TRE.TRE.PROCESSING.STEAM.STEAM_DISTR</t>
  </si>
  <si>
    <t>Trans. Eq.: General machinery</t>
  </si>
  <si>
    <t>FEC.ktoe.ES.TRE.TRE.GENERIC.MECH.ELEC</t>
  </si>
  <si>
    <t>Trans. Eq.: Product finishing</t>
  </si>
  <si>
    <t>FEC.ktoe.ES.TRE.TRE.FINISHING.THERM.ELEC</t>
  </si>
  <si>
    <t>UED.ktoe.ES.TRE.TRE.TOTAL.TOTAL.TOTAL</t>
  </si>
  <si>
    <t>UED.ktoe.ES.TRE.TRE.LIGHT.GENERIC.ELEC</t>
  </si>
  <si>
    <t>UED.ktoe.ES.TRE.TRE.AIRCOMP.GENERIC.ELEC</t>
  </si>
  <si>
    <t>UED.ktoe.ES.TRE.TRE.MOTOR.GENERIC.ELEC</t>
  </si>
  <si>
    <t>UED.ktoe.ES.TRE.TRE.FANS.GENERIC.ELEC</t>
  </si>
  <si>
    <t>UED.ktoe.ES.TRE.TRE.LOW_ENTH.TOTAL.TOTAL</t>
  </si>
  <si>
    <t>UED.ktoe.ES.TRE.TRE.LOW_ENTH.THERM.DIESEL_LIQBIO</t>
  </si>
  <si>
    <t>UED.ktoe.ES.TRE.TRE.LOW_ENTH.THERM.NG_BIOGAS</t>
  </si>
  <si>
    <t>UED.ktoe.ES.TRE.TRE.LOW_ENTH.THERM.SOLAR_GEO</t>
  </si>
  <si>
    <t>UED.ktoe.ES.TRE.TRE.LOW_ENTH.HP.AMBIENT</t>
  </si>
  <si>
    <t>UED.ktoe.ES.TRE.TRE.LOW_ENTH.THERM.ELEC</t>
  </si>
  <si>
    <t>UED.ktoe.ES.TRE.TRE.FOUNDRY.THERM.TOTAL</t>
  </si>
  <si>
    <t>UED.ktoe.ES.TRE.TRE.FOUNDRY.THERM.SOLIDS</t>
  </si>
  <si>
    <t>UED.ktoe.ES.TRE.TRE.FOUNDRY.THERM.LPG</t>
  </si>
  <si>
    <t>UED.ktoe.ES.TRE.TRE.FOUNDRY.THERM.DIESEL_LIQBIO</t>
  </si>
  <si>
    <t>UED.ktoe.ES.TRE.TRE.FOUNDRY.THERM.RFO</t>
  </si>
  <si>
    <t>UED.ktoe.ES.TRE.TRE.FOUNDRY.THERM.NG_BIOGAS</t>
  </si>
  <si>
    <t>UED.ktoe.ES.TRE.TRE.FOUNDRY.ELEC.ELEC</t>
  </si>
  <si>
    <t>UED.ktoe.ES.TRE.TRE.CONNECTION_THERM.THERM.NG_BIOGAS</t>
  </si>
  <si>
    <t>UED.ktoe.ES.TRE.TRE.CONNECTION_ELEC.ELEC.ELEC</t>
  </si>
  <si>
    <t>UED.ktoe.ES.TRE.TRE.HEAT_TREAT.THERM.TOTAL</t>
  </si>
  <si>
    <t>UED.ktoe.ES.TRE.TRE.HEAT_TREAT.THERM.SOLIDS</t>
  </si>
  <si>
    <t>UED.ktoe.ES.TRE.TRE.HEAT_TREAT.THERM.LPG</t>
  </si>
  <si>
    <t>UED.ktoe.ES.TRE.TRE.HEAT_TREAT.THERM.DIESEL_LIQBIO</t>
  </si>
  <si>
    <t>UED.ktoe.ES.TRE.TRE.HEAT_TREAT.THERM.RFO</t>
  </si>
  <si>
    <t>UED.ktoe.ES.TRE.TRE.HEAT_TREAT.THERM.NG_BIOGAS</t>
  </si>
  <si>
    <t>UED.ktoe.ES.TRE.TRE.HEAT_TREAT.ELEC.ELEC</t>
  </si>
  <si>
    <t>UED.ktoe.ES.TRE.TRE.PROCESSING.TOTAL.TOTAL</t>
  </si>
  <si>
    <t>UED.ktoe.ES.TRE.TRE.PROCESSING.STEAM.SOLIDS</t>
  </si>
  <si>
    <t>UED.ktoe.ES.TRE.TRE.PROCESSING.STEAM.RFG</t>
  </si>
  <si>
    <t>UED.ktoe.ES.TRE.TRE.PROCESSING.STEAM.LPG</t>
  </si>
  <si>
    <t>UED.ktoe.ES.TRE.TRE.PROCESSING.STEAM.DIESEL_LIQBIO</t>
  </si>
  <si>
    <t>UED.ktoe.ES.TRE.TRE.PROCESSING.STEAM.RFO</t>
  </si>
  <si>
    <t>UED.ktoe.ES.TRE.TRE.PROCESSING.STEAM.OTHER</t>
  </si>
  <si>
    <t>UED.ktoe.ES.TRE.TRE.PROCESSING.STEAM.NG_BIOGAS</t>
  </si>
  <si>
    <t>UED.ktoe.ES.TRE.TRE.PROCESSING.STEAM.DERIVED</t>
  </si>
  <si>
    <t>UED.ktoe.ES.TRE.TRE.PROCESSING.STEAM.BIOMASS_WASTE</t>
  </si>
  <si>
    <t>UED.ktoe.ES.TRE.TRE.PROCESSING.STEAM.STEAM_DISTR</t>
  </si>
  <si>
    <t>UED.ktoe.ES.TRE.TRE.GENERIC.MECH.ELEC</t>
  </si>
  <si>
    <t>UED.ktoe.ES.TRE.TRE.FINISHING.THERM.ELEC</t>
  </si>
  <si>
    <t>FUEL_EMI.ktCO2.ES.TRE.TRE.TOTAL.TOTAL.TOTAL</t>
  </si>
  <si>
    <t>FUEL_EMI.ktCO2.ES.TRE.TRE.LIGHT.GENERIC.ELEC</t>
  </si>
  <si>
    <t>FUEL_EMI.ktCO2.ES.TRE.TRE.AIRCOMP.GENERIC.ELEC</t>
  </si>
  <si>
    <t>FUEL_EMI.ktCO2.ES.TRE.TRE.MOTOR.GENERIC.ELEC</t>
  </si>
  <si>
    <t>FUEL_EMI.ktCO2.ES.TRE.TRE.FANS.GENERIC.ELEC</t>
  </si>
  <si>
    <t>FUEL_EMI.ktCO2.ES.TRE.TRE.LOW_ENTH.TOTAL.TOTAL</t>
  </si>
  <si>
    <t>FUEL_EMI.ktCO2.ES.TRE.TRE.LOW_ENTH.THERM.DIESEL_LIQBIO</t>
  </si>
  <si>
    <t>FUEL_EMI.ktCO2.ES.TRE.TRE.LOW_ENTH.THERM.NG_BIOGAS</t>
  </si>
  <si>
    <t>FUEL_EMI.ktCO2.ES.TRE.TRE.LOW_ENTH.THERM.SOLAR_GEO</t>
  </si>
  <si>
    <t>FUEL_EMI.ktCO2.ES.TRE.TRE.LOW_ENTH.HP.AMBIENT</t>
  </si>
  <si>
    <t>FUEL_EMI.ktCO2.ES.TRE.TRE.LOW_ENTH.THERM.ELEC</t>
  </si>
  <si>
    <t>FUEL_EMI.ktCO2.ES.TRE.TRE.FOUNDRY.THERM.TOTAL</t>
  </si>
  <si>
    <t>FUEL_EMI.ktCO2.ES.TRE.TRE.FOUNDRY.THERM.SOLIDS</t>
  </si>
  <si>
    <t>FUEL_EMI.ktCO2.ES.TRE.TRE.FOUNDRY.THERM.LPG</t>
  </si>
  <si>
    <t>FUEL_EMI.ktCO2.ES.TRE.TRE.FOUNDRY.THERM.DIESEL_LIQBIO</t>
  </si>
  <si>
    <t>FUEL_EMI.ktCO2.ES.TRE.TRE.FOUNDRY.THERM.RFO</t>
  </si>
  <si>
    <t>FUEL_EMI.ktCO2.ES.TRE.TRE.FOUNDRY.THERM.NG_BIOGAS</t>
  </si>
  <si>
    <t>FUEL_EMI.ktCO2.ES.TRE.TRE.FOUNDRY.ELEC.ELEC</t>
  </si>
  <si>
    <t>FUEL_EMI.ktCO2.ES.TRE.TRE.CONNECTION_THERM.THERM.NG_BIOGAS</t>
  </si>
  <si>
    <t>FUEL_EMI.ktCO2.ES.TRE.TRE.CONNECTION_ELEC.ELEC.ELEC</t>
  </si>
  <si>
    <t>FUEL_EMI.ktCO2.ES.TRE.TRE.HEAT_TREAT.THERM.TOTAL</t>
  </si>
  <si>
    <t>FUEL_EMI.ktCO2.ES.TRE.TRE.HEAT_TREAT.THERM.SOLIDS</t>
  </si>
  <si>
    <t>FUEL_EMI.ktCO2.ES.TRE.TRE.HEAT_TREAT.THERM.LPG</t>
  </si>
  <si>
    <t>FUEL_EMI.ktCO2.ES.TRE.TRE.HEAT_TREAT.THERM.DIESEL_LIQBIO</t>
  </si>
  <si>
    <t>FUEL_EMI.ktCO2.ES.TRE.TRE.HEAT_TREAT.THERM.RFO</t>
  </si>
  <si>
    <t>FUEL_EMI.ktCO2.ES.TRE.TRE.HEAT_TREAT.THERM.NG_BIOGAS</t>
  </si>
  <si>
    <t>FUEL_EMI.ktCO2.ES.TRE.TRE.HEAT_TREAT.ELEC.ELEC</t>
  </si>
  <si>
    <t>FUEL_EMI.ktCO2.ES.TRE.TRE.PROCESSING.TOTAL.TOTAL</t>
  </si>
  <si>
    <t>FUEL_EMI.ktCO2.ES.TRE.TRE.PROCESSING.STEAM.SOLIDS</t>
  </si>
  <si>
    <t>FUEL_EMI.ktCO2.ES.TRE.TRE.PROCESSING.STEAM.RFG</t>
  </si>
  <si>
    <t>FUEL_EMI.ktCO2.ES.TRE.TRE.PROCESSING.STEAM.LPG</t>
  </si>
  <si>
    <t>FUEL_EMI.ktCO2.ES.TRE.TRE.PROCESSING.STEAM.DIESEL_LIQBIO</t>
  </si>
  <si>
    <t>FUEL_EMI.ktCO2.ES.TRE.TRE.PROCESSING.STEAM.RFO</t>
  </si>
  <si>
    <t>FUEL_EMI.ktCO2.ES.TRE.TRE.PROCESSING.STEAM.OTHER</t>
  </si>
  <si>
    <t>FUEL_EMI.ktCO2.ES.TRE.TRE.PROCESSING.STEAM.NG_BIOGAS</t>
  </si>
  <si>
    <t>FUEL_EMI.ktCO2.ES.TRE.TRE.PROCESSING.STEAM.DERIVED</t>
  </si>
  <si>
    <t>FUEL_EMI.ktCO2.ES.TRE.TRE.PROCESSING.STEAM.BIOMASS_WASTE</t>
  </si>
  <si>
    <t>FUEL_EMI.ktCO2.ES.TRE.TRE.PROCESSING.STEAM.STEAM_DISTR</t>
  </si>
  <si>
    <t>FUEL_EMI.ktCO2.ES.TRE.TRE.GENERIC.MECH.ELEC</t>
  </si>
  <si>
    <t>FUEL_EMI.ktCO2.ES.TRE.TRE.FINISHING.THERM.ELEC</t>
  </si>
  <si>
    <t>VA.Meuro2015.ES.MAE.MAE</t>
  </si>
  <si>
    <t>OUTPUT.index.ES.MAE.MAE</t>
  </si>
  <si>
    <t>CAP.index.ES.MAE.MAE</t>
  </si>
  <si>
    <t>NEWCAP.index.ES.MAE.MAE</t>
  </si>
  <si>
    <t>FEC.ktoe.ES.MAE.MAE.TOTAL.TOTAL.TOTAL</t>
  </si>
  <si>
    <t>FEC.ktoe.ES.MAE.MAE.TOTAL.TOTAL.SOLIDS</t>
  </si>
  <si>
    <t>FEC.ktoe.ES.MAE.MAE.TOTAL.TOTAL.RFG</t>
  </si>
  <si>
    <t>FEC.ktoe.ES.MAE.MAE.TOTAL.TOTAL.LPG</t>
  </si>
  <si>
    <t>FEC.ktoe.ES.MAE.MAE.TOTAL.TOTAL.DIESEL</t>
  </si>
  <si>
    <t>FEC.ktoe.ES.MAE.MAE.TOTAL.TOTAL.RFO</t>
  </si>
  <si>
    <t>FEC.ktoe.ES.MAE.MAE.TOTAL.TOTAL.OTHER</t>
  </si>
  <si>
    <t>FEC.ktoe.ES.MAE.MAE.TOTAL.TOTAL.NG</t>
  </si>
  <si>
    <t>FEC.ktoe.ES.MAE.MAE.TOTAL.TOTAL.DERIVED</t>
  </si>
  <si>
    <t>FEC.ktoe.ES.MAE.MAE.TOTAL.TOTAL.BIOMASS_WASTE</t>
  </si>
  <si>
    <t>FEC.ktoe.ES.MAE.MAE.TOTAL.TOTAL.BIOGAS</t>
  </si>
  <si>
    <t>FEC.ktoe.ES.MAE.MAE.TOTAL.TOTAL.LIQBIO</t>
  </si>
  <si>
    <t>FEC.ktoe.ES.MAE.MAE.TOTAL.TOTAL.SOLAR</t>
  </si>
  <si>
    <t>FEC.ktoe.ES.MAE.MAE.TOTAL.TOTAL.GEO</t>
  </si>
  <si>
    <t>FEC.ktoe.ES.MAE.MAE.TOTAL.TOTAL.AMBIENT</t>
  </si>
  <si>
    <t>FEC.ktoe.ES.MAE.MAE.TOTAL.TOTAL.STEAM_DISTR</t>
  </si>
  <si>
    <t>FEC.ktoe.ES.MAE.MAE.TOTAL.TOTAL.ELEC</t>
  </si>
  <si>
    <t>FEC.ktoe.ES.MAE.MAE.LIGHT.GENERIC.ELEC</t>
  </si>
  <si>
    <t>FEC.ktoe.ES.MAE.MAE.AIRCOMP.GENERIC.ELEC</t>
  </si>
  <si>
    <t>FEC.ktoe.ES.MAE.MAE.MOTOR.GENERIC.ELEC</t>
  </si>
  <si>
    <t>FEC.ktoe.ES.MAE.MAE.FANS.GENERIC.ELEC</t>
  </si>
  <si>
    <t>FEC.ktoe.ES.MAE.MAE.LOW_ENTH.TOTAL.TOTAL</t>
  </si>
  <si>
    <t>FEC.ktoe.ES.MAE.MAE.LOW_ENTH.THERM.DIESEL_LIQBIO</t>
  </si>
  <si>
    <t>FEC.ktoe.ES.MAE.MAE.LOW_ENTH.THERM.NG_BIOGAS</t>
  </si>
  <si>
    <t>FEC.ktoe.ES.MAE.MAE.LOW_ENTH.THERM.SOLAR_GEO</t>
  </si>
  <si>
    <t>FEC.ktoe.ES.MAE.MAE.LOW_ENTH.HP.AMBIENT</t>
  </si>
  <si>
    <t>FEC.ktoe.ES.MAE.MAE.LOW_ENTH.THERM.ELEC</t>
  </si>
  <si>
    <t>Mach. Eq.: Foundries</t>
  </si>
  <si>
    <t>Mach. Eq.: Thermal Foundries</t>
  </si>
  <si>
    <t>FEC.ktoe.ES.MAE.MAE.FOUNDRY.THERM.TOTAL</t>
  </si>
  <si>
    <t>FEC.ktoe.ES.MAE.MAE.FOUNDRY.THERM.SOLIDS</t>
  </si>
  <si>
    <t>FEC.ktoe.ES.MAE.MAE.FOUNDRY.THERM.LPG</t>
  </si>
  <si>
    <t>FEC.ktoe.ES.MAE.MAE.FOUNDRY.THERM.DIESEL_LIQBIO</t>
  </si>
  <si>
    <t>FEC.ktoe.ES.MAE.MAE.FOUNDRY.THERM.RFO</t>
  </si>
  <si>
    <t>FEC.ktoe.ES.MAE.MAE.FOUNDRY.THERM.NG_BIOGAS</t>
  </si>
  <si>
    <t>Mach. Eq.: Electric Foundries</t>
  </si>
  <si>
    <t>FEC.ktoe.ES.MAE.MAE.FOUNDRY.ELEC.ELEC</t>
  </si>
  <si>
    <t>Mach. Eq.: Connection techniques</t>
  </si>
  <si>
    <t>Mach. Eq.: Thermal connection</t>
  </si>
  <si>
    <t>FEC.ktoe.ES.MAE.MAE.CONNECTION_THERM.THERM.NG_BIOGAS</t>
  </si>
  <si>
    <t>Mach. Eq.: Electric connection</t>
  </si>
  <si>
    <t>FEC.ktoe.ES.MAE.MAE.CONNECTION_ELEC.ELEC.ELEC</t>
  </si>
  <si>
    <t>Mach. Eq.: Heat treatment</t>
  </si>
  <si>
    <t>Mach. Eq.: Heat treatment - Thermal</t>
  </si>
  <si>
    <t>FEC.ktoe.ES.MAE.MAE.HEAT_TREAT.THERM.TOTAL</t>
  </si>
  <si>
    <t>FEC.ktoe.ES.MAE.MAE.HEAT_TREAT.THERM.SOLIDS</t>
  </si>
  <si>
    <t>FEC.ktoe.ES.MAE.MAE.HEAT_TREAT.THERM.LPG</t>
  </si>
  <si>
    <t>FEC.ktoe.ES.MAE.MAE.HEAT_TREAT.THERM.DIESEL_LIQBIO</t>
  </si>
  <si>
    <t>FEC.ktoe.ES.MAE.MAE.HEAT_TREAT.THERM.RFO</t>
  </si>
  <si>
    <t>FEC.ktoe.ES.MAE.MAE.HEAT_TREAT.THERM.NG_BIOGAS</t>
  </si>
  <si>
    <t>Mach. Eq.: Heat treatment - Electric</t>
  </si>
  <si>
    <t>FEC.ktoe.ES.MAE.MAE.HEAT_TREAT.ELEC.ELEC</t>
  </si>
  <si>
    <t>Mach. Eq.: Steam processing</t>
  </si>
  <si>
    <t>FEC.ktoe.ES.MAE.MAE.PROCESSING.TOTAL.TOTAL</t>
  </si>
  <si>
    <t>FEC.ktoe.ES.MAE.MAE.PROCESSING.STEAM.SOLIDS</t>
  </si>
  <si>
    <t>FEC.ktoe.ES.MAE.MAE.PROCESSING.STEAM.RFG</t>
  </si>
  <si>
    <t>FEC.ktoe.ES.MAE.MAE.PROCESSING.STEAM.LPG</t>
  </si>
  <si>
    <t>FEC.ktoe.ES.MAE.MAE.PROCESSING.STEAM.DIESEL_LIQBIO</t>
  </si>
  <si>
    <t>FEC.ktoe.ES.MAE.MAE.PROCESSING.STEAM.RFO</t>
  </si>
  <si>
    <t>FEC.ktoe.ES.MAE.MAE.PROCESSING.STEAM.OTHER</t>
  </si>
  <si>
    <t>FEC.ktoe.ES.MAE.MAE.PROCESSING.STEAM.NG_BIOGAS</t>
  </si>
  <si>
    <t>FEC.ktoe.ES.MAE.MAE.PROCESSING.STEAM.DERIVED</t>
  </si>
  <si>
    <t>FEC.ktoe.ES.MAE.MAE.PROCESSING.STEAM.BIOMASS_WASTE</t>
  </si>
  <si>
    <t>FEC.ktoe.ES.MAE.MAE.PROCESSING.STEAM.STEAM_DISTR</t>
  </si>
  <si>
    <t>Mach. Eq.: General machinery</t>
  </si>
  <si>
    <t>FEC.ktoe.ES.MAE.MAE.GENERIC.MECH.ELEC</t>
  </si>
  <si>
    <t>Mach. Eq.: Product finishing</t>
  </si>
  <si>
    <t>FEC.ktoe.ES.MAE.MAE.FINISHING.THERM.ELEC</t>
  </si>
  <si>
    <t>UED.ktoe.ES.MAE.MAE.TOTAL.TOTAL.TOTAL</t>
  </si>
  <si>
    <t>UED.ktoe.ES.MAE.MAE.LIGHT.GENERIC.ELEC</t>
  </si>
  <si>
    <t>UED.ktoe.ES.MAE.MAE.AIRCOMP.GENERIC.ELEC</t>
  </si>
  <si>
    <t>UED.ktoe.ES.MAE.MAE.MOTOR.GENERIC.ELEC</t>
  </si>
  <si>
    <t>UED.ktoe.ES.MAE.MAE.FANS.GENERIC.ELEC</t>
  </si>
  <si>
    <t>UED.ktoe.ES.MAE.MAE.LOW_ENTH.TOTAL.TOTAL</t>
  </si>
  <si>
    <t>UED.ktoe.ES.MAE.MAE.LOW_ENTH.THERM.DIESEL_LIQBIO</t>
  </si>
  <si>
    <t>UED.ktoe.ES.MAE.MAE.LOW_ENTH.THERM.NG_BIOGAS</t>
  </si>
  <si>
    <t>UED.ktoe.ES.MAE.MAE.LOW_ENTH.THERM.SOLAR_GEO</t>
  </si>
  <si>
    <t>UED.ktoe.ES.MAE.MAE.LOW_ENTH.HP.AMBIENT</t>
  </si>
  <si>
    <t>UED.ktoe.ES.MAE.MAE.LOW_ENTH.THERM.ELEC</t>
  </si>
  <si>
    <t>UED.ktoe.ES.MAE.MAE.FOUNDRY.THERM.TOTAL</t>
  </si>
  <si>
    <t>UED.ktoe.ES.MAE.MAE.FOUNDRY.THERM.SOLIDS</t>
  </si>
  <si>
    <t>UED.ktoe.ES.MAE.MAE.FOUNDRY.THERM.LPG</t>
  </si>
  <si>
    <t>UED.ktoe.ES.MAE.MAE.FOUNDRY.THERM.DIESEL_LIQBIO</t>
  </si>
  <si>
    <t>UED.ktoe.ES.MAE.MAE.FOUNDRY.THERM.RFO</t>
  </si>
  <si>
    <t>UED.ktoe.ES.MAE.MAE.FOUNDRY.THERM.NG_BIOGAS</t>
  </si>
  <si>
    <t>UED.ktoe.ES.MAE.MAE.FOUNDRY.ELEC.ELEC</t>
  </si>
  <si>
    <t>UED.ktoe.ES.MAE.MAE.CONNECTION_THERM.THERM.NG_BIOGAS</t>
  </si>
  <si>
    <t>UED.ktoe.ES.MAE.MAE.CONNECTION_ELEC.ELEC.ELEC</t>
  </si>
  <si>
    <t>UED.ktoe.ES.MAE.MAE.HEAT_TREAT.THERM.TOTAL</t>
  </si>
  <si>
    <t>UED.ktoe.ES.MAE.MAE.HEAT_TREAT.THERM.SOLIDS</t>
  </si>
  <si>
    <t>UED.ktoe.ES.MAE.MAE.HEAT_TREAT.THERM.LPG</t>
  </si>
  <si>
    <t>UED.ktoe.ES.MAE.MAE.HEAT_TREAT.THERM.DIESEL_LIQBIO</t>
  </si>
  <si>
    <t>UED.ktoe.ES.MAE.MAE.HEAT_TREAT.THERM.RFO</t>
  </si>
  <si>
    <t>UED.ktoe.ES.MAE.MAE.HEAT_TREAT.THERM.NG_BIOGAS</t>
  </si>
  <si>
    <t>UED.ktoe.ES.MAE.MAE.HEAT_TREAT.ELEC.ELEC</t>
  </si>
  <si>
    <t>UED.ktoe.ES.MAE.MAE.PROCESSING.TOTAL.TOTAL</t>
  </si>
  <si>
    <t>UED.ktoe.ES.MAE.MAE.PROCESSING.STEAM.SOLIDS</t>
  </si>
  <si>
    <t>UED.ktoe.ES.MAE.MAE.PROCESSING.STEAM.RFG</t>
  </si>
  <si>
    <t>UED.ktoe.ES.MAE.MAE.PROCESSING.STEAM.LPG</t>
  </si>
  <si>
    <t>UED.ktoe.ES.MAE.MAE.PROCESSING.STEAM.DIESEL_LIQBIO</t>
  </si>
  <si>
    <t>UED.ktoe.ES.MAE.MAE.PROCESSING.STEAM.RFO</t>
  </si>
  <si>
    <t>UED.ktoe.ES.MAE.MAE.PROCESSING.STEAM.OTHER</t>
  </si>
  <si>
    <t>UED.ktoe.ES.MAE.MAE.PROCESSING.STEAM.NG_BIOGAS</t>
  </si>
  <si>
    <t>UED.ktoe.ES.MAE.MAE.PROCESSING.STEAM.DERIVED</t>
  </si>
  <si>
    <t>UED.ktoe.ES.MAE.MAE.PROCESSING.STEAM.BIOMASS_WASTE</t>
  </si>
  <si>
    <t>UED.ktoe.ES.MAE.MAE.PROCESSING.STEAM.STEAM_DISTR</t>
  </si>
  <si>
    <t>UED.ktoe.ES.MAE.MAE.GENERIC.MECH.ELEC</t>
  </si>
  <si>
    <t>UED.ktoe.ES.MAE.MAE.FINISHING.THERM.ELEC</t>
  </si>
  <si>
    <t>FUEL_EMI.ktCO2.ES.MAE.MAE.TOTAL.TOTAL.TOTAL</t>
  </si>
  <si>
    <t>FUEL_EMI.ktCO2.ES.MAE.MAE.LIGHT.GENERIC.ELEC</t>
  </si>
  <si>
    <t>FUEL_EMI.ktCO2.ES.MAE.MAE.AIRCOMP.GENERIC.ELEC</t>
  </si>
  <si>
    <t>FUEL_EMI.ktCO2.ES.MAE.MAE.MOTOR.GENERIC.ELEC</t>
  </si>
  <si>
    <t>FUEL_EMI.ktCO2.ES.MAE.MAE.FANS.GENERIC.ELEC</t>
  </si>
  <si>
    <t>FUEL_EMI.ktCO2.ES.MAE.MAE.LOW_ENTH.TOTAL.TOTAL</t>
  </si>
  <si>
    <t>FUEL_EMI.ktCO2.ES.MAE.MAE.LOW_ENTH.THERM.DIESEL_LIQBIO</t>
  </si>
  <si>
    <t>FUEL_EMI.ktCO2.ES.MAE.MAE.LOW_ENTH.THERM.NG_BIOGAS</t>
  </si>
  <si>
    <t>FUEL_EMI.ktCO2.ES.MAE.MAE.LOW_ENTH.THERM.SOLAR_GEO</t>
  </si>
  <si>
    <t>FUEL_EMI.ktCO2.ES.MAE.MAE.LOW_ENTH.HP.AMBIENT</t>
  </si>
  <si>
    <t>FUEL_EMI.ktCO2.ES.MAE.MAE.LOW_ENTH.THERM.ELEC</t>
  </si>
  <si>
    <t>FUEL_EMI.ktCO2.ES.MAE.MAE.FOUNDRY.THERM.TOTAL</t>
  </si>
  <si>
    <t>FUEL_EMI.ktCO2.ES.MAE.MAE.FOUNDRY.THERM.SOLIDS</t>
  </si>
  <si>
    <t>FUEL_EMI.ktCO2.ES.MAE.MAE.FOUNDRY.THERM.LPG</t>
  </si>
  <si>
    <t>FUEL_EMI.ktCO2.ES.MAE.MAE.FOUNDRY.THERM.DIESEL_LIQBIO</t>
  </si>
  <si>
    <t>FUEL_EMI.ktCO2.ES.MAE.MAE.FOUNDRY.THERM.RFO</t>
  </si>
  <si>
    <t>FUEL_EMI.ktCO2.ES.MAE.MAE.FOUNDRY.THERM.NG_BIOGAS</t>
  </si>
  <si>
    <t>FUEL_EMI.ktCO2.ES.MAE.MAE.FOUNDRY.ELEC.ELEC</t>
  </si>
  <si>
    <t>FUEL_EMI.ktCO2.ES.MAE.MAE.CONNECTION_THERM.THERM.NG_BIOGAS</t>
  </si>
  <si>
    <t>FUEL_EMI.ktCO2.ES.MAE.MAE.CONNECTION_ELEC.ELEC.ELEC</t>
  </si>
  <si>
    <t>FUEL_EMI.ktCO2.ES.MAE.MAE.HEAT_TREAT.THERM.TOTAL</t>
  </si>
  <si>
    <t>FUEL_EMI.ktCO2.ES.MAE.MAE.HEAT_TREAT.THERM.SOLIDS</t>
  </si>
  <si>
    <t>FUEL_EMI.ktCO2.ES.MAE.MAE.HEAT_TREAT.THERM.LPG</t>
  </si>
  <si>
    <t>FUEL_EMI.ktCO2.ES.MAE.MAE.HEAT_TREAT.THERM.DIESEL_LIQBIO</t>
  </si>
  <si>
    <t>FUEL_EMI.ktCO2.ES.MAE.MAE.HEAT_TREAT.THERM.RFO</t>
  </si>
  <si>
    <t>FUEL_EMI.ktCO2.ES.MAE.MAE.HEAT_TREAT.THERM.NG_BIOGAS</t>
  </si>
  <si>
    <t>FUEL_EMI.ktCO2.ES.MAE.MAE.HEAT_TREAT.ELEC.ELEC</t>
  </si>
  <si>
    <t>FUEL_EMI.ktCO2.ES.MAE.MAE.PROCESSING.TOTAL.TOTAL</t>
  </si>
  <si>
    <t>FUEL_EMI.ktCO2.ES.MAE.MAE.PROCESSING.STEAM.SOLIDS</t>
  </si>
  <si>
    <t>FUEL_EMI.ktCO2.ES.MAE.MAE.PROCESSING.STEAM.RFG</t>
  </si>
  <si>
    <t>FUEL_EMI.ktCO2.ES.MAE.MAE.PROCESSING.STEAM.LPG</t>
  </si>
  <si>
    <t>FUEL_EMI.ktCO2.ES.MAE.MAE.PROCESSING.STEAM.DIESEL_LIQBIO</t>
  </si>
  <si>
    <t>FUEL_EMI.ktCO2.ES.MAE.MAE.PROCESSING.STEAM.RFO</t>
  </si>
  <si>
    <t>FUEL_EMI.ktCO2.ES.MAE.MAE.PROCESSING.STEAM.OTHER</t>
  </si>
  <si>
    <t>FUEL_EMI.ktCO2.ES.MAE.MAE.PROCESSING.STEAM.NG_BIOGAS</t>
  </si>
  <si>
    <t>FUEL_EMI.ktCO2.ES.MAE.MAE.PROCESSING.STEAM.DERIVED</t>
  </si>
  <si>
    <t>FUEL_EMI.ktCO2.ES.MAE.MAE.PROCESSING.STEAM.BIOMASS_WASTE</t>
  </si>
  <si>
    <t>FUEL_EMI.ktCO2.ES.MAE.MAE.PROCESSING.STEAM.STEAM_DISTR</t>
  </si>
  <si>
    <t>FUEL_EMI.ktCO2.ES.MAE.MAE.GENERIC.MECH.ELEC</t>
  </si>
  <si>
    <t>FUEL_EMI.ktCO2.ES.MAE.MAE.FINISHING.THERM.ELEC</t>
  </si>
  <si>
    <t>VA.Meuro2015.ES.TEL.TEL</t>
  </si>
  <si>
    <t>OUTPUT.index.ES.TEL.TEL</t>
  </si>
  <si>
    <t>CAP.index.ES.TEL.TEL</t>
  </si>
  <si>
    <t>NEWCAP.index.ES.TEL.TEL</t>
  </si>
  <si>
    <t>FEC.ktoe.ES.TEL.TEL.TOTAL.TOTAL.TOTAL</t>
  </si>
  <si>
    <t>FEC.ktoe.ES.TEL.TEL.TOTAL.TOTAL.SOLIDS</t>
  </si>
  <si>
    <t>FEC.ktoe.ES.TEL.TEL.TOTAL.TOTAL.RFG</t>
  </si>
  <si>
    <t>FEC.ktoe.ES.TEL.TEL.TOTAL.TOTAL.LPG</t>
  </si>
  <si>
    <t>FEC.ktoe.ES.TEL.TEL.TOTAL.TOTAL.DIESEL</t>
  </si>
  <si>
    <t>FEC.ktoe.ES.TEL.TEL.TOTAL.TOTAL.RFO</t>
  </si>
  <si>
    <t>FEC.ktoe.ES.TEL.TEL.TOTAL.TOTAL.OTHER</t>
  </si>
  <si>
    <t>FEC.ktoe.ES.TEL.TEL.TOTAL.TOTAL.NG</t>
  </si>
  <si>
    <t>FEC.ktoe.ES.TEL.TEL.TOTAL.TOTAL.DERIVED</t>
  </si>
  <si>
    <t>FEC.ktoe.ES.TEL.TEL.TOTAL.TOTAL.BIOMASS_WASTE</t>
  </si>
  <si>
    <t>FEC.ktoe.ES.TEL.TEL.TOTAL.TOTAL.BIOGAS</t>
  </si>
  <si>
    <t>FEC.ktoe.ES.TEL.TEL.TOTAL.TOTAL.LIQBIO</t>
  </si>
  <si>
    <t>FEC.ktoe.ES.TEL.TEL.TOTAL.TOTAL.SOLAR</t>
  </si>
  <si>
    <t>FEC.ktoe.ES.TEL.TEL.TOTAL.TOTAL.GEO</t>
  </si>
  <si>
    <t>FEC.ktoe.ES.TEL.TEL.TOTAL.TOTAL.AMBIENT</t>
  </si>
  <si>
    <t>FEC.ktoe.ES.TEL.TEL.TOTAL.TOTAL.STEAM_DISTR</t>
  </si>
  <si>
    <t>FEC.ktoe.ES.TEL.TEL.TOTAL.TOTAL.ELEC</t>
  </si>
  <si>
    <t>FEC.ktoe.ES.TEL.TEL.LIGHT.GENERIC.ELEC</t>
  </si>
  <si>
    <t>FEC.ktoe.ES.TEL.TEL.AIRCOMP.GENERIC.ELEC</t>
  </si>
  <si>
    <t>FEC.ktoe.ES.TEL.TEL.MOTOR.GENERIC.ELEC</t>
  </si>
  <si>
    <t>FEC.ktoe.ES.TEL.TEL.FANS.GENERIC.ELEC</t>
  </si>
  <si>
    <t>FEC.ktoe.ES.TEL.TEL.LOW_ENTH.TOTAL.TOTAL</t>
  </si>
  <si>
    <t>FEC.ktoe.ES.TEL.TEL.LOW_ENTH.THERM.DIESEL_LIQBIO</t>
  </si>
  <si>
    <t>FEC.ktoe.ES.TEL.TEL.LOW_ENTH.THERM.NG_BIOGAS</t>
  </si>
  <si>
    <t>FEC.ktoe.ES.TEL.TEL.LOW_ENTH.THERM.SOLAR_GEO</t>
  </si>
  <si>
    <t>FEC.ktoe.ES.TEL.TEL.LOW_ENTH.HP.AMBIENT</t>
  </si>
  <si>
    <t>FEC.ktoe.ES.TEL.TEL.LOW_ENTH.THERM.ELEC</t>
  </si>
  <si>
    <t>Textiles: Pretreatment with steam</t>
  </si>
  <si>
    <t>FEC.ktoe.ES.TEL.TEL.PRETREAT.TOTAL.TOTAL</t>
  </si>
  <si>
    <t>FEC.ktoe.ES.TEL.TEL.PRETREAT.STEAM.SOLIDS</t>
  </si>
  <si>
    <t>FEC.ktoe.ES.TEL.TEL.PRETREAT.STEAM.RFG</t>
  </si>
  <si>
    <t>FEC.ktoe.ES.TEL.TEL.PRETREAT.STEAM.LPG</t>
  </si>
  <si>
    <t>FEC.ktoe.ES.TEL.TEL.PRETREAT.STEAM.DIESEL_LIQBIO</t>
  </si>
  <si>
    <t>FEC.ktoe.ES.TEL.TEL.PRETREAT.STEAM.RFO</t>
  </si>
  <si>
    <t>FEC.ktoe.ES.TEL.TEL.PRETREAT.STEAM.OTHER</t>
  </si>
  <si>
    <t>FEC.ktoe.ES.TEL.TEL.PRETREAT.STEAM.NG_BIOGAS</t>
  </si>
  <si>
    <t>FEC.ktoe.ES.TEL.TEL.PRETREAT.STEAM.DERIVED</t>
  </si>
  <si>
    <t>FEC.ktoe.ES.TEL.TEL.PRETREAT.STEAM.BIOMASS_WASTE</t>
  </si>
  <si>
    <t>FEC.ktoe.ES.TEL.TEL.PRETREAT.STEAM.STEAM_DISTR</t>
  </si>
  <si>
    <t>Textiles: Wet processing with steam</t>
  </si>
  <si>
    <t>FEC.ktoe.ES.TEL.TEL.PROCESSING.TOTAL.TOTAL</t>
  </si>
  <si>
    <t>FEC.ktoe.ES.TEL.TEL.PROCESSING.STEAM.SOLIDS</t>
  </si>
  <si>
    <t>FEC.ktoe.ES.TEL.TEL.PROCESSING.STEAM.RFG</t>
  </si>
  <si>
    <t>FEC.ktoe.ES.TEL.TEL.PROCESSING.STEAM.LPG</t>
  </si>
  <si>
    <t>FEC.ktoe.ES.TEL.TEL.PROCESSING.STEAM.DIESEL_LIQBIO</t>
  </si>
  <si>
    <t>FEC.ktoe.ES.TEL.TEL.PROCESSING.STEAM.RFO</t>
  </si>
  <si>
    <t>FEC.ktoe.ES.TEL.TEL.PROCESSING.STEAM.OTHER</t>
  </si>
  <si>
    <t>FEC.ktoe.ES.TEL.TEL.PROCESSING.STEAM.NG_BIOGAS</t>
  </si>
  <si>
    <t>FEC.ktoe.ES.TEL.TEL.PROCESSING.STEAM.DERIVED</t>
  </si>
  <si>
    <t>FEC.ktoe.ES.TEL.TEL.PROCESSING.STEAM.BIOMASS_WASTE</t>
  </si>
  <si>
    <t>FEC.ktoe.ES.TEL.TEL.PROCESSING.STEAM.STEAM_DISTR</t>
  </si>
  <si>
    <t>Textiles: Electric general machinery</t>
  </si>
  <si>
    <t>FEC.ktoe.ES.TEL.TEL.GENERIC.MECH.ELEC</t>
  </si>
  <si>
    <t>Textiles: Drying</t>
  </si>
  <si>
    <t>Textiles: Thermal drying</t>
  </si>
  <si>
    <t>FEC.ktoe.ES.TEL.TEL.DRYING.TOTAL.TOTAL</t>
  </si>
  <si>
    <t>FEC.ktoe.ES.TEL.TEL.DRYING.THERM.SOLIDS</t>
  </si>
  <si>
    <t>FEC.ktoe.ES.TEL.TEL.DRYING.THERM.LPG</t>
  </si>
  <si>
    <t>FEC.ktoe.ES.TEL.TEL.DRYING.THERM.DIESEL_LIQBIO</t>
  </si>
  <si>
    <t>FEC.ktoe.ES.TEL.TEL.DRYING.THERM.RFO</t>
  </si>
  <si>
    <t>FEC.ktoe.ES.TEL.TEL.DRYING.THERM.NG_BIOGAS</t>
  </si>
  <si>
    <t>Textiles: Steam drying</t>
  </si>
  <si>
    <t>FEC.ktoe.ES.TEL.TEL.DRYING_STEAM.TOTAL.TOTAL</t>
  </si>
  <si>
    <t>FEC.ktoe.ES.TEL.TEL.DRYING_STEAM.STEAM.SOLIDS</t>
  </si>
  <si>
    <t>FEC.ktoe.ES.TEL.TEL.DRYING_STEAM.STEAM.RFG</t>
  </si>
  <si>
    <t>FEC.ktoe.ES.TEL.TEL.DRYING_STEAM.STEAM.LPG</t>
  </si>
  <si>
    <t>FEC.ktoe.ES.TEL.TEL.DRYING_STEAM.STEAM.DIESEL_LIQBIO</t>
  </si>
  <si>
    <t>FEC.ktoe.ES.TEL.TEL.DRYING_STEAM.STEAM.RFO</t>
  </si>
  <si>
    <t>FEC.ktoe.ES.TEL.TEL.DRYING_STEAM.STEAM.OTHER</t>
  </si>
  <si>
    <t>FEC.ktoe.ES.TEL.TEL.DRYING_STEAM.STEAM.NG_BIOGAS</t>
  </si>
  <si>
    <t>FEC.ktoe.ES.TEL.TEL.DRYING_STEAM.STEAM.DERIVED</t>
  </si>
  <si>
    <t>FEC.ktoe.ES.TEL.TEL.DRYING_STEAM.STEAM.BIOMASS_WASTE</t>
  </si>
  <si>
    <t>FEC.ktoe.ES.TEL.TEL.DRYING_STEAM.STEAM.STEAM_DISTR</t>
  </si>
  <si>
    <t>Textiles: Electric drying</t>
  </si>
  <si>
    <t>FEC.ktoe.ES.TEL.TEL.DRYING_ELEC.ELEC.ELEC</t>
  </si>
  <si>
    <t>Textiles: Microwave drying</t>
  </si>
  <si>
    <t>FEC.ktoe.ES.TEL.TEL.DRYING_MICROW.MICROW.ELEC</t>
  </si>
  <si>
    <t>Textiles: Finishing Electric</t>
  </si>
  <si>
    <t>FEC.ktoe.ES.TEL.TEL.FINISHING.THERM.ELEC</t>
  </si>
  <si>
    <t>UED.ktoe.ES.TEL.TEL.TOTAL.TOTAL.TOTAL</t>
  </si>
  <si>
    <t>UED.ktoe.ES.TEL.TEL.LIGHT.GENERIC.ELEC</t>
  </si>
  <si>
    <t>UED.ktoe.ES.TEL.TEL.AIRCOMP.GENERIC.ELEC</t>
  </si>
  <si>
    <t>UED.ktoe.ES.TEL.TEL.MOTOR.GENERIC.ELEC</t>
  </si>
  <si>
    <t>UED.ktoe.ES.TEL.TEL.FANS.GENERIC.ELEC</t>
  </si>
  <si>
    <t>UED.ktoe.ES.TEL.TEL.LOW_ENTH.TOTAL.TOTAL</t>
  </si>
  <si>
    <t>UED.ktoe.ES.TEL.TEL.LOW_ENTH.THERM.DIESEL_LIQBIO</t>
  </si>
  <si>
    <t>UED.ktoe.ES.TEL.TEL.LOW_ENTH.THERM.NG_BIOGAS</t>
  </si>
  <si>
    <t>UED.ktoe.ES.TEL.TEL.LOW_ENTH.THERM.SOLAR_GEO</t>
  </si>
  <si>
    <t>UED.ktoe.ES.TEL.TEL.LOW_ENTH.HP.AMBIENT</t>
  </si>
  <si>
    <t>UED.ktoe.ES.TEL.TEL.LOW_ENTH.THERM.ELEC</t>
  </si>
  <si>
    <t>UED.ktoe.ES.TEL.TEL.PRETREAT.TOTAL.TOTAL</t>
  </si>
  <si>
    <t>UED.ktoe.ES.TEL.TEL.PRETREAT.STEAM.SOLIDS</t>
  </si>
  <si>
    <t>UED.ktoe.ES.TEL.TEL.PRETREAT.STEAM.RFG</t>
  </si>
  <si>
    <t>UED.ktoe.ES.TEL.TEL.PRETREAT.STEAM.LPG</t>
  </si>
  <si>
    <t>UED.ktoe.ES.TEL.TEL.PRETREAT.STEAM.DIESEL_LIQBIO</t>
  </si>
  <si>
    <t>UED.ktoe.ES.TEL.TEL.PRETREAT.STEAM.RFO</t>
  </si>
  <si>
    <t>UED.ktoe.ES.TEL.TEL.PRETREAT.STEAM.OTHER</t>
  </si>
  <si>
    <t>UED.ktoe.ES.TEL.TEL.PRETREAT.STEAM.NG_BIOGAS</t>
  </si>
  <si>
    <t>UED.ktoe.ES.TEL.TEL.PRETREAT.STEAM.DERIVED</t>
  </si>
  <si>
    <t>UED.ktoe.ES.TEL.TEL.PRETREAT.STEAM.BIOMASS_WASTE</t>
  </si>
  <si>
    <t>UED.ktoe.ES.TEL.TEL.PRETREAT.STEAM.STEAM_DISTR</t>
  </si>
  <si>
    <t>UED.ktoe.ES.TEL.TEL.PROCESSING.TOTAL.TOTAL</t>
  </si>
  <si>
    <t>UED.ktoe.ES.TEL.TEL.PROCESSING.STEAM.SOLIDS</t>
  </si>
  <si>
    <t>UED.ktoe.ES.TEL.TEL.PROCESSING.STEAM.RFG</t>
  </si>
  <si>
    <t>UED.ktoe.ES.TEL.TEL.PROCESSING.STEAM.LPG</t>
  </si>
  <si>
    <t>UED.ktoe.ES.TEL.TEL.PROCESSING.STEAM.DIESEL_LIQBIO</t>
  </si>
  <si>
    <t>UED.ktoe.ES.TEL.TEL.PROCESSING.STEAM.RFO</t>
  </si>
  <si>
    <t>UED.ktoe.ES.TEL.TEL.PROCESSING.STEAM.OTHER</t>
  </si>
  <si>
    <t>UED.ktoe.ES.TEL.TEL.PROCESSING.STEAM.NG_BIOGAS</t>
  </si>
  <si>
    <t>UED.ktoe.ES.TEL.TEL.PROCESSING.STEAM.DERIVED</t>
  </si>
  <si>
    <t>UED.ktoe.ES.TEL.TEL.PROCESSING.STEAM.BIOMASS_WASTE</t>
  </si>
  <si>
    <t>UED.ktoe.ES.TEL.TEL.PROCESSING.STEAM.STEAM_DISTR</t>
  </si>
  <si>
    <t>UED.ktoe.ES.TEL.TEL.GENERIC.MECH.ELEC</t>
  </si>
  <si>
    <t>UED.ktoe.ES.TEL.TEL.DRYING.TOTAL.TOTAL</t>
  </si>
  <si>
    <t>UED.ktoe.ES.TEL.TEL.DRYING.THERM.SOLIDS</t>
  </si>
  <si>
    <t>UED.ktoe.ES.TEL.TEL.DRYING.THERM.LPG</t>
  </si>
  <si>
    <t>UED.ktoe.ES.TEL.TEL.DRYING.THERM.DIESEL_LIQBIO</t>
  </si>
  <si>
    <t>UED.ktoe.ES.TEL.TEL.DRYING.THERM.RFO</t>
  </si>
  <si>
    <t>UED.ktoe.ES.TEL.TEL.DRYING.THERM.NG_BIOGAS</t>
  </si>
  <si>
    <t>UED.ktoe.ES.TEL.TEL.DRYING_STEAM.TOTAL.TOTAL</t>
  </si>
  <si>
    <t>UED.ktoe.ES.TEL.TEL.DRYING_STEAM.STEAM.SOLIDS</t>
  </si>
  <si>
    <t>UED.ktoe.ES.TEL.TEL.DRYING_STEAM.STEAM.RFG</t>
  </si>
  <si>
    <t>UED.ktoe.ES.TEL.TEL.DRYING_STEAM.STEAM.LPG</t>
  </si>
  <si>
    <t>UED.ktoe.ES.TEL.TEL.DRYING_STEAM.STEAM.DIESEL_LIQBIO</t>
  </si>
  <si>
    <t>UED.ktoe.ES.TEL.TEL.DRYING_STEAM.STEAM.RFO</t>
  </si>
  <si>
    <t>UED.ktoe.ES.TEL.TEL.DRYING_STEAM.STEAM.OTHER</t>
  </si>
  <si>
    <t>UED.ktoe.ES.TEL.TEL.DRYING_STEAM.STEAM.NG_BIOGAS</t>
  </si>
  <si>
    <t>UED.ktoe.ES.TEL.TEL.DRYING_STEAM.STEAM.DERIVED</t>
  </si>
  <si>
    <t>UED.ktoe.ES.TEL.TEL.DRYING_STEAM.STEAM.BIOMASS_WASTE</t>
  </si>
  <si>
    <t>UED.ktoe.ES.TEL.TEL.DRYING_STEAM.STEAM.STEAM_DISTR</t>
  </si>
  <si>
    <t>UED.ktoe.ES.TEL.TEL.DRYING_ELEC.ELEC.ELEC</t>
  </si>
  <si>
    <t>UED.ktoe.ES.TEL.TEL.DRYING_MICROW.MICROW.ELEC</t>
  </si>
  <si>
    <t>UED.ktoe.ES.TEL.TEL.FINISHING.THERM.ELEC</t>
  </si>
  <si>
    <t>FUEL_EMI.ktCO2.ES.TEL.TEL.TOTAL.TOTAL.TOTAL</t>
  </si>
  <si>
    <t>FUEL_EMI.ktCO2.ES.TEL.TEL.LIGHT.GENERIC.ELEC</t>
  </si>
  <si>
    <t>FUEL_EMI.ktCO2.ES.TEL.TEL.AIRCOMP.GENERIC.ELEC</t>
  </si>
  <si>
    <t>FUEL_EMI.ktCO2.ES.TEL.TEL.MOTOR.GENERIC.ELEC</t>
  </si>
  <si>
    <t>FUEL_EMI.ktCO2.ES.TEL.TEL.FANS.GENERIC.ELEC</t>
  </si>
  <si>
    <t>FUEL_EMI.ktCO2.ES.TEL.TEL.LOW_ENTH.TOTAL.TOTAL</t>
  </si>
  <si>
    <t>FUEL_EMI.ktCO2.ES.TEL.TEL.LOW_ENTH.THERM.DIESEL_LIQBIO</t>
  </si>
  <si>
    <t>FUEL_EMI.ktCO2.ES.TEL.TEL.LOW_ENTH.THERM.NG_BIOGAS</t>
  </si>
  <si>
    <t>FUEL_EMI.ktCO2.ES.TEL.TEL.LOW_ENTH.THERM.SOLAR_GEO</t>
  </si>
  <si>
    <t>FUEL_EMI.ktCO2.ES.TEL.TEL.LOW_ENTH.HP.AMBIENT</t>
  </si>
  <si>
    <t>FUEL_EMI.ktCO2.ES.TEL.TEL.LOW_ENTH.THERM.ELEC</t>
  </si>
  <si>
    <t>FUEL_EMI.ktCO2.ES.TEL.TEL.PRETREAT.TOTAL.TOTAL</t>
  </si>
  <si>
    <t>FUEL_EMI.ktCO2.ES.TEL.TEL.PRETREAT.STEAM.SOLIDS</t>
  </si>
  <si>
    <t>FUEL_EMI.ktCO2.ES.TEL.TEL.PRETREAT.STEAM.RFG</t>
  </si>
  <si>
    <t>FUEL_EMI.ktCO2.ES.TEL.TEL.PRETREAT.STEAM.LPG</t>
  </si>
  <si>
    <t>FUEL_EMI.ktCO2.ES.TEL.TEL.PRETREAT.STEAM.DIESEL_LIQBIO</t>
  </si>
  <si>
    <t>FUEL_EMI.ktCO2.ES.TEL.TEL.PRETREAT.STEAM.RFO</t>
  </si>
  <si>
    <t>FUEL_EMI.ktCO2.ES.TEL.TEL.PRETREAT.STEAM.OTHER</t>
  </si>
  <si>
    <t>FUEL_EMI.ktCO2.ES.TEL.TEL.PRETREAT.STEAM.NG_BIOGAS</t>
  </si>
  <si>
    <t>FUEL_EMI.ktCO2.ES.TEL.TEL.PRETREAT.STEAM.DERIVED</t>
  </si>
  <si>
    <t>FUEL_EMI.ktCO2.ES.TEL.TEL.PRETREAT.STEAM.BIOMASS_WASTE</t>
  </si>
  <si>
    <t>FUEL_EMI.ktCO2.ES.TEL.TEL.PRETREAT.STEAM.STEAM_DISTR</t>
  </si>
  <si>
    <t>FUEL_EMI.ktCO2.ES.TEL.TEL.PROCESSING.TOTAL.TOTAL</t>
  </si>
  <si>
    <t>FUEL_EMI.ktCO2.ES.TEL.TEL.PROCESSING.STEAM.SOLIDS</t>
  </si>
  <si>
    <t>FUEL_EMI.ktCO2.ES.TEL.TEL.PROCESSING.STEAM.RFG</t>
  </si>
  <si>
    <t>FUEL_EMI.ktCO2.ES.TEL.TEL.PROCESSING.STEAM.LPG</t>
  </si>
  <si>
    <t>FUEL_EMI.ktCO2.ES.TEL.TEL.PROCESSING.STEAM.DIESEL_LIQBIO</t>
  </si>
  <si>
    <t>FUEL_EMI.ktCO2.ES.TEL.TEL.PROCESSING.STEAM.RFO</t>
  </si>
  <si>
    <t>FUEL_EMI.ktCO2.ES.TEL.TEL.PROCESSING.STEAM.OTHER</t>
  </si>
  <si>
    <t>FUEL_EMI.ktCO2.ES.TEL.TEL.PROCESSING.STEAM.NG_BIOGAS</t>
  </si>
  <si>
    <t>FUEL_EMI.ktCO2.ES.TEL.TEL.PROCESSING.STEAM.DERIVED</t>
  </si>
  <si>
    <t>FUEL_EMI.ktCO2.ES.TEL.TEL.PROCESSING.STEAM.BIOMASS_WASTE</t>
  </si>
  <si>
    <t>FUEL_EMI.ktCO2.ES.TEL.TEL.PROCESSING.STEAM.STEAM_DISTR</t>
  </si>
  <si>
    <t>FUEL_EMI.ktCO2.ES.TEL.TEL.GENERIC.MECH.ELEC</t>
  </si>
  <si>
    <t>FUEL_EMI.ktCO2.ES.TEL.TEL.DRYING.TOTAL.TOTAL</t>
  </si>
  <si>
    <t>FUEL_EMI.ktCO2.ES.TEL.TEL.DRYING.THERM.SOLIDS</t>
  </si>
  <si>
    <t>FUEL_EMI.ktCO2.ES.TEL.TEL.DRYING.THERM.LPG</t>
  </si>
  <si>
    <t>FUEL_EMI.ktCO2.ES.TEL.TEL.DRYING.THERM.DIESEL_LIQBIO</t>
  </si>
  <si>
    <t>FUEL_EMI.ktCO2.ES.TEL.TEL.DRYING.THERM.RFO</t>
  </si>
  <si>
    <t>FUEL_EMI.ktCO2.ES.TEL.TEL.DRYING.THERM.NG_BIOGAS</t>
  </si>
  <si>
    <t>FUEL_EMI.ktCO2.ES.TEL.TEL.DRYING_STEAM.TOTAL.TOTAL</t>
  </si>
  <si>
    <t>FUEL_EMI.ktCO2.ES.TEL.TEL.DRYING_STEAM.STEAM.SOLIDS</t>
  </si>
  <si>
    <t>FUEL_EMI.ktCO2.ES.TEL.TEL.DRYING_STEAM.STEAM.RFG</t>
  </si>
  <si>
    <t>FUEL_EMI.ktCO2.ES.TEL.TEL.DRYING_STEAM.STEAM.LPG</t>
  </si>
  <si>
    <t>FUEL_EMI.ktCO2.ES.TEL.TEL.DRYING_STEAM.STEAM.DIESEL_LIQBIO</t>
  </si>
  <si>
    <t>FUEL_EMI.ktCO2.ES.TEL.TEL.DRYING_STEAM.STEAM.RFO</t>
  </si>
  <si>
    <t>FUEL_EMI.ktCO2.ES.TEL.TEL.DRYING_STEAM.STEAM.OTHER</t>
  </si>
  <si>
    <t>FUEL_EMI.ktCO2.ES.TEL.TEL.DRYING_STEAM.STEAM.NG_BIOGAS</t>
  </si>
  <si>
    <t>FUEL_EMI.ktCO2.ES.TEL.TEL.DRYING_STEAM.STEAM.DERIVED</t>
  </si>
  <si>
    <t>FUEL_EMI.ktCO2.ES.TEL.TEL.DRYING_STEAM.STEAM.BIOMASS_WASTE</t>
  </si>
  <si>
    <t>FUEL_EMI.ktCO2.ES.TEL.TEL.DRYING_STEAM.STEAM.STEAM_DISTR</t>
  </si>
  <si>
    <t>FUEL_EMI.ktCO2.ES.TEL.TEL.DRYING_ELEC.ELEC.ELEC</t>
  </si>
  <si>
    <t>FUEL_EMI.ktCO2.ES.TEL.TEL.DRYING_MICROW.MICROW.ELEC</t>
  </si>
  <si>
    <t>FUEL_EMI.ktCO2.ES.TEL.TEL.FINISHING.THERM.ELEC</t>
  </si>
  <si>
    <t>VA.Meuro2015.ES.WWP.WWP</t>
  </si>
  <si>
    <t>OUTPUT.index.ES.WWP.WWP</t>
  </si>
  <si>
    <t>CAP.index.ES.WWP.WWP</t>
  </si>
  <si>
    <t>NEWCAP.index.ES.WWP.WWP</t>
  </si>
  <si>
    <t>FEC.ktoe.ES.WWP.WWP.TOTAL.TOTAL.TOTAL</t>
  </si>
  <si>
    <t>FEC.ktoe.ES.WWP.WWP.TOTAL.TOTAL.SOLIDS</t>
  </si>
  <si>
    <t>FEC.ktoe.ES.WWP.WWP.TOTAL.TOTAL.RFG</t>
  </si>
  <si>
    <t>FEC.ktoe.ES.WWP.WWP.TOTAL.TOTAL.LPG</t>
  </si>
  <si>
    <t>FEC.ktoe.ES.WWP.WWP.TOTAL.TOTAL.DIESEL</t>
  </si>
  <si>
    <t>FEC.ktoe.ES.WWP.WWP.TOTAL.TOTAL.RFO</t>
  </si>
  <si>
    <t>FEC.ktoe.ES.WWP.WWP.TOTAL.TOTAL.OTHER</t>
  </si>
  <si>
    <t>FEC.ktoe.ES.WWP.WWP.TOTAL.TOTAL.NG</t>
  </si>
  <si>
    <t>FEC.ktoe.ES.WWP.WWP.TOTAL.TOTAL.DERIVED</t>
  </si>
  <si>
    <t>FEC.ktoe.ES.WWP.WWP.TOTAL.TOTAL.BIOMASS_WASTE</t>
  </si>
  <si>
    <t>FEC.ktoe.ES.WWP.WWP.TOTAL.TOTAL.BIOGAS</t>
  </si>
  <si>
    <t>FEC.ktoe.ES.WWP.WWP.TOTAL.TOTAL.LIQBIO</t>
  </si>
  <si>
    <t>FEC.ktoe.ES.WWP.WWP.TOTAL.TOTAL.SOLAR</t>
  </si>
  <si>
    <t>FEC.ktoe.ES.WWP.WWP.TOTAL.TOTAL.GEO</t>
  </si>
  <si>
    <t>FEC.ktoe.ES.WWP.WWP.TOTAL.TOTAL.AMBIENT</t>
  </si>
  <si>
    <t>FEC.ktoe.ES.WWP.WWP.TOTAL.TOTAL.STEAM_DISTR</t>
  </si>
  <si>
    <t>FEC.ktoe.ES.WWP.WWP.TOTAL.TOTAL.ELEC</t>
  </si>
  <si>
    <t>FEC.ktoe.ES.WWP.WWP.LIGHT.GENERIC.ELEC</t>
  </si>
  <si>
    <t>FEC.ktoe.ES.WWP.WWP.AIRCOMP.GENERIC.ELEC</t>
  </si>
  <si>
    <t>FEC.ktoe.ES.WWP.WWP.MOTOR.GENERIC.ELEC</t>
  </si>
  <si>
    <t>FEC.ktoe.ES.WWP.WWP.FANS.GENERIC.ELEC</t>
  </si>
  <si>
    <t>FEC.ktoe.ES.WWP.WWP.LOW_ENTH.TOTAL.TOTAL</t>
  </si>
  <si>
    <t>FEC.ktoe.ES.WWP.WWP.LOW_ENTH.THERM.DIESEL_LIQBIO</t>
  </si>
  <si>
    <t>FEC.ktoe.ES.WWP.WWP.LOW_ENTH.THERM.NG_BIOGAS</t>
  </si>
  <si>
    <t>FEC.ktoe.ES.WWP.WWP.LOW_ENTH.THERM.SOLAR_GEO</t>
  </si>
  <si>
    <t>FEC.ktoe.ES.WWP.WWP.LOW_ENTH.HP.AMBIENT</t>
  </si>
  <si>
    <t>FEC.ktoe.ES.WWP.WWP.LOW_ENTH.THERM.ELEC</t>
  </si>
  <si>
    <t>Wood: Specific processes with steam</t>
  </si>
  <si>
    <t>FEC.ktoe.ES.WWP.WWP.PROCESSING.TOTAL.TOTAL</t>
  </si>
  <si>
    <t>FEC.ktoe.ES.WWP.WWP.PROCESSING.STEAM.SOLIDS</t>
  </si>
  <si>
    <t>FEC.ktoe.ES.WWP.WWP.PROCESSING.STEAM.RFG</t>
  </si>
  <si>
    <t>FEC.ktoe.ES.WWP.WWP.PROCESSING.STEAM.LPG</t>
  </si>
  <si>
    <t>FEC.ktoe.ES.WWP.WWP.PROCESSING.STEAM.DIESEL_LIQBIO</t>
  </si>
  <si>
    <t>FEC.ktoe.ES.WWP.WWP.PROCESSING.STEAM.RFO</t>
  </si>
  <si>
    <t>FEC.ktoe.ES.WWP.WWP.PROCESSING.STEAM.OTHER</t>
  </si>
  <si>
    <t>FEC.ktoe.ES.WWP.WWP.PROCESSING.STEAM.NG_BIOGAS</t>
  </si>
  <si>
    <t>FEC.ktoe.ES.WWP.WWP.PROCESSING.STEAM.DERIVED</t>
  </si>
  <si>
    <t>FEC.ktoe.ES.WWP.WWP.PROCESSING.STEAM.BIOMASS_WASTE</t>
  </si>
  <si>
    <t>FEC.ktoe.ES.WWP.WWP.PROCESSING.STEAM.STEAM_DISTR</t>
  </si>
  <si>
    <t>Wood: Electric mechanical processes</t>
  </si>
  <si>
    <t>FEC.ktoe.ES.WWP.WWP.GENERIC.MECH.ELEC</t>
  </si>
  <si>
    <t>Wood: Drying</t>
  </si>
  <si>
    <t>Wood: Thermal drying</t>
  </si>
  <si>
    <t>FEC.ktoe.ES.WWP.WWP.DRYING.TOTAL.TOTAL</t>
  </si>
  <si>
    <t>FEC.ktoe.ES.WWP.WWP.DRYING.THERM.SOLIDS</t>
  </si>
  <si>
    <t>FEC.ktoe.ES.WWP.WWP.DRYING.THERM.LPG</t>
  </si>
  <si>
    <t>FEC.ktoe.ES.WWP.WWP.DRYING.THERM.DIESEL_LIQBIO</t>
  </si>
  <si>
    <t>FEC.ktoe.ES.WWP.WWP.DRYING.THERM.RFO</t>
  </si>
  <si>
    <t>FEC.ktoe.ES.WWP.WWP.DRYING.THERM.NG_BIOGAS</t>
  </si>
  <si>
    <t>Wood: Steam drying</t>
  </si>
  <si>
    <t>FEC.ktoe.ES.WWP.WWP.DRYING_STEAM.TOTAL.TOTAL</t>
  </si>
  <si>
    <t>FEC.ktoe.ES.WWP.WWP.DRYING_STEAM.STEAM.SOLIDS</t>
  </si>
  <si>
    <t>FEC.ktoe.ES.WWP.WWP.DRYING_STEAM.STEAM.RFG</t>
  </si>
  <si>
    <t>FEC.ktoe.ES.WWP.WWP.DRYING_STEAM.STEAM.LPG</t>
  </si>
  <si>
    <t>FEC.ktoe.ES.WWP.WWP.DRYING_STEAM.STEAM.DIESEL_LIQBIO</t>
  </si>
  <si>
    <t>FEC.ktoe.ES.WWP.WWP.DRYING_STEAM.STEAM.RFO</t>
  </si>
  <si>
    <t>FEC.ktoe.ES.WWP.WWP.DRYING_STEAM.STEAM.OTHER</t>
  </si>
  <si>
    <t>FEC.ktoe.ES.WWP.WWP.DRYING_STEAM.STEAM.NG_BIOGAS</t>
  </si>
  <si>
    <t>FEC.ktoe.ES.WWP.WWP.DRYING_STEAM.STEAM.DERIVED</t>
  </si>
  <si>
    <t>FEC.ktoe.ES.WWP.WWP.DRYING_STEAM.STEAM.BIOMASS_WASTE</t>
  </si>
  <si>
    <t>FEC.ktoe.ES.WWP.WWP.DRYING_STEAM.STEAM.STEAM_DISTR</t>
  </si>
  <si>
    <t>Wood: Electric drying</t>
  </si>
  <si>
    <t>FEC.ktoe.ES.WWP.WWP.DRYING_ELEC.ELEC.ELEC</t>
  </si>
  <si>
    <t>Wood: Microwave drying</t>
  </si>
  <si>
    <t>FEC.ktoe.ES.WWP.WWP.DRYING_MICROW.MICROW.ELEC</t>
  </si>
  <si>
    <t>Wood: Finishing Electric</t>
  </si>
  <si>
    <t>FEC.ktoe.ES.WWP.WWP.FINISHING.ELEC.ELEC</t>
  </si>
  <si>
    <t>UED.ktoe.ES.WWP.WWP.TOTAL.TOTAL.TOTAL</t>
  </si>
  <si>
    <t>UED.ktoe.ES.WWP.WWP.LIGHT.GENERIC.ELEC</t>
  </si>
  <si>
    <t>UED.ktoe.ES.WWP.WWP.AIRCOMP.GENERIC.ELEC</t>
  </si>
  <si>
    <t>UED.ktoe.ES.WWP.WWP.MOTOR.GENERIC.ELEC</t>
  </si>
  <si>
    <t>UED.ktoe.ES.WWP.WWP.FANS.GENERIC.ELEC</t>
  </si>
  <si>
    <t>UED.ktoe.ES.WWP.WWP.LOW_ENTH.TOTAL.TOTAL</t>
  </si>
  <si>
    <t>UED.ktoe.ES.WWP.WWP.LOW_ENTH.THERM.DIESEL_LIQBIO</t>
  </si>
  <si>
    <t>UED.ktoe.ES.WWP.WWP.LOW_ENTH.THERM.NG_BIOGAS</t>
  </si>
  <si>
    <t>UED.ktoe.ES.WWP.WWP.LOW_ENTH.THERM.SOLAR_GEO</t>
  </si>
  <si>
    <t>UED.ktoe.ES.WWP.WWP.LOW_ENTH.HP.AMBIENT</t>
  </si>
  <si>
    <t>UED.ktoe.ES.WWP.WWP.LOW_ENTH.THERM.ELEC</t>
  </si>
  <si>
    <t>UED.ktoe.ES.WWP.WWP.PROCESSING.TOTAL.TOTAL</t>
  </si>
  <si>
    <t>UED.ktoe.ES.WWP.WWP.PROCESSING.STEAM.SOLIDS</t>
  </si>
  <si>
    <t>UED.ktoe.ES.WWP.WWP.PROCESSING.STEAM.RFG</t>
  </si>
  <si>
    <t>UED.ktoe.ES.WWP.WWP.PROCESSING.STEAM.LPG</t>
  </si>
  <si>
    <t>UED.ktoe.ES.WWP.WWP.PROCESSING.STEAM.DIESEL_LIQBIO</t>
  </si>
  <si>
    <t>UED.ktoe.ES.WWP.WWP.PROCESSING.STEAM.RFO</t>
  </si>
  <si>
    <t>UED.ktoe.ES.WWP.WWP.PROCESSING.STEAM.OTHER</t>
  </si>
  <si>
    <t>UED.ktoe.ES.WWP.WWP.PROCESSING.STEAM.NG_BIOGAS</t>
  </si>
  <si>
    <t>UED.ktoe.ES.WWP.WWP.PROCESSING.STEAM.DERIVED</t>
  </si>
  <si>
    <t>UED.ktoe.ES.WWP.WWP.PROCESSING.STEAM.BIOMASS_WASTE</t>
  </si>
  <si>
    <t>UED.ktoe.ES.WWP.WWP.PROCESSING.STEAM.STEAM_DISTR</t>
  </si>
  <si>
    <t>UED.ktoe.ES.WWP.WWP.GENERIC.MECH.ELEC</t>
  </si>
  <si>
    <t>UED.ktoe.ES.WWP.WWP.DRYING.TOTAL.TOTAL</t>
  </si>
  <si>
    <t>UED.ktoe.ES.WWP.WWP.DRYING.THERM.SOLIDS</t>
  </si>
  <si>
    <t>UED.ktoe.ES.WWP.WWP.DRYING.THERM.LPG</t>
  </si>
  <si>
    <t>UED.ktoe.ES.WWP.WWP.DRYING.THERM.DIESEL_LIQBIO</t>
  </si>
  <si>
    <t>UED.ktoe.ES.WWP.WWP.DRYING.THERM.RFO</t>
  </si>
  <si>
    <t>UED.ktoe.ES.WWP.WWP.DRYING.THERM.NG_BIOGAS</t>
  </si>
  <si>
    <t>UED.ktoe.ES.WWP.WWP.DRYING_STEAM.TOTAL.TOTAL</t>
  </si>
  <si>
    <t>UED.ktoe.ES.WWP.WWP.DRYING_STEAM.STEAM.SOLIDS</t>
  </si>
  <si>
    <t>UED.ktoe.ES.WWP.WWP.DRYING_STEAM.STEAM.RFG</t>
  </si>
  <si>
    <t>UED.ktoe.ES.WWP.WWP.DRYING_STEAM.STEAM.LPG</t>
  </si>
  <si>
    <t>UED.ktoe.ES.WWP.WWP.DRYING_STEAM.STEAM.DIESEL_LIQBIO</t>
  </si>
  <si>
    <t>UED.ktoe.ES.WWP.WWP.DRYING_STEAM.STEAM.RFO</t>
  </si>
  <si>
    <t>UED.ktoe.ES.WWP.WWP.DRYING_STEAM.STEAM.OTHER</t>
  </si>
  <si>
    <t>UED.ktoe.ES.WWP.WWP.DRYING_STEAM.STEAM.NG_BIOGAS</t>
  </si>
  <si>
    <t>UED.ktoe.ES.WWP.WWP.DRYING_STEAM.STEAM.DERIVED</t>
  </si>
  <si>
    <t>UED.ktoe.ES.WWP.WWP.DRYING_STEAM.STEAM.BIOMASS_WASTE</t>
  </si>
  <si>
    <t>UED.ktoe.ES.WWP.WWP.DRYING_STEAM.STEAM.STEAM_DISTR</t>
  </si>
  <si>
    <t>UED.ktoe.ES.WWP.WWP.DRYING_ELEC.ELEC.ELEC</t>
  </si>
  <si>
    <t>UED.ktoe.ES.WWP.WWP.DRYING_MICROW.MICROW.ELEC</t>
  </si>
  <si>
    <t>UED.ktoe.ES.WWP.WWP.FINISHING.ELEC.ELEC</t>
  </si>
  <si>
    <t>FUEL_EMI.ktCO2.ES.WWP.WWP.TOTAL.TOTAL.TOTAL</t>
  </si>
  <si>
    <t>FUEL_EMI.ktCO2.ES.WWP.WWP.LIGHT.GENERIC.ELEC</t>
  </si>
  <si>
    <t>FUEL_EMI.ktCO2.ES.WWP.WWP.AIRCOMP.GENERIC.ELEC</t>
  </si>
  <si>
    <t>FUEL_EMI.ktCO2.ES.WWP.WWP.MOTOR.GENERIC.ELEC</t>
  </si>
  <si>
    <t>FUEL_EMI.ktCO2.ES.WWP.WWP.FANS.GENERIC.ELEC</t>
  </si>
  <si>
    <t>FUEL_EMI.ktCO2.ES.WWP.WWP.LOW_ENTH.TOTAL.TOTAL</t>
  </si>
  <si>
    <t>FUEL_EMI.ktCO2.ES.WWP.WWP.LOW_ENTH.THERM.DIESEL_LIQBIO</t>
  </si>
  <si>
    <t>FUEL_EMI.ktCO2.ES.WWP.WWP.LOW_ENTH.THERM.NG_BIOGAS</t>
  </si>
  <si>
    <t>FUEL_EMI.ktCO2.ES.WWP.WWP.LOW_ENTH.THERM.SOLAR_GEO</t>
  </si>
  <si>
    <t>FUEL_EMI.ktCO2.ES.WWP.WWP.LOW_ENTH.HP.AMBIENT</t>
  </si>
  <si>
    <t>FUEL_EMI.ktCO2.ES.WWP.WWP.LOW_ENTH.THERM.ELEC</t>
  </si>
  <si>
    <t>FUEL_EMI.ktCO2.ES.WWP.WWP.PROCESSING.TOTAL.TOTAL</t>
  </si>
  <si>
    <t>FUEL_EMI.ktCO2.ES.WWP.WWP.PROCESSING.STEAM.SOLIDS</t>
  </si>
  <si>
    <t>FUEL_EMI.ktCO2.ES.WWP.WWP.PROCESSING.STEAM.RFG</t>
  </si>
  <si>
    <t>FUEL_EMI.ktCO2.ES.WWP.WWP.PROCESSING.STEAM.LPG</t>
  </si>
  <si>
    <t>FUEL_EMI.ktCO2.ES.WWP.WWP.PROCESSING.STEAM.DIESEL_LIQBIO</t>
  </si>
  <si>
    <t>FUEL_EMI.ktCO2.ES.WWP.WWP.PROCESSING.STEAM.RFO</t>
  </si>
  <si>
    <t>FUEL_EMI.ktCO2.ES.WWP.WWP.PROCESSING.STEAM.OTHER</t>
  </si>
  <si>
    <t>FUEL_EMI.ktCO2.ES.WWP.WWP.PROCESSING.STEAM.NG_BIOGAS</t>
  </si>
  <si>
    <t>FUEL_EMI.ktCO2.ES.WWP.WWP.PROCESSING.STEAM.DERIVED</t>
  </si>
  <si>
    <t>FUEL_EMI.ktCO2.ES.WWP.WWP.PROCESSING.STEAM.BIOMASS_WASTE</t>
  </si>
  <si>
    <t>FUEL_EMI.ktCO2.ES.WWP.WWP.PROCESSING.STEAM.STEAM_DISTR</t>
  </si>
  <si>
    <t>FUEL_EMI.ktCO2.ES.WWP.WWP.GENERIC.MECH.ELEC</t>
  </si>
  <si>
    <t>FUEL_EMI.ktCO2.ES.WWP.WWP.DRYING.TOTAL.TOTAL</t>
  </si>
  <si>
    <t>FUEL_EMI.ktCO2.ES.WWP.WWP.DRYING.THERM.SOLIDS</t>
  </si>
  <si>
    <t>FUEL_EMI.ktCO2.ES.WWP.WWP.DRYING.THERM.LPG</t>
  </si>
  <si>
    <t>FUEL_EMI.ktCO2.ES.WWP.WWP.DRYING.THERM.DIESEL_LIQBIO</t>
  </si>
  <si>
    <t>FUEL_EMI.ktCO2.ES.WWP.WWP.DRYING.THERM.RFO</t>
  </si>
  <si>
    <t>FUEL_EMI.ktCO2.ES.WWP.WWP.DRYING.THERM.NG_BIOGAS</t>
  </si>
  <si>
    <t>FUEL_EMI.ktCO2.ES.WWP.WWP.DRYING_STEAM.TOTAL.TOTAL</t>
  </si>
  <si>
    <t>FUEL_EMI.ktCO2.ES.WWP.WWP.DRYING_STEAM.STEAM.SOLIDS</t>
  </si>
  <si>
    <t>FUEL_EMI.ktCO2.ES.WWP.WWP.DRYING_STEAM.STEAM.RFG</t>
  </si>
  <si>
    <t>FUEL_EMI.ktCO2.ES.WWP.WWP.DRYING_STEAM.STEAM.LPG</t>
  </si>
  <si>
    <t>FUEL_EMI.ktCO2.ES.WWP.WWP.DRYING_STEAM.STEAM.DIESEL_LIQBIO</t>
  </si>
  <si>
    <t>FUEL_EMI.ktCO2.ES.WWP.WWP.DRYING_STEAM.STEAM.RFO</t>
  </si>
  <si>
    <t>FUEL_EMI.ktCO2.ES.WWP.WWP.DRYING_STEAM.STEAM.OTHER</t>
  </si>
  <si>
    <t>FUEL_EMI.ktCO2.ES.WWP.WWP.DRYING_STEAM.STEAM.NG_BIOGAS</t>
  </si>
  <si>
    <t>FUEL_EMI.ktCO2.ES.WWP.WWP.DRYING_STEAM.STEAM.DERIVED</t>
  </si>
  <si>
    <t>FUEL_EMI.ktCO2.ES.WWP.WWP.DRYING_STEAM.STEAM.BIOMASS_WASTE</t>
  </si>
  <si>
    <t>FUEL_EMI.ktCO2.ES.WWP.WWP.DRYING_STEAM.STEAM.STEAM_DISTR</t>
  </si>
  <si>
    <t>FUEL_EMI.ktCO2.ES.WWP.WWP.DRYING_ELEC.ELEC.ELEC</t>
  </si>
  <si>
    <t>FUEL_EMI.ktCO2.ES.WWP.WWP.DRYING_MICROW.MICROW.ELEC</t>
  </si>
  <si>
    <t>FUEL_EMI.ktCO2.ES.WWP.WWP.FINISHING.ELEC.ELEC</t>
  </si>
  <si>
    <t>VA.Meuro2015.ES.OIS.OIS</t>
  </si>
  <si>
    <t>OUTPUT.index.ES.OIS.OIS</t>
  </si>
  <si>
    <t>CAP.index.ES.OIS.OIS</t>
  </si>
  <si>
    <t>NEWCAP.index.ES.OIS.OIS</t>
  </si>
  <si>
    <t>Energy consumption (ktoe)*</t>
  </si>
  <si>
    <t>FEC.ktoe.ES.OIS.OIS.TOTAL.TOTAL.TOTAL</t>
  </si>
  <si>
    <t>FEC.ktoe.ES.OIS.OIS.TOTAL.TOTAL.SOLIDS</t>
  </si>
  <si>
    <t>FEC.ktoe.ES.OIS.OIS.TOTAL.TOTAL.RFG</t>
  </si>
  <si>
    <t>FEC.ktoe.ES.OIS.OIS.TOTAL.TOTAL.LPG</t>
  </si>
  <si>
    <t>FEC.ktoe.ES.OIS.OIS.TOTAL.TOTAL.DIESEL</t>
  </si>
  <si>
    <t>FEC.ktoe.ES.OIS.OIS.TOTAL.TOTAL.RFO</t>
  </si>
  <si>
    <t>FEC.ktoe.ES.OIS.OIS.TOTAL.TOTAL.OTHER</t>
  </si>
  <si>
    <t>FEC.ktoe.ES.OIS.OIS.TOTAL.TOTAL.NG</t>
  </si>
  <si>
    <t>FEC.ktoe.ES.OIS.OIS.TOTAL.TOTAL.DERIVED</t>
  </si>
  <si>
    <t>FEC.ktoe.ES.OIS.OIS.TOTAL.TOTAL.BIOMASS_WASTE</t>
  </si>
  <si>
    <t>FEC.ktoe.ES.OIS.OIS.TOTAL.TOTAL.BIOGAS</t>
  </si>
  <si>
    <t>FEC.ktoe.ES.OIS.OIS.TOTAL.TOTAL.LIQBIO</t>
  </si>
  <si>
    <t>FEC.ktoe.ES.OIS.OIS.TOTAL.TOTAL.SOLAR</t>
  </si>
  <si>
    <t>FEC.ktoe.ES.OIS.OIS.TOTAL.TOTAL.GEO</t>
  </si>
  <si>
    <t>FEC.ktoe.ES.OIS.OIS.TOTAL.TOTAL.AMBIENT</t>
  </si>
  <si>
    <t>FEC.ktoe.ES.OIS.OIS.TOTAL.TOTAL.STEAM_DISTR</t>
  </si>
  <si>
    <t>FEC.ktoe.ES.OIS.OIS.TOTAL.TOTAL.ELEC</t>
  </si>
  <si>
    <t>*Energy consumption includes consumption in Mining and Quarrying and Construction sectors</t>
  </si>
  <si>
    <t>FEC.ktoe.ES.OIS.OIS.LIGHT.GENERIC.ELEC</t>
  </si>
  <si>
    <t>FEC.ktoe.ES.OIS.OIS.AIRCOMP.GENERIC.ELEC</t>
  </si>
  <si>
    <t>FEC.ktoe.ES.OIS.OIS.MOTOR.GENERIC.ELEC</t>
  </si>
  <si>
    <t>FEC.ktoe.ES.OIS.OIS.FANS.GENERIC.ELEC</t>
  </si>
  <si>
    <t>FEC.ktoe.ES.OIS.OIS.LOW_ENTH.TOTAL.TOTAL</t>
  </si>
  <si>
    <t>FEC.ktoe.ES.OIS.OIS.LOW_ENTH.THERM.DIESEL_LIQBIO</t>
  </si>
  <si>
    <t>FEC.ktoe.ES.OIS.OIS.LOW_ENTH.THERM.NG_BIOGAS</t>
  </si>
  <si>
    <t>FEC.ktoe.ES.OIS.OIS.LOW_ENTH.THERM.SOLAR_GEO</t>
  </si>
  <si>
    <t>FEC.ktoe.ES.OIS.OIS.LOW_ENTH.HP.AMBIENT</t>
  </si>
  <si>
    <t>FEC.ktoe.ES.OIS.OIS.LOW_ENTH.THERM.ELEC</t>
  </si>
  <si>
    <t>Other Industrial sectors: Steam processing</t>
  </si>
  <si>
    <t>FEC.ktoe.ES.OIS.OIS.PROCESSING.TOTAL.TOTAL</t>
  </si>
  <si>
    <t>FEC.ktoe.ES.OIS.OIS.PROCESSING.STEAM.SOLIDS</t>
  </si>
  <si>
    <t>FEC.ktoe.ES.OIS.OIS.PROCESSING.STEAM.RFG</t>
  </si>
  <si>
    <t>FEC.ktoe.ES.OIS.OIS.PROCESSING.STEAM.LPG</t>
  </si>
  <si>
    <t>FEC.ktoe.ES.OIS.OIS.PROCESSING.STEAM.DIESEL_LIQBIO</t>
  </si>
  <si>
    <t>FEC.ktoe.ES.OIS.OIS.PROCESSING.STEAM.RFO</t>
  </si>
  <si>
    <t>FEC.ktoe.ES.OIS.OIS.PROCESSING.STEAM.OTHER</t>
  </si>
  <si>
    <t>FEC.ktoe.ES.OIS.OIS.PROCESSING.STEAM.NG_BIOGAS</t>
  </si>
  <si>
    <t>FEC.ktoe.ES.OIS.OIS.PROCESSING.STEAM.DERIVED</t>
  </si>
  <si>
    <t>FEC.ktoe.ES.OIS.OIS.PROCESSING.STEAM.BIOMASS_WASTE</t>
  </si>
  <si>
    <t>FEC.ktoe.ES.OIS.OIS.PROCESSING.STEAM.STEAM_DISTR</t>
  </si>
  <si>
    <t>Other Industrial sectors: Process heating</t>
  </si>
  <si>
    <t>Other Industrial sectors: Thermal processing</t>
  </si>
  <si>
    <t>FEC.ktoe.ES.OIS.OIS.PROC_HEAT.TOTAL.TOTAL</t>
  </si>
  <si>
    <t>FEC.ktoe.ES.OIS.OIS.PROC_HEAT.THERM.SOLIDS</t>
  </si>
  <si>
    <t>FEC.ktoe.ES.OIS.OIS.PROC_HEAT.THERM.LPG</t>
  </si>
  <si>
    <t>FEC.ktoe.ES.OIS.OIS.PROC_HEAT.THERM.DIESEL_LIQBIO</t>
  </si>
  <si>
    <t>FEC.ktoe.ES.OIS.OIS.PROC_HEAT.THERM.RFO</t>
  </si>
  <si>
    <t>FEC.ktoe.ES.OIS.OIS.PROC_HEAT.THERM.NG_BIOGAS</t>
  </si>
  <si>
    <t>Other Industrial sectors: Electric processing</t>
  </si>
  <si>
    <t>FEC.ktoe.ES.OIS.OIS.PROC_HEAT_ELEC.ELEC.ELEC</t>
  </si>
  <si>
    <t>Other Industrial sectors: Drying</t>
  </si>
  <si>
    <t>Other Industries: Thermal drying</t>
  </si>
  <si>
    <t>FEC.ktoe.ES.OIS.OIS.DRYING.TOTAL.TOTAL</t>
  </si>
  <si>
    <t>FEC.ktoe.ES.OIS.OIS.DRYING.THERM.SOLIDS</t>
  </si>
  <si>
    <t>FEC.ktoe.ES.OIS.OIS.DRYING.THERM.LPG</t>
  </si>
  <si>
    <t>FEC.ktoe.ES.OIS.OIS.DRYING.THERM.DIESEL_LIQBIO</t>
  </si>
  <si>
    <t>FEC.ktoe.ES.OIS.OIS.DRYING.THERM.RFO</t>
  </si>
  <si>
    <t>FEC.ktoe.ES.OIS.OIS.DRYING.THERM.NG_BIOGAS</t>
  </si>
  <si>
    <t>Other Industries: Steam drying</t>
  </si>
  <si>
    <t>FEC.ktoe.ES.OIS.OIS.DRYING_STEAM.TOTAL.TOTAL</t>
  </si>
  <si>
    <t>FEC.ktoe.ES.OIS.OIS.DRYING_STEAM.STEAM.SOLIDS</t>
  </si>
  <si>
    <t>FEC.ktoe.ES.OIS.OIS.DRYING_STEAM.STEAM.RFG</t>
  </si>
  <si>
    <t>FEC.ktoe.ES.OIS.OIS.DRYING_STEAM.STEAM.LPG</t>
  </si>
  <si>
    <t>FEC.ktoe.ES.OIS.OIS.DRYING_STEAM.STEAM.DIESEL_LIQBIO</t>
  </si>
  <si>
    <t>FEC.ktoe.ES.OIS.OIS.DRYING_STEAM.STEAM.RFO</t>
  </si>
  <si>
    <t>FEC.ktoe.ES.OIS.OIS.DRYING_STEAM.STEAM.OTHER</t>
  </si>
  <si>
    <t>FEC.ktoe.ES.OIS.OIS.DRYING_STEAM.STEAM.NG_BIOGAS</t>
  </si>
  <si>
    <t>FEC.ktoe.ES.OIS.OIS.DRYING_STEAM.STEAM.DERIVED</t>
  </si>
  <si>
    <t>FEC.ktoe.ES.OIS.OIS.DRYING_STEAM.STEAM.BIOMASS_WASTE</t>
  </si>
  <si>
    <t>FEC.ktoe.ES.OIS.OIS.DRYING_STEAM.STEAM.STEAM_DISTR</t>
  </si>
  <si>
    <t>Other Industries: Electric drying</t>
  </si>
  <si>
    <t>FEC.ktoe.ES.OIS.OIS.DRYING_ELEC.ELEC.ELEC</t>
  </si>
  <si>
    <t>Other Industrial sectors: Process Cooling</t>
  </si>
  <si>
    <t>Other Industries: Thermal cooling</t>
  </si>
  <si>
    <t>FEC.ktoe.ES.OIS.OIS.PROC_COOL_THERM.THERM.NG_BIOGAS</t>
  </si>
  <si>
    <t>Other Industries: Steam cooling</t>
  </si>
  <si>
    <t>FEC.ktoe.ES.OIS.OIS.PROC_COOL_STEAM.TOTAL.TOTAL</t>
  </si>
  <si>
    <t>FEC.ktoe.ES.OIS.OIS.PROC_COOL_STEAM.STEAM.SOLIDS</t>
  </si>
  <si>
    <t>FEC.ktoe.ES.OIS.OIS.PROC_COOL_STEAM.STEAM.RFG</t>
  </si>
  <si>
    <t>FEC.ktoe.ES.OIS.OIS.PROC_COOL_STEAM.STEAM.LPG</t>
  </si>
  <si>
    <t>FEC.ktoe.ES.OIS.OIS.PROC_COOL_STEAM.STEAM.DIESEL_LIQBIO</t>
  </si>
  <si>
    <t>FEC.ktoe.ES.OIS.OIS.PROC_COOL_STEAM.STEAM.RFO</t>
  </si>
  <si>
    <t>FEC.ktoe.ES.OIS.OIS.PROC_COOL_STEAM.STEAM.OTHER</t>
  </si>
  <si>
    <t>FEC.ktoe.ES.OIS.OIS.PROC_COOL_STEAM.STEAM.NG_BIOGAS</t>
  </si>
  <si>
    <t>FEC.ktoe.ES.OIS.OIS.PROC_COOL_STEAM.STEAM.DERIVED</t>
  </si>
  <si>
    <t>FEC.ktoe.ES.OIS.OIS.PROC_COOL_STEAM.STEAM.BIOMASS_WASTE</t>
  </si>
  <si>
    <t>FEC.ktoe.ES.OIS.OIS.PROC_COOL_STEAM.STEAM.STEAM_DISTR</t>
  </si>
  <si>
    <t>Other Industries: Electric cooling</t>
  </si>
  <si>
    <t>FEC.ktoe.ES.OIS.OIS.PROC_COOL_ELEC.ELEC.ELEC</t>
  </si>
  <si>
    <t>Other Industrial sectors: Diesel motors (incl. biofuels)</t>
  </si>
  <si>
    <t>FEC.ktoe.ES.OIS.OIS.MOTOR.MECH.DIESEL_LIQBIO</t>
  </si>
  <si>
    <t>Other Industrial sectors: Electric machinery</t>
  </si>
  <si>
    <t>FEC.ktoe.ES.OIS.OIS.GENERIC.MECH.ELEC</t>
  </si>
  <si>
    <t>Other Industrial sectors: Diesel motors</t>
  </si>
  <si>
    <t>UED.ktoe.ES.OIS.OIS.TOTAL.TOTAL.TOTAL</t>
  </si>
  <si>
    <t>UED.ktoe.ES.OIS.OIS.LIGHT.GENERIC.ELEC</t>
  </si>
  <si>
    <t>UED.ktoe.ES.OIS.OIS.AIRCOMP.GENERIC.ELEC</t>
  </si>
  <si>
    <t>UED.ktoe.ES.OIS.OIS.MOTOR.GENERIC.ELEC</t>
  </si>
  <si>
    <t>UED.ktoe.ES.OIS.OIS.FANS.GENERIC.ELEC</t>
  </si>
  <si>
    <t>UED.ktoe.ES.OIS.OIS.LOW_ENTH.TOTAL.TOTAL</t>
  </si>
  <si>
    <t>UED.ktoe.ES.OIS.OIS.LOW_ENTH.THERM.DIESEL_LIQBIO</t>
  </si>
  <si>
    <t>UED.ktoe.ES.OIS.OIS.LOW_ENTH.THERM.NG_BIOGAS</t>
  </si>
  <si>
    <t>UED.ktoe.ES.OIS.OIS.LOW_ENTH.THERM.SOLAR_GEO</t>
  </si>
  <si>
    <t>UED.ktoe.ES.OIS.OIS.LOW_ENTH.HP.AMBIENT</t>
  </si>
  <si>
    <t>UED.ktoe.ES.OIS.OIS.LOW_ENTH.THERM.ELEC</t>
  </si>
  <si>
    <t>UED.ktoe.ES.OIS.OIS.PROCESSING.TOTAL.TOTAL</t>
  </si>
  <si>
    <t>UED.ktoe.ES.OIS.OIS.PROCESSING.STEAM.SOLIDS</t>
  </si>
  <si>
    <t>UED.ktoe.ES.OIS.OIS.PROCESSING.STEAM.RFG</t>
  </si>
  <si>
    <t>UED.ktoe.ES.OIS.OIS.PROCESSING.STEAM.LPG</t>
  </si>
  <si>
    <t>UED.ktoe.ES.OIS.OIS.PROCESSING.STEAM.DIESEL_LIQBIO</t>
  </si>
  <si>
    <t>UED.ktoe.ES.OIS.OIS.PROCESSING.STEAM.RFO</t>
  </si>
  <si>
    <t>UED.ktoe.ES.OIS.OIS.PROCESSING.STEAM.OTHER</t>
  </si>
  <si>
    <t>UED.ktoe.ES.OIS.OIS.PROCESSING.STEAM.NG_BIOGAS</t>
  </si>
  <si>
    <t>UED.ktoe.ES.OIS.OIS.PROCESSING.STEAM.DERIVED</t>
  </si>
  <si>
    <t>UED.ktoe.ES.OIS.OIS.PROCESSING.STEAM.BIOMASS_WASTE</t>
  </si>
  <si>
    <t>UED.ktoe.ES.OIS.OIS.PROCESSING.STEAM.STEAM_DISTR</t>
  </si>
  <si>
    <t>UED.ktoe.ES.OIS.OIS.PROC_HEAT.TOTAL.TOTAL</t>
  </si>
  <si>
    <t>UED.ktoe.ES.OIS.OIS.PROC_HEAT.THERM.SOLIDS</t>
  </si>
  <si>
    <t>UED.ktoe.ES.OIS.OIS.PROC_HEAT.THERM.LPG</t>
  </si>
  <si>
    <t>UED.ktoe.ES.OIS.OIS.PROC_HEAT.THERM.DIESEL_LIQBIO</t>
  </si>
  <si>
    <t>UED.ktoe.ES.OIS.OIS.PROC_HEAT.THERM.RFO</t>
  </si>
  <si>
    <t>UED.ktoe.ES.OIS.OIS.PROC_HEAT.THERM.NG_BIOGAS</t>
  </si>
  <si>
    <t>UED.ktoe.ES.OIS.OIS.PROC_HEAT_ELEC.ELEC.ELEC</t>
  </si>
  <si>
    <t>UED.ktoe.ES.OIS.OIS.DRYING.TOTAL.TOTAL</t>
  </si>
  <si>
    <t>UED.ktoe.ES.OIS.OIS.DRYING.THERM.SOLIDS</t>
  </si>
  <si>
    <t>UED.ktoe.ES.OIS.OIS.DRYING.THERM.LPG</t>
  </si>
  <si>
    <t>UED.ktoe.ES.OIS.OIS.DRYING.THERM.DIESEL_LIQBIO</t>
  </si>
  <si>
    <t>UED.ktoe.ES.OIS.OIS.DRYING.THERM.RFO</t>
  </si>
  <si>
    <t>UED.ktoe.ES.OIS.OIS.DRYING.THERM.NG_BIOGAS</t>
  </si>
  <si>
    <t>UED.ktoe.ES.OIS.OIS.DRYING_STEAM.TOTAL.TOTAL</t>
  </si>
  <si>
    <t>UED.ktoe.ES.OIS.OIS.DRYING_STEAM.STEAM.SOLIDS</t>
  </si>
  <si>
    <t>UED.ktoe.ES.OIS.OIS.DRYING_STEAM.STEAM.RFG</t>
  </si>
  <si>
    <t>UED.ktoe.ES.OIS.OIS.DRYING_STEAM.STEAM.LPG</t>
  </si>
  <si>
    <t>UED.ktoe.ES.OIS.OIS.DRYING_STEAM.STEAM.DIESEL_LIQBIO</t>
  </si>
  <si>
    <t>UED.ktoe.ES.OIS.OIS.DRYING_STEAM.STEAM.RFO</t>
  </si>
  <si>
    <t>UED.ktoe.ES.OIS.OIS.DRYING_STEAM.STEAM.OTHER</t>
  </si>
  <si>
    <t>UED.ktoe.ES.OIS.OIS.DRYING_STEAM.STEAM.NG_BIOGAS</t>
  </si>
  <si>
    <t>UED.ktoe.ES.OIS.OIS.DRYING_STEAM.STEAM.DERIVED</t>
  </si>
  <si>
    <t>UED.ktoe.ES.OIS.OIS.DRYING_STEAM.STEAM.BIOMASS_WASTE</t>
  </si>
  <si>
    <t>UED.ktoe.ES.OIS.OIS.DRYING_STEAM.STEAM.STEAM_DISTR</t>
  </si>
  <si>
    <t>UED.ktoe.ES.OIS.OIS.DRYING_ELEC.ELEC.ELEC</t>
  </si>
  <si>
    <t>UED.ktoe.ES.OIS.OIS.PROC_COOL_THERM.THERM.NG_BIOGAS</t>
  </si>
  <si>
    <t>UED.ktoe.ES.OIS.OIS.PROC_COOL_STEAM.TOTAL.TOTAL</t>
  </si>
  <si>
    <t>UED.ktoe.ES.OIS.OIS.PROC_COOL_STEAM.STEAM.SOLIDS</t>
  </si>
  <si>
    <t>UED.ktoe.ES.OIS.OIS.PROC_COOL_STEAM.STEAM.RFG</t>
  </si>
  <si>
    <t>UED.ktoe.ES.OIS.OIS.PROC_COOL_STEAM.STEAM.LPG</t>
  </si>
  <si>
    <t>UED.ktoe.ES.OIS.OIS.PROC_COOL_STEAM.STEAM.DIESEL_LIQBIO</t>
  </si>
  <si>
    <t>UED.ktoe.ES.OIS.OIS.PROC_COOL_STEAM.STEAM.RFO</t>
  </si>
  <si>
    <t>UED.ktoe.ES.OIS.OIS.PROC_COOL_STEAM.STEAM.OTHER</t>
  </si>
  <si>
    <t>UED.ktoe.ES.OIS.OIS.PROC_COOL_STEAM.STEAM.NG_BIOGAS</t>
  </si>
  <si>
    <t>UED.ktoe.ES.OIS.OIS.PROC_COOL_STEAM.STEAM.DERIVED</t>
  </si>
  <si>
    <t>UED.ktoe.ES.OIS.OIS.PROC_COOL_STEAM.STEAM.BIOMASS_WASTE</t>
  </si>
  <si>
    <t>UED.ktoe.ES.OIS.OIS.PROC_COOL_STEAM.STEAM.STEAM_DISTR</t>
  </si>
  <si>
    <t>UED.ktoe.ES.OIS.OIS.PROC_COOL_ELEC.ELEC.ELEC</t>
  </si>
  <si>
    <t>UED.ktoe.ES.OIS.OIS.MOTOR.MECH.DIESEL_LIQBIO</t>
  </si>
  <si>
    <t>UED.ktoe.ES.OIS.OIS.GENERIC.MECH.ELEC</t>
  </si>
  <si>
    <t>FUEL_EMI.ktCO2.ES.OIS.OIS.TOTAL.TOTAL.TOTAL</t>
  </si>
  <si>
    <t>FUEL_EMI.ktCO2.ES.OIS.OIS.LIGHT.GENERIC.ELEC</t>
  </si>
  <si>
    <t>FUEL_EMI.ktCO2.ES.OIS.OIS.AIRCOMP.GENERIC.ELEC</t>
  </si>
  <si>
    <t>FUEL_EMI.ktCO2.ES.OIS.OIS.MOTOR.GENERIC.ELEC</t>
  </si>
  <si>
    <t>FUEL_EMI.ktCO2.ES.OIS.OIS.FANS.GENERIC.ELEC</t>
  </si>
  <si>
    <t>FUEL_EMI.ktCO2.ES.OIS.OIS.LOW_ENTH.TOTAL.TOTAL</t>
  </si>
  <si>
    <t>FUEL_EMI.ktCO2.ES.OIS.OIS.LOW_ENTH.THERM.DIESEL_LIQBIO</t>
  </si>
  <si>
    <t>FUEL_EMI.ktCO2.ES.OIS.OIS.LOW_ENTH.THERM.NG_BIOGAS</t>
  </si>
  <si>
    <t>FUEL_EMI.ktCO2.ES.OIS.OIS.LOW_ENTH.THERM.SOLAR_GEO</t>
  </si>
  <si>
    <t>FUEL_EMI.ktCO2.ES.OIS.OIS.LOW_ENTH.HP.AMBIENT</t>
  </si>
  <si>
    <t>FUEL_EMI.ktCO2.ES.OIS.OIS.LOW_ENTH.THERM.ELEC</t>
  </si>
  <si>
    <t>FUEL_EMI.ktCO2.ES.OIS.OIS.PROCESSING.TOTAL.TOTAL</t>
  </si>
  <si>
    <t>FUEL_EMI.ktCO2.ES.OIS.OIS.PROCESSING.STEAM.SOLIDS</t>
  </si>
  <si>
    <t>FUEL_EMI.ktCO2.ES.OIS.OIS.PROCESSING.STEAM.RFG</t>
  </si>
  <si>
    <t>FUEL_EMI.ktCO2.ES.OIS.OIS.PROCESSING.STEAM.LPG</t>
  </si>
  <si>
    <t>FUEL_EMI.ktCO2.ES.OIS.OIS.PROCESSING.STEAM.DIESEL_LIQBIO</t>
  </si>
  <si>
    <t>FUEL_EMI.ktCO2.ES.OIS.OIS.PROCESSING.STEAM.RFO</t>
  </si>
  <si>
    <t>FUEL_EMI.ktCO2.ES.OIS.OIS.PROCESSING.STEAM.OTHER</t>
  </si>
  <si>
    <t>FUEL_EMI.ktCO2.ES.OIS.OIS.PROCESSING.STEAM.NG_BIOGAS</t>
  </si>
  <si>
    <t>FUEL_EMI.ktCO2.ES.OIS.OIS.PROCESSING.STEAM.DERIVED</t>
  </si>
  <si>
    <t>FUEL_EMI.ktCO2.ES.OIS.OIS.PROCESSING.STEAM.BIOMASS_WASTE</t>
  </si>
  <si>
    <t>FUEL_EMI.ktCO2.ES.OIS.OIS.PROCESSING.STEAM.STEAM_DISTR</t>
  </si>
  <si>
    <t>FUEL_EMI.ktCO2.ES.OIS.OIS.PROC_HEAT.TOTAL.TOTAL</t>
  </si>
  <si>
    <t>FUEL_EMI.ktCO2.ES.OIS.OIS.PROC_HEAT.THERM.SOLIDS</t>
  </si>
  <si>
    <t>FUEL_EMI.ktCO2.ES.OIS.OIS.PROC_HEAT.THERM.LPG</t>
  </si>
  <si>
    <t>FUEL_EMI.ktCO2.ES.OIS.OIS.PROC_HEAT.THERM.DIESEL_LIQBIO</t>
  </si>
  <si>
    <t>FUEL_EMI.ktCO2.ES.OIS.OIS.PROC_HEAT.THERM.RFO</t>
  </si>
  <si>
    <t>FUEL_EMI.ktCO2.ES.OIS.OIS.PROC_HEAT.THERM.NG_BIOGAS</t>
  </si>
  <si>
    <t>FUEL_EMI.ktCO2.ES.OIS.OIS.PROC_HEAT_ELEC.ELEC.ELEC</t>
  </si>
  <si>
    <t>FUEL_EMI.ktCO2.ES.OIS.OIS.DRYING.TOTAL.TOTAL</t>
  </si>
  <si>
    <t>FUEL_EMI.ktCO2.ES.OIS.OIS.DRYING.THERM.SOLIDS</t>
  </si>
  <si>
    <t>FUEL_EMI.ktCO2.ES.OIS.OIS.DRYING.THERM.LPG</t>
  </si>
  <si>
    <t>FUEL_EMI.ktCO2.ES.OIS.OIS.DRYING.THERM.DIESEL_LIQBIO</t>
  </si>
  <si>
    <t>FUEL_EMI.ktCO2.ES.OIS.OIS.DRYING.THERM.RFO</t>
  </si>
  <si>
    <t>FUEL_EMI.ktCO2.ES.OIS.OIS.DRYING.THERM.NG_BIOGAS</t>
  </si>
  <si>
    <t>FUEL_EMI.ktCO2.ES.OIS.OIS.DRYING_STEAM.TOTAL.TOTAL</t>
  </si>
  <si>
    <t>FUEL_EMI.ktCO2.ES.OIS.OIS.DRYING_STEAM.STEAM.SOLIDS</t>
  </si>
  <si>
    <t>FUEL_EMI.ktCO2.ES.OIS.OIS.DRYING_STEAM.STEAM.RFG</t>
  </si>
  <si>
    <t>FUEL_EMI.ktCO2.ES.OIS.OIS.DRYING_STEAM.STEAM.LPG</t>
  </si>
  <si>
    <t>FUEL_EMI.ktCO2.ES.OIS.OIS.DRYING_STEAM.STEAM.DIESEL_LIQBIO</t>
  </si>
  <si>
    <t>FUEL_EMI.ktCO2.ES.OIS.OIS.DRYING_STEAM.STEAM.RFO</t>
  </si>
  <si>
    <t>FUEL_EMI.ktCO2.ES.OIS.OIS.DRYING_STEAM.STEAM.OTHER</t>
  </si>
  <si>
    <t>FUEL_EMI.ktCO2.ES.OIS.OIS.DRYING_STEAM.STEAM.NG_BIOGAS</t>
  </si>
  <si>
    <t>FUEL_EMI.ktCO2.ES.OIS.OIS.DRYING_STEAM.STEAM.DERIVED</t>
  </si>
  <si>
    <t>FUEL_EMI.ktCO2.ES.OIS.OIS.DRYING_STEAM.STEAM.BIOMASS_WASTE</t>
  </si>
  <si>
    <t>FUEL_EMI.ktCO2.ES.OIS.OIS.DRYING_STEAM.STEAM.STEAM_DISTR</t>
  </si>
  <si>
    <t>FUEL_EMI.ktCO2.ES.OIS.OIS.DRYING_ELEC.ELEC.ELEC</t>
  </si>
  <si>
    <t>FUEL_EMI.ktCO2.ES.OIS.OIS.PROC_COOL_THERM.THERM.NG_BIOGAS</t>
  </si>
  <si>
    <t>FUEL_EMI.ktCO2.ES.OIS.OIS.PROC_COOL_STEAM.TOTAL.TOTAL</t>
  </si>
  <si>
    <t>FUEL_EMI.ktCO2.ES.OIS.OIS.PROC_COOL_STEAM.STEAM.SOLIDS</t>
  </si>
  <si>
    <t>FUEL_EMI.ktCO2.ES.OIS.OIS.PROC_COOL_STEAM.STEAM.RFG</t>
  </si>
  <si>
    <t>FUEL_EMI.ktCO2.ES.OIS.OIS.PROC_COOL_STEAM.STEAM.LPG</t>
  </si>
  <si>
    <t>FUEL_EMI.ktCO2.ES.OIS.OIS.PROC_COOL_STEAM.STEAM.DIESEL_LIQBIO</t>
  </si>
  <si>
    <t>FUEL_EMI.ktCO2.ES.OIS.OIS.PROC_COOL_STEAM.STEAM.RFO</t>
  </si>
  <si>
    <t>FUEL_EMI.ktCO2.ES.OIS.OIS.PROC_COOL_STEAM.STEAM.OTHER</t>
  </si>
  <si>
    <t>FUEL_EMI.ktCO2.ES.OIS.OIS.PROC_COOL_STEAM.STEAM.NG_BIOGAS</t>
  </si>
  <si>
    <t>FUEL_EMI.ktCO2.ES.OIS.OIS.PROC_COOL_STEAM.STEAM.DERIVED</t>
  </si>
  <si>
    <t>FUEL_EMI.ktCO2.ES.OIS.OIS.PROC_COOL_STEAM.STEAM.BIOMASS_WASTE</t>
  </si>
  <si>
    <t>FUEL_EMI.ktCO2.ES.OIS.OIS.PROC_COOL_STEAM.STEAM.STEAM_DISTR</t>
  </si>
  <si>
    <t>FUEL_EMI.ktCO2.ES.OIS.OIS.PROC_COOL_ELEC.ELEC.ELEC</t>
  </si>
  <si>
    <t>FUEL_EMI.ktCO2.ES.OIS.OIS.MOTOR.MECH.DIESEL_LIQBIO</t>
  </si>
  <si>
    <t>FUEL_EMI.ktCO2.ES.OIS.OIS.GENERIC.MECH.ELEC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</si>
</sst>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45432.784479166665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ES: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218324.31776180008</v>
      </c>
      <c r="C3" s="205">
        <f>ISI!C$3+NFM!C$3+CHI!C$3+NMM!C$3+PPA!C$3+FBT!C$3+TRE!C$3+MAE!C$3+TEL!C$3+WWP!C$3+OIS!C$3</f>
        <v>226683.98805599724</v>
      </c>
      <c r="D3" s="205">
        <f>ISI!D$3+NFM!D$3+CHI!D$3+NMM!D$3+PPA!D$3+FBT!D$3+TRE!D$3+MAE!D$3+TEL!D$3+WWP!D$3+OIS!D$3</f>
        <v>230574.2048373686</v>
      </c>
      <c r="E3" s="205">
        <f>ISI!E$3+NFM!E$3+CHI!E$3+NMM!E$3+PPA!E$3+FBT!E$3+TRE!E$3+MAE!E$3+TEL!E$3+WWP!E$3+OIS!E$3</f>
        <v>233947.07247625201</v>
      </c>
      <c r="F3" s="205">
        <f>ISI!F$3+NFM!F$3+CHI!F$3+NMM!F$3+PPA!F$3+FBT!F$3+TRE!F$3+MAE!F$3+TEL!F$3+WWP!F$3+OIS!F$3</f>
        <v>237520.2050524177</v>
      </c>
      <c r="G3" s="205">
        <f>ISI!G$3+NFM!G$3+CHI!G$3+NMM!G$3+PPA!G$3+FBT!G$3+TRE!G$3+MAE!G$3+TEL!G$3+WWP!G$3+OIS!G$3</f>
        <v>246856.1191904131</v>
      </c>
      <c r="H3" s="205">
        <f>ISI!H$3+NFM!H$3+CHI!H$3+NMM!H$3+PPA!H$3+FBT!H$3+TRE!H$3+MAE!H$3+TEL!H$3+WWP!H$3+OIS!H$3</f>
        <v>256601.31703537918</v>
      </c>
      <c r="I3" s="205">
        <f>ISI!I$3+NFM!I$3+CHI!I$3+NMM!I$3+PPA!I$3+FBT!I$3+TRE!I$3+MAE!I$3+TEL!I$3+WWP!I$3+OIS!I$3</f>
        <v>257131.1585865182</v>
      </c>
      <c r="J3" s="205">
        <f>ISI!J$3+NFM!J$3+CHI!J$3+NMM!J$3+PPA!J$3+FBT!J$3+TRE!J$3+MAE!J$3+TEL!J$3+WWP!J$3+OIS!J$3</f>
        <v>251535.32338308456</v>
      </c>
      <c r="K3" s="205">
        <f>ISI!K$3+NFM!K$3+CHI!K$3+NMM!K$3+PPA!K$3+FBT!K$3+TRE!K$3+MAE!K$3+TEL!K$3+WWP!K$3+OIS!K$3</f>
        <v>223590.43885761441</v>
      </c>
      <c r="L3" s="205">
        <f>ISI!L$3+NFM!L$3+CHI!L$3+NMM!L$3+PPA!L$3+FBT!L$3+TRE!L$3+MAE!L$3+TEL!L$3+WWP!L$3+OIS!L$3</f>
        <v>204850.81329208665</v>
      </c>
      <c r="M3" s="205">
        <f>ISI!M$3+NFM!M$3+CHI!M$3+NMM!M$3+PPA!M$3+FBT!M$3+TRE!M$3+MAE!M$3+TEL!M$3+WWP!M$3+OIS!M$3</f>
        <v>190588.63484262786</v>
      </c>
      <c r="N3" s="205">
        <f>ISI!N$3+NFM!N$3+CHI!N$3+NMM!N$3+PPA!N$3+FBT!N$3+TRE!N$3+MAE!N$3+TEL!N$3+WWP!N$3+OIS!N$3</f>
        <v>172977.39008372184</v>
      </c>
      <c r="O3" s="205">
        <f>ISI!O$3+NFM!O$3+CHI!O$3+NMM!O$3+PPA!O$3+FBT!O$3+TRE!O$3+MAE!O$3+TEL!O$3+WWP!O$3+OIS!O$3</f>
        <v>164494.43857265086</v>
      </c>
      <c r="P3" s="205">
        <f>ISI!P$3+NFM!P$3+CHI!P$3+NMM!P$3+PPA!P$3+FBT!P$3+TRE!P$3+MAE!P$3+TEL!P$3+WWP!P$3+OIS!P$3</f>
        <v>166960.325780179</v>
      </c>
      <c r="Q3" s="205">
        <f>ISI!Q$3+NFM!Q$3+CHI!Q$3+NMM!Q$3+PPA!Q$3+FBT!Q$3+TRE!Q$3+MAE!Q$3+TEL!Q$3+WWP!Q$3+OIS!Q$3</f>
        <v>170960</v>
      </c>
      <c r="R3" s="205">
        <f>ISI!R$3+NFM!R$3+CHI!R$3+NMM!R$3+PPA!R$3+FBT!R$3+TRE!R$3+MAE!R$3+TEL!R$3+WWP!R$3+OIS!R$3</f>
        <v>176301.72302240628</v>
      </c>
      <c r="S3" s="205">
        <f>ISI!S$3+NFM!S$3+CHI!S$3+NMM!S$3+PPA!S$3+FBT!S$3+TRE!S$3+MAE!S$3+TEL!S$3+WWP!S$3+OIS!S$3</f>
        <v>183521.74255553802</v>
      </c>
      <c r="T3" s="205">
        <f>ISI!T$3+NFM!T$3+CHI!T$3+NMM!T$3+PPA!T$3+FBT!T$3+TRE!T$3+MAE!T$3+TEL!T$3+WWP!T$3+OIS!T$3</f>
        <v>185724.86576559895</v>
      </c>
      <c r="U3" s="205">
        <f>ISI!U$3+NFM!U$3+CHI!U$3+NMM!U$3+PPA!U$3+FBT!U$3+TRE!U$3+MAE!U$3+TEL!U$3+WWP!U$3+OIS!U$3</f>
        <v>192593.65855998464</v>
      </c>
      <c r="V3" s="205">
        <f>ISI!V$3+NFM!V$3+CHI!V$3+NMM!V$3+PPA!V$3+FBT!V$3+TRE!V$3+MAE!V$3+TEL!V$3+WWP!V$3+OIS!V$3</f>
        <v>171046.99342148728</v>
      </c>
      <c r="W3" s="205">
        <f>ISI!W$3+NFM!W$3+CHI!W$3+NMM!W$3+PPA!W$3+FBT!W$3+TRE!W$3+MAE!W$3+TEL!W$3+WWP!W$3+OIS!W$3</f>
        <v>182530.41002699005</v>
      </c>
    </row>
    <row r="4" spans="1:23" ht="12" customHeight="1" x14ac:dyDescent="0.25">
      <c r="A4" s="12" t="s">
        <v>16</v>
      </c>
      <c r="B4" s="206">
        <f>ISI!B$3</f>
        <v>6425.5420203935437</v>
      </c>
      <c r="C4" s="206">
        <f>ISI!C$3</f>
        <v>6357.2145722886189</v>
      </c>
      <c r="D4" s="206">
        <f>ISI!D$3</f>
        <v>5907.6130226522127</v>
      </c>
      <c r="E4" s="206">
        <f>ISI!E$3</f>
        <v>5365.0702762427745</v>
      </c>
      <c r="F4" s="206">
        <f>ISI!F$3</f>
        <v>5396.4724466416346</v>
      </c>
      <c r="G4" s="206">
        <f>ISI!G$3</f>
        <v>4963.0947803291028</v>
      </c>
      <c r="H4" s="206">
        <f>ISI!H$3</f>
        <v>5504.3668001401002</v>
      </c>
      <c r="I4" s="206">
        <f>ISI!I$3</f>
        <v>4957.1378341082509</v>
      </c>
      <c r="J4" s="206">
        <f>ISI!J$3</f>
        <v>4364.5841645611172</v>
      </c>
      <c r="K4" s="206">
        <f>ISI!K$3</f>
        <v>2774.5298758105714</v>
      </c>
      <c r="L4" s="206">
        <f>ISI!L$3</f>
        <v>3628.307880095781</v>
      </c>
      <c r="M4" s="206">
        <f>ISI!M$3</f>
        <v>3557.4725085315163</v>
      </c>
      <c r="N4" s="206">
        <f>ISI!N$3</f>
        <v>3320.2684005960627</v>
      </c>
      <c r="O4" s="206">
        <f>ISI!O$3</f>
        <v>3277.071381184905</v>
      </c>
      <c r="P4" s="206">
        <f>ISI!P$3</f>
        <v>3464.5990898875193</v>
      </c>
      <c r="Q4" s="206">
        <f>ISI!Q$3</f>
        <v>3646.171038134949</v>
      </c>
      <c r="R4" s="206">
        <f>ISI!R$3</f>
        <v>3654.8553492027922</v>
      </c>
      <c r="S4" s="206">
        <f>ISI!S$3</f>
        <v>3902.4956261511511</v>
      </c>
      <c r="T4" s="206">
        <f>ISI!T$3</f>
        <v>4151.785604886466</v>
      </c>
      <c r="U4" s="206">
        <f>ISI!U$3</f>
        <v>3429.101632535971</v>
      </c>
      <c r="V4" s="206">
        <f>ISI!V$3</f>
        <v>2604.837408031728</v>
      </c>
      <c r="W4" s="206">
        <f>ISI!W$3</f>
        <v>3496.41813595751</v>
      </c>
    </row>
    <row r="5" spans="1:23" ht="12" customHeight="1" x14ac:dyDescent="0.25">
      <c r="A5" s="13" t="s">
        <v>20</v>
      </c>
      <c r="B5" s="207">
        <f>NFM!B$3</f>
        <v>2422.3084065533485</v>
      </c>
      <c r="C5" s="207">
        <f>NFM!C$3</f>
        <v>2396.5502446087839</v>
      </c>
      <c r="D5" s="207">
        <f>NFM!D$3</f>
        <v>2227.0589223472289</v>
      </c>
      <c r="E5" s="207">
        <f>NFM!E$3</f>
        <v>2022.530518148631</v>
      </c>
      <c r="F5" s="207">
        <f>NFM!F$3</f>
        <v>2034.3685453687103</v>
      </c>
      <c r="G5" s="207">
        <f>NFM!G$3</f>
        <v>1870.9933217705266</v>
      </c>
      <c r="H5" s="207">
        <f>NFM!H$3</f>
        <v>2075.0426859578592</v>
      </c>
      <c r="I5" s="207">
        <f>NFM!I$3</f>
        <v>1868.7476651609588</v>
      </c>
      <c r="J5" s="207">
        <f>NFM!J$3</f>
        <v>1645.3660841951012</v>
      </c>
      <c r="K5" s="207">
        <f>NFM!K$3</f>
        <v>1762.3952718015985</v>
      </c>
      <c r="L5" s="207">
        <f>NFM!L$3</f>
        <v>2127.6047034787125</v>
      </c>
      <c r="M5" s="207">
        <f>NFM!M$3</f>
        <v>2008.2382383245365</v>
      </c>
      <c r="N5" s="207">
        <f>NFM!N$3</f>
        <v>2075.0291378809025</v>
      </c>
      <c r="O5" s="207">
        <f>NFM!O$3</f>
        <v>1884.738473362379</v>
      </c>
      <c r="P5" s="207">
        <f>NFM!P$3</f>
        <v>2185.1468983392369</v>
      </c>
      <c r="Q5" s="207">
        <f>NFM!Q$3</f>
        <v>2288.8289618650506</v>
      </c>
      <c r="R5" s="207">
        <f>NFM!R$3</f>
        <v>2364.2760723155775</v>
      </c>
      <c r="S5" s="207">
        <f>NFM!S$3</f>
        <v>2585.8059336408755</v>
      </c>
      <c r="T5" s="207">
        <f>NFM!T$3</f>
        <v>2305.1083426281266</v>
      </c>
      <c r="U5" s="207">
        <f>NFM!U$3</f>
        <v>2031.6361234960723</v>
      </c>
      <c r="V5" s="207">
        <f>NFM!V$3</f>
        <v>1822.6809731067233</v>
      </c>
      <c r="W5" s="207">
        <f>NFM!W$3</f>
        <v>1859.0741552392954</v>
      </c>
    </row>
    <row r="6" spans="1:23" ht="12" customHeight="1" x14ac:dyDescent="0.25">
      <c r="A6" s="14" t="s">
        <v>43</v>
      </c>
      <c r="B6" s="206">
        <f>NFM!B$4</f>
        <v>477.54925140231899</v>
      </c>
      <c r="C6" s="206">
        <f>NFM!C$4</f>
        <v>472.47112389351469</v>
      </c>
      <c r="D6" s="206">
        <f>NFM!D$4</f>
        <v>439.05652901937839</v>
      </c>
      <c r="E6" s="206">
        <f>NFM!E$4</f>
        <v>398.73450146446129</v>
      </c>
      <c r="F6" s="206">
        <f>NFM!F$4</f>
        <v>401.06832527555611</v>
      </c>
      <c r="G6" s="206">
        <f>NFM!G$4</f>
        <v>368.85949690509608</v>
      </c>
      <c r="H6" s="206">
        <f>NFM!H$4</f>
        <v>409.0870834721718</v>
      </c>
      <c r="I6" s="206">
        <f>NFM!I$4</f>
        <v>368.41677390999592</v>
      </c>
      <c r="J6" s="206">
        <f>NFM!J$4</f>
        <v>324.37791144363541</v>
      </c>
      <c r="K6" s="206">
        <f>NFM!K$4</f>
        <v>245.26390694194899</v>
      </c>
      <c r="L6" s="206">
        <f>NFM!L$4</f>
        <v>261.30883296452959</v>
      </c>
      <c r="M6" s="206">
        <f>NFM!M$4</f>
        <v>278.71466886603667</v>
      </c>
      <c r="N6" s="206">
        <f>NFM!N$4</f>
        <v>188.64569878184679</v>
      </c>
      <c r="O6" s="206">
        <f>NFM!O$4</f>
        <v>184.9772297605617</v>
      </c>
      <c r="P6" s="206">
        <f>NFM!P$4</f>
        <v>266.36544157211898</v>
      </c>
      <c r="Q6" s="206">
        <f>NFM!Q$4</f>
        <v>80.589199887388034</v>
      </c>
      <c r="R6" s="206">
        <f>NFM!R$4</f>
        <v>95.287898543865154</v>
      </c>
      <c r="S6" s="206">
        <f>NFM!S$4</f>
        <v>278.35224855002838</v>
      </c>
      <c r="T6" s="206">
        <f>NFM!T$4</f>
        <v>262.39085671647439</v>
      </c>
      <c r="U6" s="206">
        <f>NFM!U$4</f>
        <v>131.73784505056929</v>
      </c>
      <c r="V6" s="206">
        <f>NFM!V$4</f>
        <v>123.7365289737601</v>
      </c>
      <c r="W6" s="206">
        <f>NFM!W$4</f>
        <v>131.9576455363696</v>
      </c>
    </row>
    <row r="7" spans="1:23" ht="12" customHeight="1" x14ac:dyDescent="0.25">
      <c r="A7" s="14" t="s">
        <v>56</v>
      </c>
      <c r="B7" s="206">
        <f>NFM!B$5</f>
        <v>1114.2815866054113</v>
      </c>
      <c r="C7" s="206">
        <f>NFM!C$5</f>
        <v>1102.4326224182014</v>
      </c>
      <c r="D7" s="206">
        <f>NFM!D$5</f>
        <v>1024.4652343785499</v>
      </c>
      <c r="E7" s="206">
        <f>NFM!E$5</f>
        <v>930.38050341707662</v>
      </c>
      <c r="F7" s="206">
        <f>NFM!F$5</f>
        <v>935.82609230963101</v>
      </c>
      <c r="G7" s="206">
        <f>NFM!G$5</f>
        <v>860.67215944522445</v>
      </c>
      <c r="H7" s="206">
        <f>NFM!H$5</f>
        <v>954.53652810173412</v>
      </c>
      <c r="I7" s="206">
        <f>NFM!I$5</f>
        <v>859.63913912332373</v>
      </c>
      <c r="J7" s="206">
        <f>NFM!J$5</f>
        <v>756.88179336848259</v>
      </c>
      <c r="K7" s="206">
        <f>NFM!K$5</f>
        <v>572.28244953121441</v>
      </c>
      <c r="L7" s="206">
        <f>NFM!L$5</f>
        <v>609.72061025056917</v>
      </c>
      <c r="M7" s="206">
        <f>NFM!M$5</f>
        <v>650.33422735408578</v>
      </c>
      <c r="N7" s="206">
        <f>NFM!N$5</f>
        <v>440.17329715764242</v>
      </c>
      <c r="O7" s="206">
        <f>NFM!O$5</f>
        <v>431.61353610797732</v>
      </c>
      <c r="P7" s="206">
        <f>NFM!P$5</f>
        <v>621.51936366827783</v>
      </c>
      <c r="Q7" s="206">
        <f>NFM!Q$5</f>
        <v>188.04146640390539</v>
      </c>
      <c r="R7" s="206">
        <f>NFM!R$5</f>
        <v>222.3384299356853</v>
      </c>
      <c r="S7" s="206">
        <f>NFM!S$5</f>
        <v>649.4885799500662</v>
      </c>
      <c r="T7" s="206">
        <f>NFM!T$5</f>
        <v>612.24533233844022</v>
      </c>
      <c r="U7" s="206">
        <f>NFM!U$5</f>
        <v>307.38830511799489</v>
      </c>
      <c r="V7" s="206">
        <f>NFM!V$5</f>
        <v>288.71856760544023</v>
      </c>
      <c r="W7" s="206">
        <f>NFM!W$5</f>
        <v>307.90117291819581</v>
      </c>
    </row>
    <row r="8" spans="1:23" ht="12" customHeight="1" x14ac:dyDescent="0.25">
      <c r="A8" s="14" t="s">
        <v>45</v>
      </c>
      <c r="B8" s="206">
        <f>NFM!B$8</f>
        <v>830.47756854561817</v>
      </c>
      <c r="C8" s="206">
        <f>NFM!C$8</f>
        <v>821.64649829706786</v>
      </c>
      <c r="D8" s="206">
        <f>NFM!D$8</f>
        <v>763.53715894930065</v>
      </c>
      <c r="E8" s="206">
        <f>NFM!E$8</f>
        <v>693.41551326709305</v>
      </c>
      <c r="F8" s="206">
        <f>NFM!F$8</f>
        <v>697.47412778352316</v>
      </c>
      <c r="G8" s="206">
        <f>NFM!G$8</f>
        <v>641.46166542020592</v>
      </c>
      <c r="H8" s="206">
        <f>NFM!H$8</f>
        <v>711.41907438395322</v>
      </c>
      <c r="I8" s="206">
        <f>NFM!I$8</f>
        <v>640.69175212763912</v>
      </c>
      <c r="J8" s="206">
        <f>NFM!J$8</f>
        <v>564.10637938298328</v>
      </c>
      <c r="K8" s="206">
        <f>NFM!K$8</f>
        <v>944.84891532843506</v>
      </c>
      <c r="L8" s="206">
        <f>NFM!L$8</f>
        <v>1256.5752602636139</v>
      </c>
      <c r="M8" s="206">
        <f>NFM!M$8</f>
        <v>1079.189342104414</v>
      </c>
      <c r="N8" s="206">
        <f>NFM!N$8</f>
        <v>1446.210141941413</v>
      </c>
      <c r="O8" s="206">
        <f>NFM!O$8</f>
        <v>1268.14770749384</v>
      </c>
      <c r="P8" s="206">
        <f>NFM!P$8</f>
        <v>1297.2620930988401</v>
      </c>
      <c r="Q8" s="206">
        <f>NFM!Q$8</f>
        <v>2020.1982955737569</v>
      </c>
      <c r="R8" s="206">
        <f>NFM!R$8</f>
        <v>2046.649743836027</v>
      </c>
      <c r="S8" s="206">
        <f>NFM!S$8</f>
        <v>1657.9651051407809</v>
      </c>
      <c r="T8" s="206">
        <f>NFM!T$8</f>
        <v>1430.4721535732119</v>
      </c>
      <c r="U8" s="206">
        <f>NFM!U$8</f>
        <v>1592.5099733275081</v>
      </c>
      <c r="V8" s="206">
        <f>NFM!V$8</f>
        <v>1410.225876527523</v>
      </c>
      <c r="W8" s="206">
        <f>NFM!W$8</f>
        <v>1419.21533678473</v>
      </c>
    </row>
    <row r="9" spans="1:23" ht="12" customHeight="1" x14ac:dyDescent="0.25">
      <c r="A9" s="13" t="s">
        <v>21</v>
      </c>
      <c r="B9" s="207">
        <f>CHI!B$3</f>
        <v>13754.030027923542</v>
      </c>
      <c r="C9" s="207">
        <f>CHI!C$3</f>
        <v>14357.363529426972</v>
      </c>
      <c r="D9" s="207">
        <f>CHI!D$3</f>
        <v>14246.534542882317</v>
      </c>
      <c r="E9" s="207">
        <f>CHI!E$3</f>
        <v>13974.828320532146</v>
      </c>
      <c r="F9" s="207">
        <f>CHI!F$3</f>
        <v>14325.959451346236</v>
      </c>
      <c r="G9" s="207">
        <f>CHI!G$3</f>
        <v>14610.617204277145</v>
      </c>
      <c r="H9" s="207">
        <f>CHI!H$3</f>
        <v>15044.761986743564</v>
      </c>
      <c r="I9" s="207">
        <f>CHI!I$3</f>
        <v>15190.05711560987</v>
      </c>
      <c r="J9" s="207">
        <f>CHI!J$3</f>
        <v>15369.154228855721</v>
      </c>
      <c r="K9" s="207">
        <f>CHI!K$3</f>
        <v>14042.068240541523</v>
      </c>
      <c r="L9" s="207">
        <f>CHI!L$3</f>
        <v>13785.051392076639</v>
      </c>
      <c r="M9" s="207">
        <f>CHI!M$3</f>
        <v>13718.498097150221</v>
      </c>
      <c r="N9" s="207">
        <f>CHI!N$3</f>
        <v>13053.592018849951</v>
      </c>
      <c r="O9" s="207">
        <f>CHI!O$3</f>
        <v>13569.882731893907</v>
      </c>
      <c r="P9" s="207">
        <f>CHI!P$3</f>
        <v>14687.323602935247</v>
      </c>
      <c r="Q9" s="207">
        <f>CHI!Q$3</f>
        <v>14894</v>
      </c>
      <c r="R9" s="207">
        <f>CHI!R$3</f>
        <v>15675.422792470861</v>
      </c>
      <c r="S9" s="207">
        <f>CHI!S$3</f>
        <v>16121.789821963132</v>
      </c>
      <c r="T9" s="207">
        <f>CHI!T$3</f>
        <v>15060.563833208274</v>
      </c>
      <c r="U9" s="207">
        <f>CHI!U$3</f>
        <v>15926.512207991556</v>
      </c>
      <c r="V9" s="207">
        <f>CHI!V$3</f>
        <v>16118.771885116706</v>
      </c>
      <c r="W9" s="207">
        <f>CHI!W$3</f>
        <v>18327.356083854032</v>
      </c>
    </row>
    <row r="10" spans="1:23" ht="12" customHeight="1" x14ac:dyDescent="0.25">
      <c r="A10" s="14" t="s">
        <v>57</v>
      </c>
      <c r="B10" s="206">
        <f>CHI!B$5</f>
        <v>3255.4308546620391</v>
      </c>
      <c r="C10" s="206">
        <f>CHI!C$5</f>
        <v>3304.0189750645832</v>
      </c>
      <c r="D10" s="206">
        <f>CHI!D$5</f>
        <v>3263.8072897114471</v>
      </c>
      <c r="E10" s="206">
        <f>CHI!E$5</f>
        <v>3185.0149981836762</v>
      </c>
      <c r="F10" s="206">
        <f>CHI!F$5</f>
        <v>3208.9637533108548</v>
      </c>
      <c r="G10" s="206">
        <f>CHI!G$5</f>
        <v>3205.3562285453959</v>
      </c>
      <c r="H10" s="206">
        <f>CHI!H$5</f>
        <v>3246.143310358189</v>
      </c>
      <c r="I10" s="206">
        <f>CHI!I$5</f>
        <v>3215.8231808810392</v>
      </c>
      <c r="J10" s="206">
        <f>CHI!J$5</f>
        <v>3194.147858600239</v>
      </c>
      <c r="K10" s="206">
        <f>CHI!K$5</f>
        <v>2238.3696558826832</v>
      </c>
      <c r="L10" s="206">
        <f>CHI!L$5</f>
        <v>3021.7736544503609</v>
      </c>
      <c r="M10" s="206">
        <f>CHI!M$5</f>
        <v>3623.708312829081</v>
      </c>
      <c r="N10" s="206">
        <f>CHI!N$5</f>
        <v>2793.4502058604239</v>
      </c>
      <c r="O10" s="206">
        <f>CHI!O$5</f>
        <v>2286.048665862088</v>
      </c>
      <c r="P10" s="206">
        <f>CHI!P$5</f>
        <v>2800.315946015568</v>
      </c>
      <c r="Q10" s="206">
        <f>CHI!Q$5</f>
        <v>3200.670944348512</v>
      </c>
      <c r="R10" s="206">
        <f>CHI!R$5</f>
        <v>3565.456809953675</v>
      </c>
      <c r="S10" s="206">
        <f>CHI!S$5</f>
        <v>3905.0184696485612</v>
      </c>
      <c r="T10" s="206">
        <f>CHI!T$5</f>
        <v>3519.8781401593351</v>
      </c>
      <c r="U10" s="206">
        <f>CHI!U$5</f>
        <v>3586.382355249958</v>
      </c>
      <c r="V10" s="206">
        <f>CHI!V$5</f>
        <v>3290.7991269657919</v>
      </c>
      <c r="W10" s="206">
        <f>CHI!W$5</f>
        <v>3768.524316806514</v>
      </c>
    </row>
    <row r="11" spans="1:23" ht="12" customHeight="1" x14ac:dyDescent="0.25">
      <c r="A11" s="14" t="s">
        <v>47</v>
      </c>
      <c r="B11" s="206">
        <f>CHI!B$6</f>
        <v>5761.0399874957629</v>
      </c>
      <c r="C11" s="206">
        <f>CHI!C$6</f>
        <v>5983.6065726920378</v>
      </c>
      <c r="D11" s="206">
        <f>CHI!D$6</f>
        <v>5799.1231777684789</v>
      </c>
      <c r="E11" s="206">
        <f>CHI!E$6</f>
        <v>5445.6169258227364</v>
      </c>
      <c r="F11" s="206">
        <f>CHI!F$6</f>
        <v>5551.9469749946929</v>
      </c>
      <c r="G11" s="206">
        <f>CHI!G$6</f>
        <v>5535.8674982691082</v>
      </c>
      <c r="H11" s="206">
        <f>CHI!H$6</f>
        <v>5540.5486066599742</v>
      </c>
      <c r="I11" s="206">
        <f>CHI!I$6</f>
        <v>5407.4936708153245</v>
      </c>
      <c r="J11" s="206">
        <f>CHI!J$6</f>
        <v>5313.314827966924</v>
      </c>
      <c r="K11" s="206">
        <f>CHI!K$6</f>
        <v>5351.0081625027688</v>
      </c>
      <c r="L11" s="206">
        <f>CHI!L$6</f>
        <v>5421.4954803665232</v>
      </c>
      <c r="M11" s="206">
        <f>CHI!M$6</f>
        <v>5196.3250494715194</v>
      </c>
      <c r="N11" s="206">
        <f>CHI!N$6</f>
        <v>5110.4952495965372</v>
      </c>
      <c r="O11" s="206">
        <f>CHI!O$6</f>
        <v>5175.8266172422464</v>
      </c>
      <c r="P11" s="206">
        <f>CHI!P$6</f>
        <v>4970.2267521539343</v>
      </c>
      <c r="Q11" s="206">
        <f>CHI!Q$6</f>
        <v>4860.3290556514876</v>
      </c>
      <c r="R11" s="206">
        <f>CHI!R$6</f>
        <v>5116.3464409944363</v>
      </c>
      <c r="S11" s="206">
        <f>CHI!S$6</f>
        <v>5155.3643883946079</v>
      </c>
      <c r="T11" s="206">
        <f>CHI!T$6</f>
        <v>5229.9635070989698</v>
      </c>
      <c r="U11" s="206">
        <f>CHI!U$6</f>
        <v>5597.6729044996464</v>
      </c>
      <c r="V11" s="206">
        <f>CHI!V$6</f>
        <v>5517.9898415196403</v>
      </c>
      <c r="W11" s="206">
        <f>CHI!W$6</f>
        <v>6391.5673754329218</v>
      </c>
    </row>
    <row r="12" spans="1:23" ht="12" customHeight="1" x14ac:dyDescent="0.25">
      <c r="A12" s="14" t="s">
        <v>48</v>
      </c>
      <c r="B12" s="206">
        <f>CHI!B$7</f>
        <v>4737.5591857657391</v>
      </c>
      <c r="C12" s="206">
        <f>CHI!C$7</f>
        <v>5069.7379816703506</v>
      </c>
      <c r="D12" s="206">
        <f>CHI!D$7</f>
        <v>5183.6040754023898</v>
      </c>
      <c r="E12" s="206">
        <f>CHI!E$7</f>
        <v>5344.1963965257337</v>
      </c>
      <c r="F12" s="206">
        <f>CHI!F$7</f>
        <v>5565.0487230406879</v>
      </c>
      <c r="G12" s="206">
        <f>CHI!G$7</f>
        <v>5869.3934774626414</v>
      </c>
      <c r="H12" s="206">
        <f>CHI!H$7</f>
        <v>6258.0700697254024</v>
      </c>
      <c r="I12" s="206">
        <f>CHI!I$7</f>
        <v>6566.7402639135071</v>
      </c>
      <c r="J12" s="206">
        <f>CHI!J$7</f>
        <v>6861.6915422885568</v>
      </c>
      <c r="K12" s="206">
        <f>CHI!K$7</f>
        <v>6452.6904221560708</v>
      </c>
      <c r="L12" s="206">
        <f>CHI!L$7</f>
        <v>5341.7822572597552</v>
      </c>
      <c r="M12" s="206">
        <f>CHI!M$7</f>
        <v>4898.4647348496201</v>
      </c>
      <c r="N12" s="206">
        <f>CHI!N$7</f>
        <v>5149.6465633929911</v>
      </c>
      <c r="O12" s="206">
        <f>CHI!O$7</f>
        <v>6108.0074487895718</v>
      </c>
      <c r="P12" s="206">
        <f>CHI!P$7</f>
        <v>6916.7809047657447</v>
      </c>
      <c r="Q12" s="206">
        <f>CHI!Q$7</f>
        <v>6833</v>
      </c>
      <c r="R12" s="206">
        <f>CHI!R$7</f>
        <v>6993.6195415227503</v>
      </c>
      <c r="S12" s="206">
        <f>CHI!S$7</f>
        <v>7061.4069639199624</v>
      </c>
      <c r="T12" s="206">
        <f>CHI!T$7</f>
        <v>6310.7221859499696</v>
      </c>
      <c r="U12" s="206">
        <f>CHI!U$7</f>
        <v>6742.4569482419529</v>
      </c>
      <c r="V12" s="206">
        <f>CHI!V$7</f>
        <v>7309.9829166312738</v>
      </c>
      <c r="W12" s="206">
        <f>CHI!W$7</f>
        <v>8167.2643916145962</v>
      </c>
    </row>
    <row r="13" spans="1:23" ht="12" customHeight="1" x14ac:dyDescent="0.25">
      <c r="A13" s="13" t="s">
        <v>22</v>
      </c>
      <c r="B13" s="207">
        <f>NMM!B$3</f>
        <v>10945.488392170617</v>
      </c>
      <c r="C13" s="207">
        <f>NMM!C$3</f>
        <v>11178.759323173173</v>
      </c>
      <c r="D13" s="207">
        <f>NMM!D$3</f>
        <v>10899.591715168586</v>
      </c>
      <c r="E13" s="207">
        <f>NMM!E$3</f>
        <v>10449.118273395066</v>
      </c>
      <c r="F13" s="207">
        <f>NMM!F$3</f>
        <v>10488.15406641112</v>
      </c>
      <c r="G13" s="207">
        <f>NMM!G$3</f>
        <v>11013.318794298619</v>
      </c>
      <c r="H13" s="207">
        <f>NMM!H$3</f>
        <v>10931.178445381767</v>
      </c>
      <c r="I13" s="207">
        <f>NMM!I$3</f>
        <v>10551.357402742791</v>
      </c>
      <c r="J13" s="207">
        <f>NMM!J$3</f>
        <v>9989.0547263681601</v>
      </c>
      <c r="K13" s="207">
        <f>NMM!K$3</f>
        <v>7209.1720946682781</v>
      </c>
      <c r="L13" s="207">
        <f>NMM!L$3</f>
        <v>6364.6342680371226</v>
      </c>
      <c r="M13" s="207">
        <f>NMM!M$3</f>
        <v>5827.4150210262405</v>
      </c>
      <c r="N13" s="207">
        <f>NMM!N$3</f>
        <v>4961.1470396550858</v>
      </c>
      <c r="O13" s="207">
        <f>NMM!O$3</f>
        <v>4599.1242639287348</v>
      </c>
      <c r="P13" s="207">
        <f>NMM!P$3</f>
        <v>4786.9123457785654</v>
      </c>
      <c r="Q13" s="207">
        <f>NMM!Q$3</f>
        <v>4970</v>
      </c>
      <c r="R13" s="207">
        <f>NMM!R$3</f>
        <v>5272.5879179399381</v>
      </c>
      <c r="S13" s="207">
        <f>NMM!S$3</f>
        <v>5547.8966440838194</v>
      </c>
      <c r="T13" s="207">
        <f>NMM!T$3</f>
        <v>5695.8263089681259</v>
      </c>
      <c r="U13" s="207">
        <f>NMM!U$3</f>
        <v>6265.6497337746423</v>
      </c>
      <c r="V13" s="207">
        <f>NMM!V$3</f>
        <v>5864.9753187794358</v>
      </c>
      <c r="W13" s="207">
        <f>NMM!W$3</f>
        <v>6283.5064887048475</v>
      </c>
    </row>
    <row r="14" spans="1:23" ht="12" customHeight="1" x14ac:dyDescent="0.25">
      <c r="A14" s="14" t="s">
        <v>49</v>
      </c>
      <c r="B14" s="206">
        <f>NMM!B$4</f>
        <v>5171.4148089698674</v>
      </c>
      <c r="C14" s="206">
        <f>NMM!C$4</f>
        <v>5091.2831827869713</v>
      </c>
      <c r="D14" s="206">
        <f>NMM!D$4</f>
        <v>5513.0792072122758</v>
      </c>
      <c r="E14" s="206">
        <f>NMM!E$4</f>
        <v>4964.7065253949841</v>
      </c>
      <c r="F14" s="206">
        <f>NMM!F$4</f>
        <v>5210.5614292384862</v>
      </c>
      <c r="G14" s="206">
        <f>NMM!G$4</f>
        <v>5102.2122728173263</v>
      </c>
      <c r="H14" s="206">
        <f>NMM!H$4</f>
        <v>6080.729435006966</v>
      </c>
      <c r="I14" s="206">
        <f>NMM!I$4</f>
        <v>6001.6466216366498</v>
      </c>
      <c r="J14" s="206">
        <f>NMM!J$4</f>
        <v>4891.55190245015</v>
      </c>
      <c r="K14" s="206">
        <f>NMM!K$4</f>
        <v>3471.215102479347</v>
      </c>
      <c r="L14" s="206">
        <f>NMM!L$4</f>
        <v>2640.501591346952</v>
      </c>
      <c r="M14" s="206">
        <f>NMM!M$4</f>
        <v>2191.968720076899</v>
      </c>
      <c r="N14" s="206">
        <f>NMM!N$4</f>
        <v>1645.675819985463</v>
      </c>
      <c r="O14" s="206">
        <f>NMM!O$4</f>
        <v>1254.863708849256</v>
      </c>
      <c r="P14" s="206">
        <f>NMM!P$4</f>
        <v>1353.328356455032</v>
      </c>
      <c r="Q14" s="206">
        <f>NMM!Q$4</f>
        <v>1355.2838386603801</v>
      </c>
      <c r="R14" s="206">
        <f>NMM!R$4</f>
        <v>1386.139681359517</v>
      </c>
      <c r="S14" s="206">
        <f>NMM!S$4</f>
        <v>1440.4642968114269</v>
      </c>
      <c r="T14" s="206">
        <f>NMM!T$4</f>
        <v>1658.8037200406461</v>
      </c>
      <c r="U14" s="206">
        <f>NMM!U$4</f>
        <v>1923.734714751811</v>
      </c>
      <c r="V14" s="206">
        <f>NMM!V$4</f>
        <v>1900.0549791891281</v>
      </c>
      <c r="W14" s="206">
        <f>NMM!W$4</f>
        <v>1872.0755161500049</v>
      </c>
    </row>
    <row r="15" spans="1:23" ht="12" customHeight="1" x14ac:dyDescent="0.25">
      <c r="A15" s="14" t="s">
        <v>50</v>
      </c>
      <c r="B15" s="206">
        <f>NMM!B$5</f>
        <v>4295.3032897957037</v>
      </c>
      <c r="C15" s="206">
        <f>NMM!C$5</f>
        <v>4628.8031289320461</v>
      </c>
      <c r="D15" s="206">
        <f>NMM!D$5</f>
        <v>3790.8681851083888</v>
      </c>
      <c r="E15" s="206">
        <f>NMM!E$5</f>
        <v>4178.8022256101931</v>
      </c>
      <c r="F15" s="206">
        <f>NMM!F$5</f>
        <v>3909.2791823107068</v>
      </c>
      <c r="G15" s="206">
        <f>NMM!G$5</f>
        <v>4667.0097018245106</v>
      </c>
      <c r="H15" s="206">
        <f>NMM!H$5</f>
        <v>3480.250486316867</v>
      </c>
      <c r="I15" s="206">
        <f>NMM!I$5</f>
        <v>3229.3549858868619</v>
      </c>
      <c r="J15" s="206">
        <f>NMM!J$5</f>
        <v>3774.7205589709151</v>
      </c>
      <c r="K15" s="206">
        <f>NMM!K$5</f>
        <v>2713.7540396215259</v>
      </c>
      <c r="L15" s="206">
        <f>NMM!L$5</f>
        <v>2696.2962897940752</v>
      </c>
      <c r="M15" s="206">
        <f>NMM!M$5</f>
        <v>2620.8108146685991</v>
      </c>
      <c r="N15" s="206">
        <f>NMM!N$5</f>
        <v>2347.017232412074</v>
      </c>
      <c r="O15" s="206">
        <f>NMM!O$5</f>
        <v>2370.1194801732381</v>
      </c>
      <c r="P15" s="206">
        <f>NMM!P$5</f>
        <v>2463.6418652017951</v>
      </c>
      <c r="Q15" s="206">
        <f>NMM!Q$5</f>
        <v>2615.514164317085</v>
      </c>
      <c r="R15" s="206">
        <f>NMM!R$5</f>
        <v>2799.1212754227422</v>
      </c>
      <c r="S15" s="206">
        <f>NMM!S$5</f>
        <v>2962.7930495813862</v>
      </c>
      <c r="T15" s="206">
        <f>NMM!T$5</f>
        <v>2903.7339755266248</v>
      </c>
      <c r="U15" s="206">
        <f>NMM!U$5</f>
        <v>3114.836735423492</v>
      </c>
      <c r="V15" s="206">
        <f>NMM!V$5</f>
        <v>2853.9297127700029</v>
      </c>
      <c r="W15" s="206">
        <f>NMM!W$5</f>
        <v>3270.789320273564</v>
      </c>
    </row>
    <row r="16" spans="1:23" ht="12" customHeight="1" x14ac:dyDescent="0.25">
      <c r="A16" s="14" t="s">
        <v>58</v>
      </c>
      <c r="B16" s="206">
        <f>NMM!B$6</f>
        <v>1478.770293405046</v>
      </c>
      <c r="C16" s="206">
        <f>NMM!C$6</f>
        <v>1458.673011454156</v>
      </c>
      <c r="D16" s="206">
        <f>NMM!D$6</f>
        <v>1595.644322847922</v>
      </c>
      <c r="E16" s="206">
        <f>NMM!E$6</f>
        <v>1305.609522389889</v>
      </c>
      <c r="F16" s="206">
        <f>NMM!F$6</f>
        <v>1368.313454861928</v>
      </c>
      <c r="G16" s="206">
        <f>NMM!G$6</f>
        <v>1244.0968196567819</v>
      </c>
      <c r="H16" s="206">
        <f>NMM!H$6</f>
        <v>1370.198524057934</v>
      </c>
      <c r="I16" s="206">
        <f>NMM!I$6</f>
        <v>1320.3557952192809</v>
      </c>
      <c r="J16" s="206">
        <f>NMM!J$6</f>
        <v>1322.782264947095</v>
      </c>
      <c r="K16" s="206">
        <f>NMM!K$6</f>
        <v>1024.202952567405</v>
      </c>
      <c r="L16" s="206">
        <f>NMM!L$6</f>
        <v>1027.836386896096</v>
      </c>
      <c r="M16" s="206">
        <f>NMM!M$6</f>
        <v>1014.635486280743</v>
      </c>
      <c r="N16" s="206">
        <f>NMM!N$6</f>
        <v>968.4539872575491</v>
      </c>
      <c r="O16" s="206">
        <f>NMM!O$6</f>
        <v>974.14107490624031</v>
      </c>
      <c r="P16" s="206">
        <f>NMM!P$6</f>
        <v>969.94212412173829</v>
      </c>
      <c r="Q16" s="206">
        <f>NMM!Q$6</f>
        <v>999.20199702253501</v>
      </c>
      <c r="R16" s="206">
        <f>NMM!R$6</f>
        <v>1087.3269611576791</v>
      </c>
      <c r="S16" s="206">
        <f>NMM!S$6</f>
        <v>1144.639297691006</v>
      </c>
      <c r="T16" s="206">
        <f>NMM!T$6</f>
        <v>1133.288613400855</v>
      </c>
      <c r="U16" s="206">
        <f>NMM!U$6</f>
        <v>1227.07828359934</v>
      </c>
      <c r="V16" s="206">
        <f>NMM!V$6</f>
        <v>1110.9906268203049</v>
      </c>
      <c r="W16" s="206">
        <f>NMM!W$6</f>
        <v>1140.641652281279</v>
      </c>
    </row>
    <row r="17" spans="1:23" ht="12" customHeight="1" x14ac:dyDescent="0.25">
      <c r="A17" s="13" t="s">
        <v>23</v>
      </c>
      <c r="B17" s="207">
        <f>PPA!B$3</f>
        <v>8614.4797722949916</v>
      </c>
      <c r="C17" s="207">
        <f>PPA!C$3</f>
        <v>8548.2348987215773</v>
      </c>
      <c r="D17" s="207">
        <f>PPA!D$3</f>
        <v>8516.8960424914058</v>
      </c>
      <c r="E17" s="207">
        <f>PPA!E$3</f>
        <v>8180.7958270523777</v>
      </c>
      <c r="F17" s="207">
        <f>PPA!F$3</f>
        <v>8023.1376714543021</v>
      </c>
      <c r="G17" s="207">
        <f>PPA!G$3</f>
        <v>8222.7142745874735</v>
      </c>
      <c r="H17" s="207">
        <f>PPA!H$3</f>
        <v>8063.6136696221056</v>
      </c>
      <c r="I17" s="207">
        <f>PPA!I$3</f>
        <v>7942.2831731815777</v>
      </c>
      <c r="J17" s="207">
        <f>PPA!J$3</f>
        <v>7540.2985074626868</v>
      </c>
      <c r="K17" s="207">
        <f>PPA!K$3</f>
        <v>6642.3020621493906</v>
      </c>
      <c r="L17" s="207">
        <f>PPA!L$3</f>
        <v>7072.1484881748347</v>
      </c>
      <c r="M17" s="207">
        <f>PPA!M$3</f>
        <v>6846.2637219941453</v>
      </c>
      <c r="N17" s="207">
        <f>PPA!N$3</f>
        <v>6181.3806587456766</v>
      </c>
      <c r="O17" s="207">
        <f>PPA!O$3</f>
        <v>5891.5899139362828</v>
      </c>
      <c r="P17" s="207">
        <f>PPA!P$3</f>
        <v>5460.2451415208452</v>
      </c>
      <c r="Q17" s="207">
        <f>PPA!Q$3</f>
        <v>5607</v>
      </c>
      <c r="R17" s="207">
        <f>PPA!R$3</f>
        <v>5654.8181917720967</v>
      </c>
      <c r="S17" s="207">
        <f>PPA!S$3</f>
        <v>5846.2659524184655</v>
      </c>
      <c r="T17" s="207">
        <f>PPA!T$3</f>
        <v>5945.2927820384139</v>
      </c>
      <c r="U17" s="207">
        <f>PPA!U$3</f>
        <v>5981.6760205305327</v>
      </c>
      <c r="V17" s="207">
        <f>PPA!V$3</f>
        <v>5314.7209559135845</v>
      </c>
      <c r="W17" s="207">
        <f>PPA!W$3</f>
        <v>5476.5778089991491</v>
      </c>
    </row>
    <row r="18" spans="1:23" ht="12" customHeight="1" x14ac:dyDescent="0.25">
      <c r="A18" s="14" t="s">
        <v>52</v>
      </c>
      <c r="B18" s="206">
        <f>PPA!B$5</f>
        <v>272.64529357276302</v>
      </c>
      <c r="C18" s="206">
        <f>PPA!C$5</f>
        <v>253.4927764825965</v>
      </c>
      <c r="D18" s="206">
        <f>PPA!D$5</f>
        <v>236.49680357545091</v>
      </c>
      <c r="E18" s="206">
        <f>PPA!E$5</f>
        <v>243.12797104797761</v>
      </c>
      <c r="F18" s="206">
        <f>PPA!F$5</f>
        <v>246.57874900878861</v>
      </c>
      <c r="G18" s="206">
        <f>PPA!G$5</f>
        <v>238.27668128994691</v>
      </c>
      <c r="H18" s="206">
        <f>PPA!H$5</f>
        <v>198.60159134492329</v>
      </c>
      <c r="I18" s="206">
        <f>PPA!I$5</f>
        <v>210.75180420062711</v>
      </c>
      <c r="J18" s="206">
        <f>PPA!J$5</f>
        <v>204.54391910950301</v>
      </c>
      <c r="K18" s="206">
        <f>PPA!K$5</f>
        <v>174.08851272117531</v>
      </c>
      <c r="L18" s="206">
        <f>PPA!L$5</f>
        <v>214.63282939262939</v>
      </c>
      <c r="M18" s="206">
        <f>PPA!M$5</f>
        <v>276.3899032310635</v>
      </c>
      <c r="N18" s="206">
        <f>PPA!N$5</f>
        <v>293.46999298131749</v>
      </c>
      <c r="O18" s="206">
        <f>PPA!O$5</f>
        <v>279.62168858108078</v>
      </c>
      <c r="P18" s="206">
        <f>PPA!P$5</f>
        <v>251.41220691331611</v>
      </c>
      <c r="Q18" s="206">
        <f>PPA!Q$5</f>
        <v>293.41961578117508</v>
      </c>
      <c r="R18" s="206">
        <f>PPA!R$5</f>
        <v>211.1851385068166</v>
      </c>
      <c r="S18" s="206">
        <f>PPA!S$5</f>
        <v>297.29245084127501</v>
      </c>
      <c r="T18" s="206">
        <f>PPA!T$5</f>
        <v>367.37626034859761</v>
      </c>
      <c r="U18" s="206">
        <f>PPA!U$5</f>
        <v>178.27802259616669</v>
      </c>
      <c r="V18" s="206">
        <f>PPA!V$5</f>
        <v>100.9773122345883</v>
      </c>
      <c r="W18" s="206">
        <f>PPA!W$5</f>
        <v>101.8717958021343</v>
      </c>
    </row>
    <row r="19" spans="1:23" ht="12" customHeight="1" x14ac:dyDescent="0.25">
      <c r="A19" s="14" t="s">
        <v>59</v>
      </c>
      <c r="B19" s="206">
        <f>PPA!B$6</f>
        <v>3748.6143683770292</v>
      </c>
      <c r="C19" s="206">
        <f>PPA!C$6</f>
        <v>3840.301254101289</v>
      </c>
      <c r="D19" s="206">
        <f>PPA!D$6</f>
        <v>3757.0004228178668</v>
      </c>
      <c r="E19" s="206">
        <f>PPA!E$6</f>
        <v>3537.4094395231709</v>
      </c>
      <c r="F19" s="206">
        <f>PPA!F$6</f>
        <v>3453.8322794861078</v>
      </c>
      <c r="G19" s="206">
        <f>PPA!G$6</f>
        <v>3367.9231785122179</v>
      </c>
      <c r="H19" s="206">
        <f>PPA!H$6</f>
        <v>3370.5212458763899</v>
      </c>
      <c r="I19" s="206">
        <f>PPA!I$6</f>
        <v>3473.2568616160429</v>
      </c>
      <c r="J19" s="206">
        <f>PPA!J$6</f>
        <v>3332.7695137263181</v>
      </c>
      <c r="K19" s="206">
        <f>PPA!K$6</f>
        <v>3020.8184989797292</v>
      </c>
      <c r="L19" s="206">
        <f>PPA!L$6</f>
        <v>3363.8523517270201</v>
      </c>
      <c r="M19" s="206">
        <f>PPA!M$6</f>
        <v>3408.4462319361969</v>
      </c>
      <c r="N19" s="206">
        <f>PPA!N$6</f>
        <v>3233.8774778162961</v>
      </c>
      <c r="O19" s="206">
        <f>PPA!O$6</f>
        <v>3181.0456827008161</v>
      </c>
      <c r="P19" s="206">
        <f>PPA!P$6</f>
        <v>2809.8328539688709</v>
      </c>
      <c r="Q19" s="206">
        <f>PPA!Q$6</f>
        <v>3093.5803842188252</v>
      </c>
      <c r="R19" s="206">
        <f>PPA!R$6</f>
        <v>3226.896543306389</v>
      </c>
      <c r="S19" s="206">
        <f>PPA!S$6</f>
        <v>3371.7637962045728</v>
      </c>
      <c r="T19" s="206">
        <f>PPA!T$6</f>
        <v>3387.2890550413399</v>
      </c>
      <c r="U19" s="206">
        <f>PPA!U$6</f>
        <v>3638.098434448013</v>
      </c>
      <c r="V19" s="206">
        <f>PPA!V$6</f>
        <v>3410.0796858116792</v>
      </c>
      <c r="W19" s="206">
        <f>PPA!W$6</f>
        <v>3435.489094499932</v>
      </c>
    </row>
    <row r="20" spans="1:23" ht="12" customHeight="1" x14ac:dyDescent="0.25">
      <c r="A20" s="14" t="s">
        <v>60</v>
      </c>
      <c r="B20" s="206">
        <f>PPA!B$7</f>
        <v>4593.2201103451998</v>
      </c>
      <c r="C20" s="206">
        <f>PPA!C$7</f>
        <v>4454.4408681376917</v>
      </c>
      <c r="D20" s="206">
        <f>PPA!D$7</f>
        <v>4523.398816098088</v>
      </c>
      <c r="E20" s="206">
        <f>PPA!E$7</f>
        <v>4400.2584164812288</v>
      </c>
      <c r="F20" s="206">
        <f>PPA!F$7</f>
        <v>4322.7266429594056</v>
      </c>
      <c r="G20" s="206">
        <f>PPA!G$7</f>
        <v>4616.514414785308</v>
      </c>
      <c r="H20" s="206">
        <f>PPA!H$7</f>
        <v>4494.490832400792</v>
      </c>
      <c r="I20" s="206">
        <f>PPA!I$7</f>
        <v>4258.2745073649075</v>
      </c>
      <c r="J20" s="206">
        <f>PPA!J$7</f>
        <v>4002.9850746268662</v>
      </c>
      <c r="K20" s="206">
        <f>PPA!K$7</f>
        <v>3447.395050448486</v>
      </c>
      <c r="L20" s="206">
        <f>PPA!L$7</f>
        <v>3493.6633070551852</v>
      </c>
      <c r="M20" s="206">
        <f>PPA!M$7</f>
        <v>3161.4275868268851</v>
      </c>
      <c r="N20" s="206">
        <f>PPA!N$7</f>
        <v>2654.0331879480632</v>
      </c>
      <c r="O20" s="206">
        <f>PPA!O$7</f>
        <v>2430.9225426543858</v>
      </c>
      <c r="P20" s="206">
        <f>PPA!P$7</f>
        <v>2399.0000806386579</v>
      </c>
      <c r="Q20" s="206">
        <f>PPA!Q$7</f>
        <v>2220</v>
      </c>
      <c r="R20" s="206">
        <f>PPA!R$7</f>
        <v>2216.736509958891</v>
      </c>
      <c r="S20" s="206">
        <f>PPA!S$7</f>
        <v>2177.209705372617</v>
      </c>
      <c r="T20" s="206">
        <f>PPA!T$7</f>
        <v>2190.627466648476</v>
      </c>
      <c r="U20" s="206">
        <f>PPA!U$7</f>
        <v>2165.2995634863528</v>
      </c>
      <c r="V20" s="206">
        <f>PPA!V$7</f>
        <v>1803.6639578673171</v>
      </c>
      <c r="W20" s="206">
        <f>PPA!W$7</f>
        <v>1939.216918697083</v>
      </c>
    </row>
    <row r="21" spans="1:23" ht="12" customHeight="1" x14ac:dyDescent="0.25">
      <c r="A21" s="15" t="s">
        <v>61</v>
      </c>
      <c r="B21" s="208">
        <f>FBT!B$3</f>
        <v>19565.364017752359</v>
      </c>
      <c r="C21" s="208">
        <f>FBT!C$3</f>
        <v>19752.847041791079</v>
      </c>
      <c r="D21" s="208">
        <f>FBT!D$3</f>
        <v>19977.414030602751</v>
      </c>
      <c r="E21" s="208">
        <f>FBT!E$3</f>
        <v>20861.148996243392</v>
      </c>
      <c r="F21" s="208">
        <f>FBT!F$3</f>
        <v>21241.86025031174</v>
      </c>
      <c r="G21" s="208">
        <f>FBT!G$3</f>
        <v>22815.528579217342</v>
      </c>
      <c r="H21" s="208">
        <f>FBT!H$3</f>
        <v>22751.14056985452</v>
      </c>
      <c r="I21" s="208">
        <f>FBT!I$3</f>
        <v>24110.872697494578</v>
      </c>
      <c r="J21" s="208">
        <f>FBT!J$3</f>
        <v>24293.532338308461</v>
      </c>
      <c r="K21" s="208">
        <f>FBT!K$3</f>
        <v>23743.700079577939</v>
      </c>
      <c r="L21" s="208">
        <f>FBT!L$3</f>
        <v>24494.561421015871</v>
      </c>
      <c r="M21" s="208">
        <f>FBT!M$3</f>
        <v>25370.331525376321</v>
      </c>
      <c r="N21" s="208">
        <f>FBT!N$3</f>
        <v>24894.971674938592</v>
      </c>
      <c r="O21" s="208">
        <f>FBT!O$3</f>
        <v>24536.715486436158</v>
      </c>
      <c r="P21" s="208">
        <f>FBT!P$3</f>
        <v>24503.06426901056</v>
      </c>
      <c r="Q21" s="208">
        <f>FBT!Q$3</f>
        <v>24496</v>
      </c>
      <c r="R21" s="208">
        <f>FBT!R$3</f>
        <v>24929.576062829099</v>
      </c>
      <c r="S21" s="208">
        <f>FBT!S$3</f>
        <v>25405.703481959979</v>
      </c>
      <c r="T21" s="208">
        <f>FBT!T$3</f>
        <v>23787.99247702667</v>
      </c>
      <c r="U21" s="208">
        <f>FBT!U$3</f>
        <v>24922.53081978222</v>
      </c>
      <c r="V21" s="208">
        <f>FBT!V$3</f>
        <v>23164.481694368151</v>
      </c>
      <c r="W21" s="208">
        <f>FBT!W$3</f>
        <v>23792.84208969571</v>
      </c>
    </row>
    <row r="22" spans="1:23" ht="12" customHeight="1" x14ac:dyDescent="0.25">
      <c r="A22" s="12" t="s">
        <v>62</v>
      </c>
      <c r="B22" s="206">
        <f>TRE!B$3</f>
        <v>16267.14869622695</v>
      </c>
      <c r="C22" s="206">
        <f>TRE!C$3</f>
        <v>16046.84530965215</v>
      </c>
      <c r="D22" s="206">
        <f>TRE!D$3</f>
        <v>16701.207480671619</v>
      </c>
      <c r="E22" s="206">
        <f>TRE!E$3</f>
        <v>17013.614720168451</v>
      </c>
      <c r="F22" s="206">
        <f>TRE!F$3</f>
        <v>16509.259686879421</v>
      </c>
      <c r="G22" s="206">
        <f>TRE!G$3</f>
        <v>15691.030676621451</v>
      </c>
      <c r="H22" s="206">
        <f>TRE!H$3</f>
        <v>16382.24154256693</v>
      </c>
      <c r="I22" s="206">
        <f>TRE!I$3</f>
        <v>16340.66196058919</v>
      </c>
      <c r="J22" s="206">
        <f>TRE!J$3</f>
        <v>15037.81094527363</v>
      </c>
      <c r="K22" s="206">
        <f>TRE!K$3</f>
        <v>13167.693320365081</v>
      </c>
      <c r="L22" s="206">
        <f>TRE!L$3</f>
        <v>12566.610118750619</v>
      </c>
      <c r="M22" s="206">
        <f>TRE!M$3</f>
        <v>13189.096321157091</v>
      </c>
      <c r="N22" s="206">
        <f>TRE!N$3</f>
        <v>12008.8233819622</v>
      </c>
      <c r="O22" s="206">
        <f>TRE!O$3</f>
        <v>13682.62116865469</v>
      </c>
      <c r="P22" s="206">
        <f>TRE!P$3</f>
        <v>14735.70679783888</v>
      </c>
      <c r="Q22" s="206">
        <f>TRE!Q$3</f>
        <v>14876</v>
      </c>
      <c r="R22" s="206">
        <f>TRE!R$3</f>
        <v>15055.293988831711</v>
      </c>
      <c r="S22" s="206">
        <f>TRE!S$3</f>
        <v>15679.651804001889</v>
      </c>
      <c r="T22" s="206">
        <f>TRE!T$3</f>
        <v>16711.33026047808</v>
      </c>
      <c r="U22" s="206">
        <f>TRE!U$3</f>
        <v>16688.252506355831</v>
      </c>
      <c r="V22" s="206">
        <f>TRE!V$3</f>
        <v>14447.2444809393</v>
      </c>
      <c r="W22" s="206">
        <f>TRE!W$3</f>
        <v>15201.31622730802</v>
      </c>
    </row>
    <row r="23" spans="1:23" ht="12" customHeight="1" x14ac:dyDescent="0.25">
      <c r="A23" s="12" t="s">
        <v>63</v>
      </c>
      <c r="B23" s="206">
        <f>MAE!B$3</f>
        <v>30475.779363559112</v>
      </c>
      <c r="C23" s="206">
        <f>MAE!C$3</f>
        <v>31066.04102842517</v>
      </c>
      <c r="D23" s="206">
        <f>MAE!D$3</f>
        <v>30330.97132078281</v>
      </c>
      <c r="E23" s="206">
        <f>MAE!E$3</f>
        <v>29929.65329122102</v>
      </c>
      <c r="F23" s="206">
        <f>MAE!F$3</f>
        <v>29515.54057174526</v>
      </c>
      <c r="G23" s="206">
        <f>MAE!G$3</f>
        <v>29338.065937489569</v>
      </c>
      <c r="H23" s="206">
        <f>MAE!H$3</f>
        <v>30467.20323663596</v>
      </c>
      <c r="I23" s="206">
        <f>MAE!I$3</f>
        <v>31037.3065480818</v>
      </c>
      <c r="J23" s="206">
        <f>MAE!J$3</f>
        <v>30990.04975124378</v>
      </c>
      <c r="K23" s="206">
        <f>MAE!K$3</f>
        <v>25516.02856946368</v>
      </c>
      <c r="L23" s="206">
        <f>MAE!L$3</f>
        <v>24447.659914180222</v>
      </c>
      <c r="M23" s="206">
        <f>MAE!M$3</f>
        <v>23362.60026170428</v>
      </c>
      <c r="N23" s="206">
        <f>MAE!N$3</f>
        <v>22022.35925201785</v>
      </c>
      <c r="O23" s="206">
        <f>MAE!O$3</f>
        <v>21733.35346519704</v>
      </c>
      <c r="P23" s="206">
        <f>MAE!P$3</f>
        <v>22296.588984759299</v>
      </c>
      <c r="Q23" s="206">
        <f>MAE!Q$3</f>
        <v>22151</v>
      </c>
      <c r="R23" s="206">
        <f>MAE!R$3</f>
        <v>22630.22207180753</v>
      </c>
      <c r="S23" s="206">
        <f>MAE!S$3</f>
        <v>23887.269576177721</v>
      </c>
      <c r="T23" s="206">
        <f>MAE!T$3</f>
        <v>25323.770451865639</v>
      </c>
      <c r="U23" s="206">
        <f>MAE!U$3</f>
        <v>25169.089077565121</v>
      </c>
      <c r="V23" s="206">
        <f>MAE!V$3</f>
        <v>22742.58855508679</v>
      </c>
      <c r="W23" s="206">
        <f>MAE!W$3</f>
        <v>25138.647539468329</v>
      </c>
    </row>
    <row r="24" spans="1:23" ht="12" customHeight="1" x14ac:dyDescent="0.25">
      <c r="A24" s="12" t="s">
        <v>64</v>
      </c>
      <c r="B24" s="206">
        <f>TEL!B$3</f>
        <v>10214.350271816111</v>
      </c>
      <c r="C24" s="206">
        <f>TEL!C$3</f>
        <v>10482.025826967079</v>
      </c>
      <c r="D24" s="206">
        <f>TEL!D$3</f>
        <v>10117.76969757139</v>
      </c>
      <c r="E24" s="206">
        <f>TEL!E$3</f>
        <v>10236.163950900869</v>
      </c>
      <c r="F24" s="206">
        <f>TEL!F$3</f>
        <v>9625.686971782201</v>
      </c>
      <c r="G24" s="206">
        <f>TEL!G$3</f>
        <v>9223.0146985190204</v>
      </c>
      <c r="H24" s="206">
        <f>TEL!H$3</f>
        <v>9299.9483515537559</v>
      </c>
      <c r="I24" s="206">
        <f>TEL!I$3</f>
        <v>9006.851800022805</v>
      </c>
      <c r="J24" s="206">
        <f>TEL!J$3</f>
        <v>8734.3283582089553</v>
      </c>
      <c r="K24" s="206">
        <f>TEL!K$3</f>
        <v>7634.5702299900768</v>
      </c>
      <c r="L24" s="206">
        <f>TEL!L$3</f>
        <v>7915.3777068156878</v>
      </c>
      <c r="M24" s="206">
        <f>TEL!M$3</f>
        <v>8821.0322335760593</v>
      </c>
      <c r="N24" s="206">
        <f>TEL!N$3</f>
        <v>8005.2138166140276</v>
      </c>
      <c r="O24" s="206">
        <f>TEL!O$3</f>
        <v>8214.8069857567061</v>
      </c>
      <c r="P24" s="206">
        <f>TEL!P$3</f>
        <v>8308.8057414724626</v>
      </c>
      <c r="Q24" s="206">
        <f>TEL!Q$3</f>
        <v>8667</v>
      </c>
      <c r="R24" s="206">
        <f>TEL!R$3</f>
        <v>8951.5543035744504</v>
      </c>
      <c r="S24" s="206">
        <f>TEL!S$3</f>
        <v>9204.1515676697654</v>
      </c>
      <c r="T24" s="206">
        <f>TEL!T$3</f>
        <v>8822.9275280406164</v>
      </c>
      <c r="U24" s="206">
        <f>TEL!U$3</f>
        <v>8397.3713244111859</v>
      </c>
      <c r="V24" s="206">
        <f>TEL!V$3</f>
        <v>7178.7901954677163</v>
      </c>
      <c r="W24" s="206">
        <f>TEL!W$3</f>
        <v>7605.2796983029539</v>
      </c>
    </row>
    <row r="25" spans="1:23" ht="12" customHeight="1" x14ac:dyDescent="0.25">
      <c r="A25" s="12" t="s">
        <v>65</v>
      </c>
      <c r="B25" s="206">
        <f>WWP!B$3</f>
        <v>3414.2261671905139</v>
      </c>
      <c r="C25" s="206">
        <f>WWP!C$3</f>
        <v>3306.575664740632</v>
      </c>
      <c r="D25" s="206">
        <f>WWP!D$3</f>
        <v>3227.8080440798699</v>
      </c>
      <c r="E25" s="206">
        <f>WWP!E$3</f>
        <v>3133.299834900582</v>
      </c>
      <c r="F25" s="206">
        <f>WWP!F$3</f>
        <v>3057.3130744007758</v>
      </c>
      <c r="G25" s="206">
        <f>WWP!G$3</f>
        <v>3096.5918573987742</v>
      </c>
      <c r="H25" s="206">
        <f>WWP!H$3</f>
        <v>3204.3556856331238</v>
      </c>
      <c r="I25" s="206">
        <f>WWP!I$3</f>
        <v>3148.0963191010769</v>
      </c>
      <c r="J25" s="206">
        <f>WWP!J$3</f>
        <v>2972.1393034825869</v>
      </c>
      <c r="K25" s="206">
        <f>WWP!K$3</f>
        <v>2157.4464322555918</v>
      </c>
      <c r="L25" s="206">
        <f>WWP!L$3</f>
        <v>2009.779463127433</v>
      </c>
      <c r="M25" s="206">
        <f>WWP!M$3</f>
        <v>1802.962652203011</v>
      </c>
      <c r="N25" s="206">
        <f>WWP!N$3</f>
        <v>1608.261894019151</v>
      </c>
      <c r="O25" s="206">
        <f>WWP!O$3</f>
        <v>1502.8436257486539</v>
      </c>
      <c r="P25" s="206">
        <f>WWP!P$3</f>
        <v>1484.759293605355</v>
      </c>
      <c r="Q25" s="206">
        <f>WWP!Q$3</f>
        <v>1602</v>
      </c>
      <c r="R25" s="206">
        <f>WWP!R$3</f>
        <v>1651.354229915491</v>
      </c>
      <c r="S25" s="206">
        <f>WWP!S$3</f>
        <v>1883.7639829840871</v>
      </c>
      <c r="T25" s="206">
        <f>WWP!T$3</f>
        <v>1951.8802560929259</v>
      </c>
      <c r="U25" s="206">
        <f>WWP!U$3</f>
        <v>1979.181656833118</v>
      </c>
      <c r="V25" s="206">
        <f>WWP!V$3</f>
        <v>1841.4172589215771</v>
      </c>
      <c r="W25" s="206">
        <f>WWP!W$3</f>
        <v>2302.473472104115</v>
      </c>
    </row>
    <row r="26" spans="1:23" ht="12" customHeight="1" x14ac:dyDescent="0.25">
      <c r="A26" s="16" t="s">
        <v>66</v>
      </c>
      <c r="B26" s="209">
        <f>OIS!B$3</f>
        <v>96225.600625918974</v>
      </c>
      <c r="C26" s="209">
        <f>OIS!C$3</f>
        <v>103191.530616202</v>
      </c>
      <c r="D26" s="209">
        <f>OIS!D$3</f>
        <v>108421.3400181184</v>
      </c>
      <c r="E26" s="209">
        <f>OIS!E$3</f>
        <v>112780.8484674467</v>
      </c>
      <c r="F26" s="209">
        <f>OIS!F$3</f>
        <v>117302.45231607631</v>
      </c>
      <c r="G26" s="209">
        <f>OIS!G$3</f>
        <v>126011.1490659041</v>
      </c>
      <c r="H26" s="209">
        <f>OIS!H$3</f>
        <v>132877.4640612895</v>
      </c>
      <c r="I26" s="209">
        <f>OIS!I$3</f>
        <v>132977.7860704253</v>
      </c>
      <c r="J26" s="209">
        <f>OIS!J$3</f>
        <v>130599.00497512439</v>
      </c>
      <c r="K26" s="209">
        <f>OIS!K$3</f>
        <v>118940.5326809907</v>
      </c>
      <c r="L26" s="209">
        <f>OIS!L$3</f>
        <v>100439.07793633371</v>
      </c>
      <c r="M26" s="209">
        <f>OIS!M$3</f>
        <v>86084.724261584415</v>
      </c>
      <c r="N26" s="209">
        <f>OIS!N$3</f>
        <v>74846.342808442365</v>
      </c>
      <c r="O26" s="209">
        <f>OIS!O$3</f>
        <v>65601.691076551404</v>
      </c>
      <c r="P26" s="209">
        <f>OIS!P$3</f>
        <v>65047.173615031039</v>
      </c>
      <c r="Q26" s="209">
        <f>OIS!Q$3</f>
        <v>67762</v>
      </c>
      <c r="R26" s="209">
        <f>OIS!R$3</f>
        <v>70461.762041746726</v>
      </c>
      <c r="S26" s="209">
        <f>OIS!S$3</f>
        <v>73456.948164487156</v>
      </c>
      <c r="T26" s="209">
        <f>OIS!T$3</f>
        <v>75968.387920365625</v>
      </c>
      <c r="U26" s="209">
        <f>OIS!U$3</f>
        <v>81802.657456708388</v>
      </c>
      <c r="V26" s="209">
        <f>OIS!V$3</f>
        <v>69946.484695755586</v>
      </c>
      <c r="W26" s="209">
        <f>OIS!W$3</f>
        <v>73046.918327356077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24481.520292347373</v>
      </c>
      <c r="C29" s="210">
        <f>ISI!C25+NFM!C43+CHI!C32+NMM!C31+PPA!C32+FBT!C12+TRE!C12+MAE!C12+TEL!C12+WWP!C12+OIS!C12</f>
        <v>26077.651332760095</v>
      </c>
      <c r="D29" s="210">
        <f>ISI!D25+NFM!D43+CHI!D32+NMM!D31+PPA!D32+FBT!D12+TRE!D12+MAE!D12+TEL!D12+WWP!D12+OIS!D12</f>
        <v>26382.182029234733</v>
      </c>
      <c r="E29" s="210">
        <f>ISI!E25+NFM!E43+CHI!E32+NMM!E31+PPA!E32+FBT!E12+TRE!E12+MAE!E12+TEL!E12+WWP!E12+OIS!E12</f>
        <v>28239.5437661221</v>
      </c>
      <c r="F29" s="210">
        <f>ISI!F25+NFM!F43+CHI!F32+NMM!F31+PPA!F32+FBT!F12+TRE!F12+MAE!F12+TEL!F12+WWP!F12+OIS!F12</f>
        <v>28967.130610490105</v>
      </c>
      <c r="G29" s="210">
        <f>ISI!G25+NFM!G43+CHI!G32+NMM!G31+PPA!G32+FBT!G12+TRE!G12+MAE!G12+TEL!G12+WWP!G12+OIS!G12</f>
        <v>29937.214445399823</v>
      </c>
      <c r="H29" s="210">
        <f>ISI!H25+NFM!H43+CHI!H32+NMM!H31+PPA!H32+FBT!H12+TRE!H12+MAE!H12+TEL!H12+WWP!H12+OIS!H12</f>
        <v>24473.26663800516</v>
      </c>
      <c r="I29" s="210">
        <f>ISI!I25+NFM!I43+CHI!I32+NMM!I31+PPA!I32+FBT!I12+TRE!I12+MAE!I12+TEL!I12+WWP!I12+OIS!I12</f>
        <v>26483.143164230438</v>
      </c>
      <c r="J29" s="210">
        <f>ISI!J25+NFM!J43+CHI!J32+NMM!J31+PPA!J32+FBT!J12+TRE!J12+MAE!J12+TEL!J12+WWP!J12+OIS!J12</f>
        <v>24964.962768701633</v>
      </c>
      <c r="K29" s="210">
        <f>ISI!K25+NFM!K43+CHI!K32+NMM!K31+PPA!K32+FBT!K12+TRE!K12+MAE!K12+TEL!K12+WWP!K12+OIS!K12</f>
        <v>20698.891659501285</v>
      </c>
      <c r="L29" s="210">
        <f>ISI!L25+NFM!L43+CHI!L32+NMM!L31+PPA!L32+FBT!L12+TRE!L12+MAE!L12+TEL!L12+WWP!L12+OIS!L12</f>
        <v>20781.48306104901</v>
      </c>
      <c r="M29" s="210">
        <f>ISI!M25+NFM!M43+CHI!M32+NMM!M31+PPA!M32+FBT!M12+TRE!M12+MAE!M12+TEL!M12+WWP!M12+OIS!M12</f>
        <v>20627.826827171106</v>
      </c>
      <c r="N29" s="210">
        <f>ISI!N25+NFM!N43+CHI!N32+NMM!N31+PPA!N32+FBT!N12+TRE!N12+MAE!N12+TEL!N12+WWP!N12+OIS!N12</f>
        <v>20107.727773000861</v>
      </c>
      <c r="O29" s="210">
        <f>ISI!O25+NFM!O43+CHI!O32+NMM!O31+PPA!O32+FBT!O12+TRE!O12+MAE!O12+TEL!O12+WWP!O12+OIS!O12</f>
        <v>19601.617024935509</v>
      </c>
      <c r="P29" s="210">
        <f>ISI!P25+NFM!P43+CHI!P32+NMM!P31+PPA!P32+FBT!P12+TRE!P12+MAE!P12+TEL!P12+WWP!P12+OIS!P12</f>
        <v>19311.863972484953</v>
      </c>
      <c r="Q29" s="210">
        <f>ISI!Q25+NFM!Q43+CHI!Q32+NMM!Q31+PPA!Q32+FBT!Q12+TRE!Q12+MAE!Q12+TEL!Q12+WWP!Q12+OIS!Q12</f>
        <v>18691.281169389516</v>
      </c>
      <c r="R29" s="210">
        <f>ISI!R25+NFM!R43+CHI!R32+NMM!R31+PPA!R32+FBT!R12+TRE!R12+MAE!R12+TEL!R12+WWP!R12+OIS!R12</f>
        <v>19897.234135855546</v>
      </c>
      <c r="S29" s="210">
        <f>ISI!S25+NFM!S43+CHI!S32+NMM!S31+PPA!S32+FBT!S12+TRE!S12+MAE!S12+TEL!S12+WWP!S12+OIS!S12</f>
        <v>20394.456663800516</v>
      </c>
      <c r="T29" s="210">
        <f>ISI!T25+NFM!T43+CHI!T32+NMM!T31+PPA!T32+FBT!T12+TRE!T12+MAE!T12+TEL!T12+WWP!T12+OIS!T12</f>
        <v>20666.439294926917</v>
      </c>
      <c r="U29" s="210">
        <f>ISI!U25+NFM!U43+CHI!U32+NMM!U31+PPA!U32+FBT!U12+TRE!U12+MAE!U12+TEL!U12+WWP!U12+OIS!U12</f>
        <v>20642.725709372313</v>
      </c>
      <c r="V29" s="210">
        <f>ISI!V25+NFM!V43+CHI!V32+NMM!V31+PPA!V32+FBT!V12+TRE!V12+MAE!V12+TEL!V12+WWP!V12+OIS!V12</f>
        <v>18838.47841788478</v>
      </c>
      <c r="W29" s="210">
        <f>ISI!W25+NFM!W43+CHI!W32+NMM!W31+PPA!W32+FBT!W12+TRE!W12+MAE!W12+TEL!W12+WWP!W12+OIS!W12</f>
        <v>20164.098452278588</v>
      </c>
    </row>
    <row r="30" spans="1:23" ht="12" customHeight="1" x14ac:dyDescent="0.25">
      <c r="A30" s="17" t="s">
        <v>30</v>
      </c>
      <c r="B30" s="211">
        <f t="shared" ref="B30:W30" si="0">B31+B32</f>
        <v>638.22889079965603</v>
      </c>
      <c r="C30" s="211">
        <f t="shared" si="0"/>
        <v>606.96044711951845</v>
      </c>
      <c r="D30" s="211">
        <f t="shared" si="0"/>
        <v>584.04815133275997</v>
      </c>
      <c r="E30" s="211">
        <f t="shared" si="0"/>
        <v>636.01298366294077</v>
      </c>
      <c r="F30" s="211">
        <f t="shared" si="0"/>
        <v>491.15511607910577</v>
      </c>
      <c r="G30" s="211">
        <f t="shared" si="0"/>
        <v>510.72012037833179</v>
      </c>
      <c r="H30" s="211">
        <f t="shared" si="0"/>
        <v>508.27833190025785</v>
      </c>
      <c r="I30" s="211">
        <f t="shared" si="0"/>
        <v>623.24926913155639</v>
      </c>
      <c r="J30" s="211">
        <f t="shared" si="0"/>
        <v>549.3873602751504</v>
      </c>
      <c r="K30" s="211">
        <f t="shared" si="0"/>
        <v>352.8650042992262</v>
      </c>
      <c r="L30" s="211">
        <f t="shared" si="0"/>
        <v>303.65081685296639</v>
      </c>
      <c r="M30" s="211">
        <f t="shared" si="0"/>
        <v>614.9999140154772</v>
      </c>
      <c r="N30" s="211">
        <f t="shared" si="0"/>
        <v>341.7534823731728</v>
      </c>
      <c r="O30" s="211">
        <f t="shared" si="0"/>
        <v>320.34746345657777</v>
      </c>
      <c r="P30" s="211">
        <f t="shared" si="0"/>
        <v>317.1268271711092</v>
      </c>
      <c r="Q30" s="211">
        <f t="shared" si="0"/>
        <v>315.46225279449692</v>
      </c>
      <c r="R30" s="211">
        <f t="shared" si="0"/>
        <v>296.19836629406706</v>
      </c>
      <c r="S30" s="211">
        <f t="shared" si="0"/>
        <v>288.30550300945833</v>
      </c>
      <c r="T30" s="211">
        <f t="shared" si="0"/>
        <v>264.11814273430787</v>
      </c>
      <c r="U30" s="211">
        <f t="shared" si="0"/>
        <v>234.1621668099742</v>
      </c>
      <c r="V30" s="211">
        <f t="shared" si="0"/>
        <v>213.20094582975059</v>
      </c>
      <c r="W30" s="211">
        <f t="shared" si="0"/>
        <v>231.10584694754948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434.01564918314705</v>
      </c>
      <c r="C31" s="206">
        <f>ISI!C27+NFM!C44+CHI!C33+NMM!C32+PPA!C33+FBT!C13+TRE!C13+MAE!C13+TEL!C13+WWP!C13+OIS!C13</f>
        <v>560.6721410146173</v>
      </c>
      <c r="D31" s="206">
        <f>ISI!D27+NFM!D44+CHI!D33+NMM!D32+PPA!D33+FBT!D13+TRE!D13+MAE!D13+TEL!D13+WWP!D13+OIS!D13</f>
        <v>539.80197764402396</v>
      </c>
      <c r="E31" s="206">
        <f>ISI!E27+NFM!E44+CHI!E33+NMM!E32+PPA!E33+FBT!E13+TRE!E13+MAE!E13+TEL!E13+WWP!E13+OIS!E13</f>
        <v>600.61599312123826</v>
      </c>
      <c r="F31" s="206">
        <f>ISI!F27+NFM!F44+CHI!F33+NMM!F32+PPA!F33+FBT!F13+TRE!F13+MAE!F13+TEL!F13+WWP!F13+OIS!F13</f>
        <v>427.84901117798796</v>
      </c>
      <c r="G31" s="206">
        <f>ISI!G27+NFM!G44+CHI!G33+NMM!G32+PPA!G33+FBT!G13+TRE!G13+MAE!G13+TEL!G13+WWP!G13+OIS!G13</f>
        <v>399.08357695614779</v>
      </c>
      <c r="H31" s="206">
        <f>ISI!H27+NFM!H44+CHI!H33+NMM!H32+PPA!H33+FBT!H13+TRE!H13+MAE!H13+TEL!H13+WWP!H13+OIS!H13</f>
        <v>383.70825451418739</v>
      </c>
      <c r="I31" s="206">
        <f>ISI!I27+NFM!I44+CHI!I33+NMM!I32+PPA!I33+FBT!I13+TRE!I13+MAE!I13+TEL!I13+WWP!I13+OIS!I13</f>
        <v>532.03404987102329</v>
      </c>
      <c r="J31" s="206">
        <f>ISI!J27+NFM!J44+CHI!J33+NMM!J32+PPA!J33+FBT!J13+TRE!J13+MAE!J13+TEL!J13+WWP!J13+OIS!J13</f>
        <v>447.28073946689591</v>
      </c>
      <c r="K31" s="206">
        <f>ISI!K27+NFM!K44+CHI!K33+NMM!K32+PPA!K33+FBT!K13+TRE!K13+MAE!K13+TEL!K13+WWP!K13+OIS!K13</f>
        <v>239.86698194325029</v>
      </c>
      <c r="L31" s="206">
        <f>ISI!L27+NFM!L44+CHI!L33+NMM!L32+PPA!L33+FBT!L13+TRE!L13+MAE!L13+TEL!L13+WWP!L13+OIS!L13</f>
        <v>229.45331040412719</v>
      </c>
      <c r="M31" s="206">
        <f>ISI!M27+NFM!M44+CHI!M33+NMM!M32+PPA!M33+FBT!M13+TRE!M13+MAE!M13+TEL!M13+WWP!M13+OIS!M13</f>
        <v>519.64178847807398</v>
      </c>
      <c r="N31" s="206">
        <f>ISI!N27+NFM!N44+CHI!N33+NMM!N32+PPA!N33+FBT!N13+TRE!N13+MAE!N13+TEL!N13+WWP!N13+OIS!N13</f>
        <v>303.99423903697334</v>
      </c>
      <c r="O31" s="206">
        <f>ISI!O27+NFM!O44+CHI!O33+NMM!O32+PPA!O33+FBT!O13+TRE!O13+MAE!O13+TEL!O13+WWP!O13+OIS!O13</f>
        <v>288.3480653482373</v>
      </c>
      <c r="P31" s="206">
        <f>ISI!P27+NFM!P44+CHI!P33+NMM!P32+PPA!P33+FBT!P13+TRE!P13+MAE!P13+TEL!P13+WWP!P13+OIS!P13</f>
        <v>284.48744625967328</v>
      </c>
      <c r="Q31" s="206">
        <f>ISI!Q27+NFM!Q44+CHI!Q33+NMM!Q32+PPA!Q33+FBT!Q13+TRE!Q13+MAE!Q13+TEL!Q13+WWP!Q13+OIS!Q13</f>
        <v>281.5429062768701</v>
      </c>
      <c r="R31" s="206">
        <f>ISI!R27+NFM!R44+CHI!R33+NMM!R32+PPA!R33+FBT!R13+TRE!R13+MAE!R13+TEL!R13+WWP!R13+OIS!R13</f>
        <v>214.91994840928632</v>
      </c>
      <c r="S31" s="206">
        <f>ISI!S27+NFM!S44+CHI!S33+NMM!S32+PPA!S33+FBT!S13+TRE!S13+MAE!S13+TEL!S13+WWP!S13+OIS!S13</f>
        <v>207.32699914015484</v>
      </c>
      <c r="T31" s="206">
        <f>ISI!T27+NFM!T44+CHI!T33+NMM!T32+PPA!T33+FBT!T13+TRE!T13+MAE!T13+TEL!T13+WWP!T13+OIS!T13</f>
        <v>228.20025795356838</v>
      </c>
      <c r="U31" s="206">
        <f>ISI!U27+NFM!U44+CHI!U33+NMM!U32+PPA!U33+FBT!U13+TRE!U13+MAE!U13+TEL!U13+WWP!U13+OIS!U13</f>
        <v>198.24428202923474</v>
      </c>
      <c r="V31" s="206">
        <f>ISI!V27+NFM!V44+CHI!V33+NMM!V32+PPA!V33+FBT!V13+TRE!V13+MAE!V13+TEL!V13+WWP!V13+OIS!V13</f>
        <v>182.50748065348233</v>
      </c>
      <c r="W31" s="206">
        <f>ISI!W27+NFM!W44+CHI!W33+NMM!W32+PPA!W33+FBT!W13+TRE!W13+MAE!W13+TEL!W13+WWP!W13+OIS!W13</f>
        <v>192.57575236457441</v>
      </c>
    </row>
    <row r="32" spans="1:23" ht="12" customHeight="1" x14ac:dyDescent="0.25">
      <c r="A32" s="18" t="s">
        <v>40</v>
      </c>
      <c r="B32" s="206">
        <f>ISI!B28</f>
        <v>204.21324161650901</v>
      </c>
      <c r="C32" s="206">
        <f>ISI!C28</f>
        <v>46.28830610490111</v>
      </c>
      <c r="D32" s="206">
        <f>ISI!D28</f>
        <v>44.246173688736022</v>
      </c>
      <c r="E32" s="206">
        <f>ISI!E28</f>
        <v>35.396990541702493</v>
      </c>
      <c r="F32" s="206">
        <f>ISI!F28</f>
        <v>63.306104901117791</v>
      </c>
      <c r="G32" s="206">
        <f>ISI!G28</f>
        <v>111.636543422184</v>
      </c>
      <c r="H32" s="206">
        <f>ISI!H28</f>
        <v>124.57007738607049</v>
      </c>
      <c r="I32" s="206">
        <f>ISI!I28</f>
        <v>91.215219260533104</v>
      </c>
      <c r="J32" s="206">
        <f>ISI!J28</f>
        <v>102.1066208082545</v>
      </c>
      <c r="K32" s="206">
        <f>ISI!K28</f>
        <v>112.99802235597591</v>
      </c>
      <c r="L32" s="206">
        <f>ISI!L28</f>
        <v>74.197506448839206</v>
      </c>
      <c r="M32" s="206">
        <f>ISI!M28</f>
        <v>95.358125537403268</v>
      </c>
      <c r="N32" s="206">
        <f>ISI!N28</f>
        <v>37.759243336199482</v>
      </c>
      <c r="O32" s="206">
        <f>ISI!O28</f>
        <v>31.9993981083405</v>
      </c>
      <c r="P32" s="206">
        <f>ISI!P28</f>
        <v>32.639380911435943</v>
      </c>
      <c r="Q32" s="206">
        <f>ISI!Q28</f>
        <v>33.919346517626828</v>
      </c>
      <c r="R32" s="206">
        <f>ISI!R28</f>
        <v>81.278417884780737</v>
      </c>
      <c r="S32" s="206">
        <f>ISI!S28</f>
        <v>80.978503869303523</v>
      </c>
      <c r="T32" s="206">
        <f>ISI!T28</f>
        <v>35.917884780739463</v>
      </c>
      <c r="U32" s="206">
        <f>ISI!U28</f>
        <v>35.917884780739463</v>
      </c>
      <c r="V32" s="206">
        <f>ISI!V28</f>
        <v>30.693465176268269</v>
      </c>
      <c r="W32" s="206">
        <f>ISI!W28</f>
        <v>38.53009458297506</v>
      </c>
    </row>
    <row r="33" spans="1:23" ht="12" customHeight="1" x14ac:dyDescent="0.25">
      <c r="A33" s="19" t="s">
        <v>31</v>
      </c>
      <c r="B33" s="207">
        <f t="shared" ref="B33:W33" si="1">SUM(B34:B38)</f>
        <v>5790.6226999140144</v>
      </c>
      <c r="C33" s="207">
        <f t="shared" si="1"/>
        <v>6040.1882201203771</v>
      </c>
      <c r="D33" s="207">
        <f t="shared" si="1"/>
        <v>5855.1159071367147</v>
      </c>
      <c r="E33" s="207">
        <f t="shared" si="1"/>
        <v>6178.135855546001</v>
      </c>
      <c r="F33" s="207">
        <f t="shared" si="1"/>
        <v>5850.1815133276004</v>
      </c>
      <c r="G33" s="207">
        <f t="shared" si="1"/>
        <v>5610.3396388650035</v>
      </c>
      <c r="H33" s="207">
        <f t="shared" si="1"/>
        <v>5409.3576956147881</v>
      </c>
      <c r="I33" s="207">
        <f t="shared" si="1"/>
        <v>5639.8323301805667</v>
      </c>
      <c r="J33" s="207">
        <f t="shared" si="1"/>
        <v>5348.4760103181416</v>
      </c>
      <c r="K33" s="207">
        <f t="shared" si="1"/>
        <v>4789.7178847807381</v>
      </c>
      <c r="L33" s="207">
        <f t="shared" si="1"/>
        <v>4977.075580395528</v>
      </c>
      <c r="M33" s="207">
        <f t="shared" si="1"/>
        <v>4410.5142734307819</v>
      </c>
      <c r="N33" s="207">
        <f t="shared" si="1"/>
        <v>3527.882889079965</v>
      </c>
      <c r="O33" s="207">
        <f t="shared" si="1"/>
        <v>2705.0349097162516</v>
      </c>
      <c r="P33" s="207">
        <f t="shared" si="1"/>
        <v>2572.8265692175401</v>
      </c>
      <c r="Q33" s="207">
        <f t="shared" si="1"/>
        <v>2742.2973344797929</v>
      </c>
      <c r="R33" s="207">
        <f t="shared" si="1"/>
        <v>2856.1813413585555</v>
      </c>
      <c r="S33" s="207">
        <f t="shared" si="1"/>
        <v>2878.042992261393</v>
      </c>
      <c r="T33" s="207">
        <f t="shared" si="1"/>
        <v>2976.8414445399831</v>
      </c>
      <c r="U33" s="207">
        <f t="shared" si="1"/>
        <v>2909.3817712811697</v>
      </c>
      <c r="V33" s="207">
        <f t="shared" si="1"/>
        <v>2472.9531384350812</v>
      </c>
      <c r="W33" s="207">
        <f t="shared" si="1"/>
        <v>2330.8797936371457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457.54505588993976</v>
      </c>
      <c r="C35" s="206">
        <f>ISI!C31+NFM!C47+CHI!C36+NMM!C35+PPA!C36+FBT!C16+TRE!C16+MAE!C16+TEL!C16+WWP!C16+OIS!C16</f>
        <v>455.28564058469476</v>
      </c>
      <c r="D35" s="206">
        <f>ISI!D31+NFM!D47+CHI!D36+NMM!D35+PPA!D36+FBT!D16+TRE!D16+MAE!D16+TEL!D16+WWP!D16+OIS!D16</f>
        <v>455.28564058469476</v>
      </c>
      <c r="E35" s="206">
        <f>ISI!E31+NFM!E47+CHI!E36+NMM!E35+PPA!E36+FBT!E16+TRE!E16+MAE!E16+TEL!E16+WWP!E16+OIS!E16</f>
        <v>448.50722269991405</v>
      </c>
      <c r="F35" s="206">
        <f>ISI!F31+NFM!F47+CHI!F36+NMM!F35+PPA!F36+FBT!F16+TRE!F16+MAE!F16+TEL!F16+WWP!F16+OIS!F16</f>
        <v>458.67489251934654</v>
      </c>
      <c r="G35" s="206">
        <f>ISI!G31+NFM!G47+CHI!G36+NMM!G35+PPA!G36+FBT!G16+TRE!G16+MAE!G16+TEL!G16+WWP!G16+OIS!G16</f>
        <v>454.15588993981083</v>
      </c>
      <c r="H35" s="206">
        <f>ISI!H31+NFM!H47+CHI!H36+NMM!H35+PPA!H36+FBT!H16+TRE!H16+MAE!H16+TEL!H16+WWP!H16+OIS!H16</f>
        <v>418.00421324161658</v>
      </c>
      <c r="I35" s="206">
        <f>ISI!I31+NFM!I47+CHI!I36+NMM!I35+PPA!I36+FBT!I16+TRE!I16+MAE!I16+TEL!I16+WWP!I16+OIS!I16</f>
        <v>413.48521066208087</v>
      </c>
      <c r="J35" s="206">
        <f>ISI!J31+NFM!J47+CHI!J36+NMM!J35+PPA!J36+FBT!J16+TRE!J16+MAE!J16+TEL!J16+WWP!J16+OIS!J16</f>
        <v>404.44720550300946</v>
      </c>
      <c r="K35" s="206">
        <f>ISI!K31+NFM!K47+CHI!K36+NMM!K35+PPA!K36+FBT!K16+TRE!K16+MAE!K16+TEL!K16+WWP!K16+OIS!K16</f>
        <v>373.94428202923473</v>
      </c>
      <c r="L35" s="206">
        <f>ISI!L31+NFM!L47+CHI!L36+NMM!L35+PPA!L36+FBT!L16+TRE!L16+MAE!L16+TEL!L16+WWP!L16+OIS!L16</f>
        <v>370.55511607910574</v>
      </c>
      <c r="M35" s="206">
        <f>ISI!M31+NFM!M47+CHI!M36+NMM!M35+PPA!M36+FBT!M16+TRE!M16+MAE!M16+TEL!M16+WWP!M16+OIS!M16</f>
        <v>333.27377472055025</v>
      </c>
      <c r="N35" s="206">
        <f>ISI!N31+NFM!N47+CHI!N36+NMM!N35+PPA!N36+FBT!N16+TRE!N16+MAE!N16+TEL!N16+WWP!N16+OIS!N16</f>
        <v>312.93834909716253</v>
      </c>
      <c r="O35" s="206">
        <f>ISI!O31+NFM!O47+CHI!O36+NMM!O35+PPA!O36+FBT!O16+TRE!O16+MAE!O16+TEL!O16+WWP!O16+OIS!O16</f>
        <v>106.19578675838349</v>
      </c>
      <c r="P35" s="206">
        <f>ISI!P31+NFM!P47+CHI!P36+NMM!P35+PPA!P36+FBT!P16+TRE!P16+MAE!P16+TEL!P16+WWP!P16+OIS!P16</f>
        <v>144.60679277730011</v>
      </c>
      <c r="Q35" s="206">
        <f>ISI!Q31+NFM!Q47+CHI!Q36+NMM!Q35+PPA!Q36+FBT!Q16+TRE!Q16+MAE!Q16+TEL!Q16+WWP!Q16+OIS!Q16</f>
        <v>141.21754084264833</v>
      </c>
      <c r="R35" s="206">
        <f>ISI!R31+NFM!R47+CHI!R36+NMM!R35+PPA!R36+FBT!R16+TRE!R16+MAE!R16+TEL!R16+WWP!R16+OIS!R16</f>
        <v>177.36930352536547</v>
      </c>
      <c r="S35" s="206">
        <f>ISI!S31+NFM!S47+CHI!S36+NMM!S35+PPA!S36+FBT!S16+TRE!S16+MAE!S16+TEL!S16+WWP!S16+OIS!S16</f>
        <v>145.73662940670678</v>
      </c>
      <c r="T35" s="206">
        <f>ISI!T31+NFM!T47+CHI!T36+NMM!T35+PPA!T36+FBT!T16+TRE!T16+MAE!T16+TEL!T16+WWP!T16+OIS!T16</f>
        <v>128.79045571797076</v>
      </c>
      <c r="U35" s="206">
        <f>ISI!U31+NFM!U47+CHI!U36+NMM!U35+PPA!U36+FBT!U16+TRE!U16+MAE!U16+TEL!U16+WWP!U16+OIS!U16</f>
        <v>143.47704213241616</v>
      </c>
      <c r="V35" s="206">
        <f>ISI!V31+NFM!V47+CHI!V36+NMM!V35+PPA!V36+FBT!V16+TRE!V16+MAE!V16+TEL!V16+WWP!V16+OIS!V16</f>
        <v>127.66079105760964</v>
      </c>
      <c r="W35" s="206">
        <f>ISI!W31+NFM!W47+CHI!W36+NMM!W35+PPA!W36+FBT!W16+TRE!W16+MAE!W16+TEL!W16+WWP!W16+OIS!W16</f>
        <v>90.338607050730843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1166.714445399828</v>
      </c>
      <c r="C36" s="206">
        <f>ISI!C32+NFM!C48+CHI!C37+NMM!C36+PPA!C37+FBT!C17+TRE!C17+MAE!C17+TEL!C17+WWP!C17+OIS!C17</f>
        <v>1240.6612209802233</v>
      </c>
      <c r="D36" s="206">
        <f>ISI!D32+NFM!D48+CHI!D37+NMM!D36+PPA!D37+FBT!D17+TRE!D17+MAE!D17+TEL!D17+WWP!D17+OIS!D17</f>
        <v>1216.0121238177128</v>
      </c>
      <c r="E36" s="206">
        <f>ISI!E32+NFM!E48+CHI!E37+NMM!E36+PPA!E37+FBT!E17+TRE!E17+MAE!E17+TEL!E17+WWP!E17+OIS!E17</f>
        <v>1353.635253654342</v>
      </c>
      <c r="F36" s="206">
        <f>ISI!F32+NFM!F48+CHI!F37+NMM!F36+PPA!F37+FBT!F17+TRE!F17+MAE!F17+TEL!F17+WWP!F17+OIS!F17</f>
        <v>1545.6911435941531</v>
      </c>
      <c r="G36" s="206">
        <f>ISI!G32+NFM!G48+CHI!G37+NMM!G36+PPA!G37+FBT!G17+TRE!G17+MAE!G17+TEL!G17+WWP!G17+OIS!G17</f>
        <v>1745.9633705932931</v>
      </c>
      <c r="H36" s="206">
        <f>ISI!H32+NFM!H48+CHI!H37+NMM!H36+PPA!H37+FBT!H17+TRE!H17+MAE!H17+TEL!H17+WWP!H17+OIS!H17</f>
        <v>812.38641444539985</v>
      </c>
      <c r="I36" s="206">
        <f>ISI!I32+NFM!I48+CHI!I37+NMM!I36+PPA!I37+FBT!I17+TRE!I17+MAE!I17+TEL!I17+WWP!I17+OIS!I17</f>
        <v>1188.2822871883059</v>
      </c>
      <c r="J36" s="206">
        <f>ISI!J32+NFM!J48+CHI!J37+NMM!J36+PPA!J37+FBT!J17+TRE!J17+MAE!J17+TEL!J17+WWP!J17+OIS!J17</f>
        <v>1074.2809974204642</v>
      </c>
      <c r="K36" s="206">
        <f>ISI!K32+NFM!K48+CHI!K37+NMM!K36+PPA!K37+FBT!K17+TRE!K17+MAE!K17+TEL!K17+WWP!K17+OIS!K17</f>
        <v>1032.1726569217542</v>
      </c>
      <c r="L36" s="206">
        <f>ISI!L32+NFM!L48+CHI!L37+NMM!L36+PPA!L37+FBT!L17+TRE!L17+MAE!L17+TEL!L17+WWP!L17+OIS!L17</f>
        <v>1121.5247635425624</v>
      </c>
      <c r="M36" s="206">
        <f>ISI!M32+NFM!M48+CHI!M37+NMM!M36+PPA!M37+FBT!M17+TRE!M17+MAE!M17+TEL!M17+WWP!M17+OIS!M17</f>
        <v>861.684350816853</v>
      </c>
      <c r="N36" s="206">
        <f>ISI!N32+NFM!N48+CHI!N37+NMM!N36+PPA!N37+FBT!N17+TRE!N17+MAE!N17+TEL!N17+WWP!N17+OIS!N17</f>
        <v>899.68469475494385</v>
      </c>
      <c r="O36" s="206">
        <f>ISI!O32+NFM!O48+CHI!O37+NMM!O36+PPA!O37+FBT!O17+TRE!O17+MAE!O17+TEL!O17+WWP!O17+OIS!O17</f>
        <v>936.65803955288061</v>
      </c>
      <c r="P36" s="206">
        <f>ISI!P32+NFM!P48+CHI!P37+NMM!P36+PPA!P37+FBT!P17+TRE!P17+MAE!P17+TEL!P17+WWP!P17+OIS!P17</f>
        <v>899.68478073946687</v>
      </c>
      <c r="Q36" s="206">
        <f>ISI!Q32+NFM!Q48+CHI!Q37+NMM!Q36+PPA!Q37+FBT!Q17+TRE!Q17+MAE!Q17+TEL!Q17+WWP!Q17+OIS!Q17</f>
        <v>1121.5248495270848</v>
      </c>
      <c r="R36" s="206">
        <f>ISI!R32+NFM!R48+CHI!R37+NMM!R36+PPA!R37+FBT!R17+TRE!R17+MAE!R17+TEL!R17+WWP!R17+OIS!R17</f>
        <v>1092.7679277730008</v>
      </c>
      <c r="S36" s="206">
        <f>ISI!S32+NFM!S48+CHI!S37+NMM!S36+PPA!S37+FBT!S17+TRE!S17+MAE!S17+TEL!S17+WWP!S17+OIS!S17</f>
        <v>1186.2282029234739</v>
      </c>
      <c r="T36" s="206">
        <f>ISI!T32+NFM!T48+CHI!T37+NMM!T36+PPA!T37+FBT!T17+TRE!T17+MAE!T17+TEL!T17+WWP!T17+OIS!T17</f>
        <v>1192.3902837489252</v>
      </c>
      <c r="U36" s="206">
        <f>ISI!U32+NFM!U48+CHI!U37+NMM!U36+PPA!U37+FBT!U17+TRE!U17+MAE!U17+TEL!U17+WWP!U17+OIS!U17</f>
        <v>1218.0662940670679</v>
      </c>
      <c r="V36" s="206">
        <f>ISI!V32+NFM!V48+CHI!V37+NMM!V36+PPA!V37+FBT!V17+TRE!V17+MAE!V17+TEL!V17+WWP!V17+OIS!V17</f>
        <v>1121.5247635425621</v>
      </c>
      <c r="W36" s="206">
        <f>ISI!W32+NFM!W48+CHI!W37+NMM!W36+PPA!W37+FBT!W17+TRE!W17+MAE!W17+TEL!W17+WWP!W17+OIS!W17</f>
        <v>1144.5314703353397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1681.8858125537404</v>
      </c>
      <c r="C37" s="206">
        <f>ISI!C33+NFM!C49+CHI!C38+NMM!C37+PPA!C38+FBT!C18+TRE!C18+MAE!C18+TEL!C18+WWP!C18+OIS!C18</f>
        <v>1591.1817712811692</v>
      </c>
      <c r="D37" s="206">
        <f>ISI!D33+NFM!D49+CHI!D38+NMM!D37+PPA!D38+FBT!D18+TRE!D18+MAE!D18+TEL!D18+WWP!D18+OIS!D18</f>
        <v>1683.8158211521927</v>
      </c>
      <c r="E37" s="206">
        <f>ISI!E33+NFM!E49+CHI!E38+NMM!E37+PPA!E38+FBT!E18+TRE!E18+MAE!E18+TEL!E18+WWP!E18+OIS!E18</f>
        <v>1674.1662940670676</v>
      </c>
      <c r="F37" s="206">
        <f>ISI!F33+NFM!F49+CHI!F38+NMM!F37+PPA!F38+FBT!F18+TRE!F18+MAE!F18+TEL!F18+WWP!F18+OIS!F18</f>
        <v>1046.9571797076528</v>
      </c>
      <c r="G37" s="206">
        <f>ISI!G33+NFM!G49+CHI!G38+NMM!G37+PPA!G38+FBT!G18+TRE!G18+MAE!G18+TEL!G18+WWP!G18+OIS!G18</f>
        <v>685.105674978504</v>
      </c>
      <c r="H37" s="206">
        <f>ISI!H33+NFM!H49+CHI!H38+NMM!H37+PPA!H38+FBT!H18+TRE!H18+MAE!H18+TEL!H18+WWP!H18+OIS!H18</f>
        <v>1404.9488392089422</v>
      </c>
      <c r="I37" s="206">
        <f>ISI!I33+NFM!I49+CHI!I38+NMM!I37+PPA!I38+FBT!I18+TRE!I18+MAE!I18+TEL!I18+WWP!I18+OIS!I18</f>
        <v>1267.9277730008596</v>
      </c>
      <c r="J37" s="206">
        <f>ISI!J33+NFM!J49+CHI!J38+NMM!J37+PPA!J38+FBT!J18+TRE!J18+MAE!J18+TEL!J18+WWP!J18+OIS!J18</f>
        <v>1244.7693035253653</v>
      </c>
      <c r="K37" s="206">
        <f>ISI!K33+NFM!K49+CHI!K38+NMM!K37+PPA!K38+FBT!K18+TRE!K18+MAE!K18+TEL!K18+WWP!K18+OIS!K18</f>
        <v>969.76225279449682</v>
      </c>
      <c r="L37" s="206">
        <f>ISI!L33+NFM!L49+CHI!L38+NMM!L37+PPA!L38+FBT!L18+TRE!L18+MAE!L18+TEL!L18+WWP!L18+OIS!L18</f>
        <v>813.44221840068792</v>
      </c>
      <c r="M37" s="206">
        <f>ISI!M33+NFM!M49+CHI!M38+NMM!M37+PPA!M38+FBT!M18+TRE!M18+MAE!M18+TEL!M18+WWP!M18+OIS!M18</f>
        <v>793.17867583834914</v>
      </c>
      <c r="N37" s="206">
        <f>ISI!N33+NFM!N49+CHI!N38+NMM!N37+PPA!N38+FBT!N18+TRE!N18+MAE!N18+TEL!N18+WWP!N18+OIS!N18</f>
        <v>461.24006878761816</v>
      </c>
      <c r="O37" s="206">
        <f>ISI!O33+NFM!O49+CHI!O38+NMM!O37+PPA!O38+FBT!O18+TRE!O18+MAE!O18+TEL!O18+WWP!O18+OIS!O18</f>
        <v>513.34660361134991</v>
      </c>
      <c r="P37" s="206">
        <f>ISI!P33+NFM!P49+CHI!P38+NMM!P37+PPA!P38+FBT!P18+TRE!P18+MAE!P18+TEL!P18+WWP!P18+OIS!P18</f>
        <v>431.32708512467747</v>
      </c>
      <c r="Q37" s="206">
        <f>ISI!Q33+NFM!Q49+CHI!Q38+NMM!Q37+PPA!Q38+FBT!Q18+TRE!Q18+MAE!Q18+TEL!Q18+WWP!Q18+OIS!Q18</f>
        <v>359.92175408426476</v>
      </c>
      <c r="R37" s="206">
        <f>ISI!R33+NFM!R49+CHI!R38+NMM!R37+PPA!R38+FBT!R18+TRE!R18+MAE!R18+TEL!R18+WWP!R18+OIS!R18</f>
        <v>318.42923473774715</v>
      </c>
      <c r="S37" s="206">
        <f>ISI!S33+NFM!S49+CHI!S38+NMM!S37+PPA!S38+FBT!S18+TRE!S18+MAE!S18+TEL!S18+WWP!S18+OIS!S18</f>
        <v>316.49948409286321</v>
      </c>
      <c r="T37" s="206">
        <f>ISI!T33+NFM!T49+CHI!T38+NMM!T37+PPA!T38+FBT!T18+TRE!T18+MAE!T18+TEL!T18+WWP!T18+OIS!T18</f>
        <v>343.51771281169385</v>
      </c>
      <c r="U37" s="206">
        <f>ISI!U33+NFM!U49+CHI!U38+NMM!U37+PPA!U38+FBT!U18+TRE!U18+MAE!U18+TEL!U18+WWP!U18+OIS!U18</f>
        <v>310.70988822012032</v>
      </c>
      <c r="V37" s="206">
        <f>ISI!V33+NFM!V49+CHI!V38+NMM!V37+PPA!V38+FBT!V18+TRE!V18+MAE!V18+TEL!V18+WWP!V18+OIS!V18</f>
        <v>222.90051590713671</v>
      </c>
      <c r="W37" s="206">
        <f>ISI!W33+NFM!W49+CHI!W38+NMM!W37+PPA!W38+FBT!W18+TRE!W18+MAE!W18+TEL!W18+WWP!W18+OIS!W18</f>
        <v>204.1025795356835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2484.4773860705068</v>
      </c>
      <c r="C38" s="206">
        <f>ISI!C34+NFM!C50+CHI!C39+NMM!C38+PPA!C39+FBT!C19+TRE!C19+MAE!C19+TEL!C19+WWP!C19+OIS!C19</f>
        <v>2753.0595872742897</v>
      </c>
      <c r="D38" s="206">
        <f>ISI!D34+NFM!D50+CHI!D39+NMM!D38+PPA!D39+FBT!D19+TRE!D19+MAE!D19+TEL!D19+WWP!D19+OIS!D19</f>
        <v>2500.0023215821143</v>
      </c>
      <c r="E38" s="206">
        <f>ISI!E34+NFM!E50+CHI!E39+NMM!E38+PPA!E39+FBT!E19+TRE!E19+MAE!E19+TEL!E19+WWP!E19+OIS!E19</f>
        <v>2701.8270851246775</v>
      </c>
      <c r="F38" s="206">
        <f>ISI!F34+NFM!F50+CHI!F39+NMM!F38+PPA!F39+FBT!F19+TRE!F19+MAE!F19+TEL!F19+WWP!F19+OIS!F19</f>
        <v>2798.8582975064483</v>
      </c>
      <c r="G38" s="206">
        <f>ISI!G34+NFM!G50+CHI!G39+NMM!G38+PPA!G39+FBT!G19+TRE!G19+MAE!G19+TEL!G19+WWP!G19+OIS!G19</f>
        <v>2725.1147033533962</v>
      </c>
      <c r="H38" s="206">
        <f>ISI!H34+NFM!H50+CHI!H39+NMM!H38+PPA!H39+FBT!H19+TRE!H19+MAE!H19+TEL!H19+WWP!H19+OIS!H19</f>
        <v>2774.0182287188295</v>
      </c>
      <c r="I38" s="206">
        <f>ISI!I34+NFM!I50+CHI!I39+NMM!I38+PPA!I39+FBT!I19+TRE!I19+MAE!I19+TEL!I19+WWP!I19+OIS!I19</f>
        <v>2770.1370593293204</v>
      </c>
      <c r="J38" s="206">
        <f>ISI!J34+NFM!J50+CHI!J39+NMM!J38+PPA!J39+FBT!J19+TRE!J19+MAE!J19+TEL!J19+WWP!J19+OIS!J19</f>
        <v>2624.978503869303</v>
      </c>
      <c r="K38" s="206">
        <f>ISI!K34+NFM!K50+CHI!K39+NMM!K38+PPA!K39+FBT!K19+TRE!K19+MAE!K19+TEL!K19+WWP!K19+OIS!K19</f>
        <v>2413.8386930352526</v>
      </c>
      <c r="L38" s="206">
        <f>ISI!L34+NFM!L50+CHI!L39+NMM!L38+PPA!L39+FBT!L19+TRE!L19+MAE!L19+TEL!L19+WWP!L19+OIS!L19</f>
        <v>2671.5534823731718</v>
      </c>
      <c r="M38" s="206">
        <f>ISI!M34+NFM!M50+CHI!M39+NMM!M38+PPA!M39+FBT!M19+TRE!M19+MAE!M19+TEL!M19+WWP!M19+OIS!M19</f>
        <v>2422.3774720550296</v>
      </c>
      <c r="N38" s="206">
        <f>ISI!N34+NFM!N50+CHI!N39+NMM!N38+PPA!N39+FBT!N19+TRE!N19+MAE!N19+TEL!N19+WWP!N19+OIS!N19</f>
        <v>1854.0197764402408</v>
      </c>
      <c r="O38" s="206">
        <f>ISI!O34+NFM!O50+CHI!O39+NMM!O38+PPA!O39+FBT!O19+TRE!O19+MAE!O19+TEL!O19+WWP!O19+OIS!O19</f>
        <v>1148.8344797936372</v>
      </c>
      <c r="P38" s="206">
        <f>ISI!P34+NFM!P50+CHI!P39+NMM!P38+PPA!P39+FBT!P19+TRE!P19+MAE!P19+TEL!P19+WWP!P19+OIS!P19</f>
        <v>1097.2079105760959</v>
      </c>
      <c r="Q38" s="206">
        <f>ISI!Q34+NFM!Q50+CHI!Q39+NMM!Q38+PPA!Q39+FBT!Q19+TRE!Q19+MAE!Q19+TEL!Q19+WWP!Q19+OIS!Q19</f>
        <v>1119.6331900257953</v>
      </c>
      <c r="R38" s="206">
        <f>ISI!R34+NFM!R50+CHI!R39+NMM!R38+PPA!R39+FBT!R19+TRE!R19+MAE!R19+TEL!R19+WWP!R19+OIS!R19</f>
        <v>1267.614875322442</v>
      </c>
      <c r="S38" s="206">
        <f>ISI!S34+NFM!S50+CHI!S39+NMM!S38+PPA!S39+FBT!S19+TRE!S19+MAE!S19+TEL!S19+WWP!S19+OIS!S19</f>
        <v>1229.578675838349</v>
      </c>
      <c r="T38" s="206">
        <f>ISI!T34+NFM!T50+CHI!T39+NMM!T38+PPA!T39+FBT!T19+TRE!T19+MAE!T19+TEL!T19+WWP!T19+OIS!T19</f>
        <v>1312.1429922613931</v>
      </c>
      <c r="U38" s="206">
        <f>ISI!U34+NFM!U50+CHI!U39+NMM!U38+PPA!U39+FBT!U19+TRE!U19+MAE!U19+TEL!U19+WWP!U19+OIS!U19</f>
        <v>1237.1285468615649</v>
      </c>
      <c r="V38" s="206">
        <f>ISI!V34+NFM!V50+CHI!V39+NMM!V38+PPA!V39+FBT!V19+TRE!V19+MAE!V19+TEL!V19+WWP!V19+OIS!V19</f>
        <v>1000.867067927773</v>
      </c>
      <c r="W38" s="206">
        <f>ISI!W34+NFM!W50+CHI!W39+NMM!W38+PPA!W39+FBT!W19+TRE!W19+MAE!W19+TEL!W19+WWP!W19+OIS!W19</f>
        <v>891.90713671539129</v>
      </c>
    </row>
    <row r="39" spans="1:23" ht="12" customHeight="1" x14ac:dyDescent="0.25">
      <c r="A39" s="19" t="s">
        <v>71</v>
      </c>
      <c r="B39" s="207">
        <f t="shared" ref="B39:W39" si="2">B40+B41</f>
        <v>9386.5011177987944</v>
      </c>
      <c r="C39" s="207">
        <f t="shared" si="2"/>
        <v>10354.531728288906</v>
      </c>
      <c r="D39" s="207">
        <f t="shared" si="2"/>
        <v>10698.471883061049</v>
      </c>
      <c r="E39" s="207">
        <f t="shared" si="2"/>
        <v>11801.984092863282</v>
      </c>
      <c r="F39" s="207">
        <f t="shared" si="2"/>
        <v>12538.552794496989</v>
      </c>
      <c r="G39" s="207">
        <f t="shared" si="2"/>
        <v>13424.065950128977</v>
      </c>
      <c r="H39" s="207">
        <f t="shared" si="2"/>
        <v>8908.0456577815985</v>
      </c>
      <c r="I39" s="207">
        <f t="shared" si="2"/>
        <v>10234.398796216681</v>
      </c>
      <c r="J39" s="207">
        <f t="shared" si="2"/>
        <v>9494.3074806534805</v>
      </c>
      <c r="K39" s="207">
        <f t="shared" si="2"/>
        <v>7640.0438521066189</v>
      </c>
      <c r="L39" s="207">
        <f t="shared" si="2"/>
        <v>7887.8022355975936</v>
      </c>
      <c r="M39" s="207">
        <f t="shared" si="2"/>
        <v>7851.0198624247632</v>
      </c>
      <c r="N39" s="207">
        <f t="shared" si="2"/>
        <v>8567.846259673257</v>
      </c>
      <c r="O39" s="207">
        <f t="shared" si="2"/>
        <v>9153.5343938091137</v>
      </c>
      <c r="P39" s="207">
        <f t="shared" si="2"/>
        <v>8830.5276870163361</v>
      </c>
      <c r="Q39" s="207">
        <f t="shared" si="2"/>
        <v>7449.5257093723121</v>
      </c>
      <c r="R39" s="207">
        <f t="shared" si="2"/>
        <v>8019.1920894239038</v>
      </c>
      <c r="S39" s="207">
        <f t="shared" si="2"/>
        <v>8158.3381771281165</v>
      </c>
      <c r="T39" s="207">
        <f t="shared" si="2"/>
        <v>8495.5789337919159</v>
      </c>
      <c r="U39" s="207">
        <f t="shared" si="2"/>
        <v>8673.6839208942383</v>
      </c>
      <c r="V39" s="207">
        <f t="shared" si="2"/>
        <v>8099.0432502149597</v>
      </c>
      <c r="W39" s="207">
        <f t="shared" si="2"/>
        <v>8880.8015477214103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9150.5046431642295</v>
      </c>
      <c r="C40" s="206">
        <f>ISI!C36+NFM!C52+CHI!C41+NMM!C40+PPA!C41+FBT!C21+TRE!C21+MAE!C21+TEL!C21+WWP!C21+OIS!C21</f>
        <v>9993.3608770421306</v>
      </c>
      <c r="D40" s="206">
        <f>ISI!D36+NFM!D52+CHI!D41+NMM!D40+PPA!D41+FBT!D21+TRE!D21+MAE!D21+TEL!D21+WWP!D21+OIS!D21</f>
        <v>10348.81822871883</v>
      </c>
      <c r="E40" s="206">
        <f>ISI!E36+NFM!E52+CHI!E41+NMM!E40+PPA!E41+FBT!E21+TRE!E21+MAE!E21+TEL!E21+WWP!E21+OIS!E21</f>
        <v>11625.806620808253</v>
      </c>
      <c r="F40" s="206">
        <f>ISI!F36+NFM!F52+CHI!F41+NMM!F40+PPA!F41+FBT!F21+TRE!F21+MAE!F21+TEL!F21+WWP!F21+OIS!F21</f>
        <v>12347.726827171107</v>
      </c>
      <c r="G40" s="206">
        <f>ISI!G36+NFM!G52+CHI!G41+NMM!G40+PPA!G41+FBT!G21+TRE!G21+MAE!G21+TEL!G21+WWP!G21+OIS!G21</f>
        <v>13286.067927773001</v>
      </c>
      <c r="H40" s="206">
        <f>ISI!H36+NFM!H52+CHI!H41+NMM!H40+PPA!H41+FBT!H21+TRE!H21+MAE!H21+TEL!H21+WWP!H21+OIS!H21</f>
        <v>8779.6349097162511</v>
      </c>
      <c r="I40" s="206">
        <f>ISI!I36+NFM!I52+CHI!I41+NMM!I40+PPA!I41+FBT!I21+TRE!I21+MAE!I21+TEL!I21+WWP!I21+OIS!I21</f>
        <v>10087.233877901977</v>
      </c>
      <c r="J40" s="206">
        <f>ISI!J36+NFM!J52+CHI!J41+NMM!J40+PPA!J41+FBT!J21+TRE!J21+MAE!J21+TEL!J21+WWP!J21+OIS!J21</f>
        <v>9349.7293207222683</v>
      </c>
      <c r="K40" s="206">
        <f>ISI!K36+NFM!K52+CHI!K41+NMM!K40+PPA!K41+FBT!K21+TRE!K21+MAE!K21+TEL!K21+WWP!K21+OIS!K21</f>
        <v>7528.8061908856389</v>
      </c>
      <c r="L40" s="206">
        <f>ISI!L36+NFM!L52+CHI!L41+NMM!L40+PPA!L41+FBT!L21+TRE!L21+MAE!L21+TEL!L21+WWP!L21+OIS!L21</f>
        <v>7766.3801375752373</v>
      </c>
      <c r="M40" s="206">
        <f>ISI!M36+NFM!M52+CHI!M41+NMM!M40+PPA!M41+FBT!M21+TRE!M21+MAE!M21+TEL!M21+WWP!M21+OIS!M21</f>
        <v>7698.9466895958722</v>
      </c>
      <c r="N40" s="206">
        <f>ISI!N36+NFM!N52+CHI!N41+NMM!N40+PPA!N41+FBT!N21+TRE!N21+MAE!N21+TEL!N21+WWP!N21+OIS!N21</f>
        <v>8444.58985382631</v>
      </c>
      <c r="O40" s="206">
        <f>ISI!O36+NFM!O52+CHI!O41+NMM!O40+PPA!O41+FBT!O21+TRE!O21+MAE!O21+TEL!O21+WWP!O21+OIS!O21</f>
        <v>9035.6687016337055</v>
      </c>
      <c r="P40" s="206">
        <f>ISI!P36+NFM!P52+CHI!P41+NMM!P40+PPA!P41+FBT!P21+TRE!P21+MAE!P21+TEL!P21+WWP!P21+OIS!P21</f>
        <v>8754.9138435081677</v>
      </c>
      <c r="Q40" s="206">
        <f>ISI!Q36+NFM!Q52+CHI!Q41+NMM!Q40+PPA!Q41+FBT!Q21+TRE!Q21+MAE!Q21+TEL!Q21+WWP!Q21+OIS!Q21</f>
        <v>7369.8371453138425</v>
      </c>
      <c r="R40" s="206">
        <f>ISI!R36+NFM!R52+CHI!R41+NMM!R40+PPA!R41+FBT!R21+TRE!R21+MAE!R21+TEL!R21+WWP!R21+OIS!R21</f>
        <v>7923.3671539122961</v>
      </c>
      <c r="S40" s="206">
        <f>ISI!S36+NFM!S52+CHI!S41+NMM!S40+PPA!S41+FBT!S21+TRE!S21+MAE!S21+TEL!S21+WWP!S21+OIS!S21</f>
        <v>8063.8460017196903</v>
      </c>
      <c r="T40" s="206">
        <f>ISI!T36+NFM!T52+CHI!T41+NMM!T40+PPA!T41+FBT!T21+TRE!T21+MAE!T21+TEL!T21+WWP!T21+OIS!T21</f>
        <v>8413.2846087704202</v>
      </c>
      <c r="U40" s="206">
        <f>ISI!U36+NFM!U52+CHI!U41+NMM!U40+PPA!U41+FBT!U21+TRE!U21+MAE!U21+TEL!U21+WWP!U21+OIS!U21</f>
        <v>8600.7308684436794</v>
      </c>
      <c r="V40" s="206">
        <f>ISI!V36+NFM!V52+CHI!V41+NMM!V40+PPA!V41+FBT!V21+TRE!V21+MAE!V21+TEL!V21+WWP!V21+OIS!V21</f>
        <v>8047.1564058469457</v>
      </c>
      <c r="W40" s="206">
        <f>ISI!W36+NFM!W52+CHI!W41+NMM!W40+PPA!W41+FBT!W21+TRE!W21+MAE!W21+TEL!W21+WWP!W21+OIS!W21</f>
        <v>8790.6491831470339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235.99647463456569</v>
      </c>
      <c r="C41" s="206">
        <f>ISI!C37+NFM!C53+CHI!C42+NMM!C41+PPA!C42+FBT!C22+TRE!C22+MAE!C22+TEL!C22+WWP!C22+OIS!C22</f>
        <v>361.1708512467755</v>
      </c>
      <c r="D41" s="206">
        <f>ISI!D37+NFM!D53+CHI!D42+NMM!D41+PPA!D42+FBT!D22+TRE!D22+MAE!D22+TEL!D22+WWP!D22+OIS!D22</f>
        <v>349.65365434221843</v>
      </c>
      <c r="E41" s="206">
        <f>ISI!E37+NFM!E53+CHI!E42+NMM!E41+PPA!E42+FBT!E22+TRE!E22+MAE!E22+TEL!E22+WWP!E22+OIS!E22</f>
        <v>176.17747205502999</v>
      </c>
      <c r="F41" s="206">
        <f>ISI!F37+NFM!F53+CHI!F42+NMM!F41+PPA!F42+FBT!F22+TRE!F22+MAE!F22+TEL!F22+WWP!F22+OIS!F22</f>
        <v>190.82596732588129</v>
      </c>
      <c r="G41" s="206">
        <f>ISI!G37+NFM!G53+CHI!G42+NMM!G41+PPA!G42+FBT!G22+TRE!G22+MAE!G22+TEL!G22+WWP!G22+OIS!G22</f>
        <v>137.99802235597596</v>
      </c>
      <c r="H41" s="206">
        <f>ISI!H37+NFM!H53+CHI!H42+NMM!H41+PPA!H42+FBT!H22+TRE!H22+MAE!H22+TEL!H22+WWP!H22+OIS!H22</f>
        <v>128.4107480653482</v>
      </c>
      <c r="I41" s="206">
        <f>ISI!I37+NFM!I53+CHI!I42+NMM!I41+PPA!I42+FBT!I22+TRE!I22+MAE!I22+TEL!I22+WWP!I22+OIS!I22</f>
        <v>147.1649183147033</v>
      </c>
      <c r="J41" s="206">
        <f>ISI!J37+NFM!J53+CHI!J42+NMM!J41+PPA!J42+FBT!J22+TRE!J22+MAE!J22+TEL!J22+WWP!J22+OIS!J22</f>
        <v>144.57815993121241</v>
      </c>
      <c r="K41" s="206">
        <f>ISI!K37+NFM!K53+CHI!K42+NMM!K41+PPA!K42+FBT!K22+TRE!K22+MAE!K22+TEL!K22+WWP!K22+OIS!K22</f>
        <v>111.2376612209802</v>
      </c>
      <c r="L41" s="206">
        <f>ISI!L37+NFM!L53+CHI!L42+NMM!L41+PPA!L42+FBT!L22+TRE!L22+MAE!L22+TEL!L22+WWP!L22+OIS!L22</f>
        <v>121.4220980223559</v>
      </c>
      <c r="M41" s="206">
        <f>ISI!M37+NFM!M53+CHI!M42+NMM!M41+PPA!M42+FBT!M22+TRE!M22+MAE!M22+TEL!M22+WWP!M22+OIS!M22</f>
        <v>152.07317282889079</v>
      </c>
      <c r="N41" s="206">
        <f>ISI!N37+NFM!N53+CHI!N42+NMM!N41+PPA!N42+FBT!N22+TRE!N22+MAE!N22+TEL!N22+WWP!N22+OIS!N22</f>
        <v>123.2564058469475</v>
      </c>
      <c r="O41" s="206">
        <f>ISI!O37+NFM!O53+CHI!O42+NMM!O41+PPA!O42+FBT!O22+TRE!O22+MAE!O22+TEL!O22+WWP!O22+OIS!O22</f>
        <v>117.86569217540846</v>
      </c>
      <c r="P41" s="206">
        <f>ISI!P37+NFM!P53+CHI!P42+NMM!P41+PPA!P42+FBT!P22+TRE!P22+MAE!P22+TEL!P22+WWP!P22+OIS!P22</f>
        <v>75.613843508168529</v>
      </c>
      <c r="Q41" s="206">
        <f>ISI!Q37+NFM!Q53+CHI!Q42+NMM!Q41+PPA!Q42+FBT!Q22+TRE!Q22+MAE!Q22+TEL!Q22+WWP!Q22+OIS!Q22</f>
        <v>79.688564058469467</v>
      </c>
      <c r="R41" s="206">
        <f>ISI!R37+NFM!R53+CHI!R42+NMM!R41+PPA!R42+FBT!R22+TRE!R22+MAE!R22+TEL!R22+WWP!R22+OIS!R22</f>
        <v>95.82493551160789</v>
      </c>
      <c r="S41" s="206">
        <f>ISI!S37+NFM!S53+CHI!S42+NMM!S41+PPA!S42+FBT!S22+TRE!S22+MAE!S22+TEL!S22+WWP!S22+OIS!S22</f>
        <v>94.492175408426476</v>
      </c>
      <c r="T41" s="206">
        <f>ISI!T37+NFM!T53+CHI!T42+NMM!T41+PPA!T42+FBT!T22+TRE!T22+MAE!T22+TEL!T22+WWP!T22+OIS!T22</f>
        <v>82.294325021496121</v>
      </c>
      <c r="U41" s="206">
        <f>ISI!U37+NFM!U53+CHI!U42+NMM!U41+PPA!U42+FBT!U22+TRE!U22+MAE!U22+TEL!U22+WWP!U22+OIS!U22</f>
        <v>72.9530524505589</v>
      </c>
      <c r="V41" s="206">
        <f>ISI!V37+NFM!V53+CHI!V42+NMM!V41+PPA!V42+FBT!V22+TRE!V22+MAE!V22+TEL!V22+WWP!V22+OIS!V22</f>
        <v>51.886844368013747</v>
      </c>
      <c r="W41" s="206">
        <f>ISI!W37+NFM!W53+CHI!W42+NMM!W41+PPA!W42+FBT!W22+TRE!W22+MAE!W22+TEL!W22+WWP!W22+OIS!W22</f>
        <v>90.152364574376605</v>
      </c>
    </row>
    <row r="42" spans="1:23" ht="12" customHeight="1" x14ac:dyDescent="0.25">
      <c r="A42" s="19" t="s">
        <v>37</v>
      </c>
      <c r="B42" s="207">
        <f t="shared" ref="B42:W42" si="3">SUM(B43:B48)</f>
        <v>1302.4530524505587</v>
      </c>
      <c r="C42" s="207">
        <f t="shared" si="3"/>
        <v>1314.406018916595</v>
      </c>
      <c r="D42" s="207">
        <f t="shared" si="3"/>
        <v>1345.5779019776442</v>
      </c>
      <c r="E42" s="207">
        <f t="shared" si="3"/>
        <v>1346.9705932932075</v>
      </c>
      <c r="F42" s="207">
        <f t="shared" si="3"/>
        <v>1357.6625107480652</v>
      </c>
      <c r="G42" s="207">
        <f t="shared" si="3"/>
        <v>1360.6184006878761</v>
      </c>
      <c r="H42" s="207">
        <f t="shared" si="3"/>
        <v>1588.7715391229576</v>
      </c>
      <c r="I42" s="207">
        <f t="shared" si="3"/>
        <v>1620.0565778159928</v>
      </c>
      <c r="J42" s="207">
        <f t="shared" si="3"/>
        <v>1473.9097162510745</v>
      </c>
      <c r="K42" s="207">
        <f t="shared" si="3"/>
        <v>1312.9975064488387</v>
      </c>
      <c r="L42" s="207">
        <f t="shared" si="3"/>
        <v>1293.9518486672398</v>
      </c>
      <c r="M42" s="207">
        <f t="shared" si="3"/>
        <v>1435.6435941530519</v>
      </c>
      <c r="N42" s="207">
        <f t="shared" si="3"/>
        <v>1439.2907136715389</v>
      </c>
      <c r="O42" s="207">
        <f t="shared" si="3"/>
        <v>1332.5884780739464</v>
      </c>
      <c r="P42" s="207">
        <f t="shared" si="3"/>
        <v>1429.9899398108341</v>
      </c>
      <c r="Q42" s="207">
        <f t="shared" si="3"/>
        <v>1644.4429922613933</v>
      </c>
      <c r="R42" s="207">
        <f t="shared" si="3"/>
        <v>2027.5539982803095</v>
      </c>
      <c r="S42" s="207">
        <f t="shared" si="3"/>
        <v>2103.3899398108338</v>
      </c>
      <c r="T42" s="207">
        <f t="shared" si="3"/>
        <v>2166.4441960447116</v>
      </c>
      <c r="U42" s="207">
        <f t="shared" si="3"/>
        <v>2297.1229578675834</v>
      </c>
      <c r="V42" s="207">
        <f t="shared" si="3"/>
        <v>2130.2372312983662</v>
      </c>
      <c r="W42" s="207">
        <f t="shared" si="3"/>
        <v>2199.9011177987959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1286.9017196904556</v>
      </c>
      <c r="C43" s="206">
        <f>ISI!C39+NFM!C55+CHI!C44+NMM!C43+PPA!C44+FBT!C24+TRE!C24+MAE!C24+TEL!C24+WWP!C24+OIS!C24</f>
        <v>1298.7484952708512</v>
      </c>
      <c r="D43" s="206">
        <f>ISI!D39+NFM!D55+CHI!D44+NMM!D43+PPA!D44+FBT!D24+TRE!D24+MAE!D24+TEL!D24+WWP!D24+OIS!D24</f>
        <v>1329.8700773860705</v>
      </c>
      <c r="E43" s="206">
        <f>ISI!E39+NFM!E55+CHI!E44+NMM!E43+PPA!E44+FBT!E24+TRE!E24+MAE!E24+TEL!E24+WWP!E24+OIS!E24</f>
        <v>1331.1359415305246</v>
      </c>
      <c r="F43" s="206">
        <f>ISI!F39+NFM!F55+CHI!F44+NMM!F43+PPA!F44+FBT!F24+TRE!F24+MAE!F24+TEL!F24+WWP!F24+OIS!F24</f>
        <v>1341.3824591573516</v>
      </c>
      <c r="G43" s="206">
        <f>ISI!G39+NFM!G55+CHI!G44+NMM!G43+PPA!G44+FBT!G24+TRE!G24+MAE!G24+TEL!G24+WWP!G24+OIS!G24</f>
        <v>1350.9363714531385</v>
      </c>
      <c r="H43" s="206">
        <f>ISI!H39+NFM!H55+CHI!H44+NMM!H43+PPA!H44+FBT!H24+TRE!H24+MAE!H24+TEL!H24+WWP!H24+OIS!H24</f>
        <v>1564.0106620808253</v>
      </c>
      <c r="I43" s="206">
        <f>ISI!I39+NFM!I55+CHI!I44+NMM!I43+PPA!I44+FBT!I24+TRE!I24+MAE!I24+TEL!I24+WWP!I24+OIS!I24</f>
        <v>1588.5163370593291</v>
      </c>
      <c r="J43" s="206">
        <f>ISI!J39+NFM!J55+CHI!J44+NMM!J43+PPA!J44+FBT!J24+TRE!J24+MAE!J24+TEL!J24+WWP!J24+OIS!J24</f>
        <v>1457.4613929492689</v>
      </c>
      <c r="K43" s="206">
        <f>ISI!K39+NFM!K55+CHI!K44+NMM!K43+PPA!K44+FBT!K24+TRE!K24+MAE!K24+TEL!K24+WWP!K24+OIS!K24</f>
        <v>1284.411521926053</v>
      </c>
      <c r="L43" s="206">
        <f>ISI!L39+NFM!L55+CHI!L44+NMM!L43+PPA!L44+FBT!L24+TRE!L24+MAE!L24+TEL!L24+WWP!L24+OIS!L24</f>
        <v>1243.8108340498709</v>
      </c>
      <c r="M43" s="206">
        <f>ISI!M39+NFM!M55+CHI!M44+NMM!M43+PPA!M44+FBT!M24+TRE!M24+MAE!M24+TEL!M24+WWP!M24+OIS!M24</f>
        <v>1397.4816852966462</v>
      </c>
      <c r="N43" s="206">
        <f>ISI!N39+NFM!N55+CHI!N44+NMM!N43+PPA!N44+FBT!N24+TRE!N24+MAE!N24+TEL!N24+WWP!N24+OIS!N24</f>
        <v>1402.2595872742904</v>
      </c>
      <c r="O43" s="206">
        <f>ISI!O39+NFM!O55+CHI!O44+NMM!O43+PPA!O44+FBT!O24+TRE!O24+MAE!O24+TEL!O24+WWP!O24+OIS!O24</f>
        <v>1263.1292347377469</v>
      </c>
      <c r="P43" s="206">
        <f>ISI!P39+NFM!P55+CHI!P44+NMM!P43+PPA!P44+FBT!P24+TRE!P24+MAE!P24+TEL!P24+WWP!P24+OIS!P24</f>
        <v>1250.3231298366293</v>
      </c>
      <c r="Q43" s="206">
        <f>ISI!Q39+NFM!Q55+CHI!Q44+NMM!Q43+PPA!Q44+FBT!Q24+TRE!Q24+MAE!Q24+TEL!Q24+WWP!Q24+OIS!Q24</f>
        <v>1449.4508168529667</v>
      </c>
      <c r="R43" s="206">
        <f>ISI!R39+NFM!R55+CHI!R44+NMM!R43+PPA!R44+FBT!R24+TRE!R24+MAE!R24+TEL!R24+WWP!R24+OIS!R24</f>
        <v>1830.140068787618</v>
      </c>
      <c r="S43" s="206">
        <f>ISI!S39+NFM!S55+CHI!S44+NMM!S43+PPA!S44+FBT!S24+TRE!S24+MAE!S24+TEL!S24+WWP!S24+OIS!S24</f>
        <v>1878.2474634565774</v>
      </c>
      <c r="T43" s="206">
        <f>ISI!T39+NFM!T55+CHI!T44+NMM!T43+PPA!T44+FBT!T24+TRE!T24+MAE!T24+TEL!T24+WWP!T24+OIS!T24</f>
        <v>1911.4973344797934</v>
      </c>
      <c r="U43" s="206">
        <f>ISI!U39+NFM!U55+CHI!U44+NMM!U43+PPA!U44+FBT!U24+TRE!U24+MAE!U24+TEL!U24+WWP!U24+OIS!U24</f>
        <v>2019.0038693035253</v>
      </c>
      <c r="V43" s="206">
        <f>ISI!V39+NFM!V55+CHI!V44+NMM!V43+PPA!V44+FBT!V24+TRE!V24+MAE!V24+TEL!V24+WWP!V24+OIS!V24</f>
        <v>1825.7047291487531</v>
      </c>
      <c r="W43" s="206">
        <f>ISI!W39+NFM!W55+CHI!W44+NMM!W43+PPA!W44+FBT!W24+TRE!W24+MAE!W24+TEL!W24+WWP!W24+OIS!W24</f>
        <v>1898.3951848667239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15.477214101461731</v>
      </c>
      <c r="C44" s="206">
        <f>ISI!C40+NFM!C56+CHI!C45+NMM!C44+PPA!C45+FBT!C25+TRE!C25+MAE!C25+TEL!C25+WWP!C25+OIS!C25</f>
        <v>15.501117798796212</v>
      </c>
      <c r="D44" s="206">
        <f>ISI!D40+NFM!D56+CHI!D45+NMM!D44+PPA!D45+FBT!D25+TRE!D25+MAE!D25+TEL!D25+WWP!D25+OIS!D25</f>
        <v>15.501117798796212</v>
      </c>
      <c r="E44" s="206">
        <f>ISI!E40+NFM!E56+CHI!E45+NMM!E44+PPA!E45+FBT!E25+TRE!E25+MAE!E25+TEL!E25+WWP!E25+OIS!E25</f>
        <v>15.501117798796212</v>
      </c>
      <c r="F44" s="206">
        <f>ISI!F40+NFM!F56+CHI!F45+NMM!F44+PPA!F45+FBT!F25+TRE!F25+MAE!F25+TEL!F25+WWP!F25+OIS!F25</f>
        <v>15.787704213241613</v>
      </c>
      <c r="G44" s="206">
        <f>ISI!G40+NFM!G56+CHI!G45+NMM!G44+PPA!G45+FBT!G25+TRE!G25+MAE!G25+TEL!G25+WWP!G25+OIS!G25</f>
        <v>8.8612209802235586</v>
      </c>
      <c r="H44" s="206">
        <f>ISI!H40+NFM!H56+CHI!H45+NMM!H44+PPA!H45+FBT!H25+TRE!H25+MAE!H25+TEL!H25+WWP!H25+OIS!H25</f>
        <v>23.81289767841788</v>
      </c>
      <c r="I44" s="206">
        <f>ISI!I40+NFM!I56+CHI!I45+NMM!I44+PPA!I45+FBT!I25+TRE!I25+MAE!I25+TEL!I25+WWP!I25+OIS!I25</f>
        <v>30.500601891659503</v>
      </c>
      <c r="J44" s="206">
        <f>ISI!J40+NFM!J56+CHI!J45+NMM!J44+PPA!J45+FBT!J25+TRE!J25+MAE!J25+TEL!J25+WWP!J25+OIS!J25</f>
        <v>15.166723989681856</v>
      </c>
      <c r="K44" s="206">
        <f>ISI!K40+NFM!K56+CHI!K45+NMM!K44+PPA!K45+FBT!K25+TRE!K25+MAE!K25+TEL!K25+WWP!K25+OIS!K25</f>
        <v>27.085210662080826</v>
      </c>
      <c r="L44" s="206">
        <f>ISI!L40+NFM!L56+CHI!L45+NMM!L44+PPA!L45+FBT!L25+TRE!L25+MAE!L25+TEL!L25+WWP!L25+OIS!L25</f>
        <v>48.366380051590717</v>
      </c>
      <c r="M44" s="206">
        <f>ISI!M40+NFM!M56+CHI!M45+NMM!M44+PPA!M45+FBT!M25+TRE!M25+MAE!M25+TEL!M25+WWP!M25+OIS!M25</f>
        <v>36.20911435941531</v>
      </c>
      <c r="N44" s="206">
        <f>ISI!N40+NFM!N56+CHI!N45+NMM!N44+PPA!N45+FBT!N25+TRE!N25+MAE!N25+TEL!N25+WWP!N25+OIS!N25</f>
        <v>34.704385210662082</v>
      </c>
      <c r="O44" s="206">
        <f>ISI!O40+NFM!O56+CHI!O45+NMM!O44+PPA!O45+FBT!O25+TRE!O25+MAE!O25+TEL!O25+WWP!O25+OIS!O25</f>
        <v>61.52674118658642</v>
      </c>
      <c r="P44" s="206">
        <f>ISI!P40+NFM!P56+CHI!P45+NMM!P44+PPA!P45+FBT!P25+TRE!P25+MAE!P25+TEL!P25+WWP!P25+OIS!P25</f>
        <v>50.014359415305236</v>
      </c>
      <c r="Q44" s="206">
        <f>ISI!Q40+NFM!Q56+CHI!Q45+NMM!Q44+PPA!Q45+FBT!Q25+TRE!Q25+MAE!Q25+TEL!Q25+WWP!Q25+OIS!Q25</f>
        <v>46.264402407566635</v>
      </c>
      <c r="R44" s="206">
        <f>ISI!R40+NFM!R56+CHI!R45+NMM!R44+PPA!R45+FBT!R25+TRE!R25+MAE!R25+TEL!R25+WWP!R25+OIS!R25</f>
        <v>29.18701633705933</v>
      </c>
      <c r="S44" s="206">
        <f>ISI!S40+NFM!S56+CHI!S45+NMM!S44+PPA!S45+FBT!S25+TRE!S25+MAE!S25+TEL!S25+WWP!S25+OIS!S25</f>
        <v>30.142304385210661</v>
      </c>
      <c r="T44" s="206">
        <f>ISI!T40+NFM!T56+CHI!T45+NMM!T44+PPA!T45+FBT!T25+TRE!T25+MAE!T25+TEL!T25+WWP!T25+OIS!T25</f>
        <v>31.551590713671533</v>
      </c>
      <c r="U44" s="206">
        <f>ISI!U40+NFM!U56+CHI!U45+NMM!U44+PPA!U45+FBT!U25+TRE!U25+MAE!U25+TEL!U25+WWP!U25+OIS!U25</f>
        <v>31.360533104041274</v>
      </c>
      <c r="V44" s="206">
        <f>ISI!V40+NFM!V56+CHI!V45+NMM!V44+PPA!V45+FBT!V25+TRE!V25+MAE!V25+TEL!V25+WWP!V25+OIS!V25</f>
        <v>67.282975064488397</v>
      </c>
      <c r="W44" s="206">
        <f>ISI!W40+NFM!W56+CHI!W45+NMM!W44+PPA!W45+FBT!W25+TRE!W25+MAE!W25+TEL!W25+WWP!W25+OIS!W25</f>
        <v>43.685038693035253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5.4502149613069637</v>
      </c>
      <c r="P45" s="206">
        <f>ISI!P41+NFM!P57+CHI!P46+NMM!P45+PPA!P46+FBT!P26+TRE!P26+MAE!P26+TEL!P26+WWP!P26+OIS!P26</f>
        <v>7.2670679277729997</v>
      </c>
      <c r="Q45" s="206">
        <f>ISI!Q41+NFM!Q57+CHI!Q46+NMM!Q45+PPA!Q46+FBT!Q26+TRE!Q26+MAE!Q26+TEL!Q26+WWP!Q26+OIS!Q26</f>
        <v>9.9921754084264816</v>
      </c>
      <c r="R45" s="206">
        <f>ISI!R41+NFM!R57+CHI!R46+NMM!R45+PPA!R46+FBT!R26+TRE!R26+MAE!R26+TEL!R26+WWP!R26+OIS!R26</f>
        <v>12.717282889079959</v>
      </c>
      <c r="S45" s="206">
        <f>ISI!S41+NFM!S57+CHI!S46+NMM!S45+PPA!S46+FBT!S26+TRE!S26+MAE!S26+TEL!S26+WWP!S26+OIS!S26</f>
        <v>19.98435081685296</v>
      </c>
      <c r="T45" s="206">
        <f>ISI!T41+NFM!T57+CHI!T46+NMM!T45+PPA!T46+FBT!T26+TRE!T26+MAE!T26+TEL!T26+WWP!T26+OIS!T26</f>
        <v>27.503353396388651</v>
      </c>
      <c r="U45" s="206">
        <f>ISI!U41+NFM!U57+CHI!U46+NMM!U45+PPA!U46+FBT!U26+TRE!U26+MAE!U26+TEL!U26+WWP!U26+OIS!U26</f>
        <v>29.330696474634561</v>
      </c>
      <c r="V45" s="206">
        <f>ISI!V41+NFM!V57+CHI!V46+NMM!V45+PPA!V46+FBT!V26+TRE!V26+MAE!V26+TEL!V26+WWP!V26+OIS!V26</f>
        <v>0.31143594153052451</v>
      </c>
      <c r="W45" s="206">
        <f>ISI!W41+NFM!W57+CHI!W46+NMM!W45+PPA!W46+FBT!W26+TRE!W26+MAE!W26+TEL!W26+WWP!W26+OIS!W26</f>
        <v>0.32115219260533107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7.4118658641444526E-2</v>
      </c>
      <c r="C46" s="206">
        <f>ISI!C42+NFM!C58+CHI!C47+NMM!C46+PPA!C47+FBT!C27+TRE!C27+MAE!C27+TEL!C27+WWP!C27+OIS!C27</f>
        <v>0.15640584694754947</v>
      </c>
      <c r="D46" s="206">
        <f>ISI!D42+NFM!D58+CHI!D47+NMM!D46+PPA!D47+FBT!D27+TRE!D27+MAE!D27+TEL!D27+WWP!D27+OIS!D27</f>
        <v>0.20670679277730006</v>
      </c>
      <c r="E46" s="206">
        <f>ISI!E42+NFM!E58+CHI!E47+NMM!E46+PPA!E47+FBT!E27+TRE!E27+MAE!E27+TEL!E27+WWP!E27+OIS!E27</f>
        <v>0.33353396388650042</v>
      </c>
      <c r="F46" s="206">
        <f>ISI!F42+NFM!F58+CHI!F47+NMM!F46+PPA!F47+FBT!F27+TRE!F27+MAE!F27+TEL!F27+WWP!F27+OIS!F27</f>
        <v>0.49234737747205493</v>
      </c>
      <c r="G46" s="206">
        <f>ISI!G42+NFM!G58+CHI!G47+NMM!G46+PPA!G47+FBT!G27+TRE!G27+MAE!G27+TEL!G27+WWP!G27+OIS!G27</f>
        <v>0.82080825451418737</v>
      </c>
      <c r="H46" s="206">
        <f>ISI!H42+NFM!H58+CHI!H47+NMM!H46+PPA!H47+FBT!H27+TRE!H27+MAE!H27+TEL!H27+WWP!H27+OIS!H27</f>
        <v>0.94797936371453129</v>
      </c>
      <c r="I46" s="206">
        <f>ISI!I42+NFM!I58+CHI!I47+NMM!I46+PPA!I47+FBT!I27+TRE!I27+MAE!I27+TEL!I27+WWP!I27+OIS!I27</f>
        <v>1.0396388650042991</v>
      </c>
      <c r="J46" s="206">
        <f>ISI!J42+NFM!J58+CHI!J47+NMM!J46+PPA!J47+FBT!J27+TRE!J27+MAE!J27+TEL!J27+WWP!J27+OIS!J27</f>
        <v>1.2815993121238178</v>
      </c>
      <c r="K46" s="206">
        <f>ISI!K42+NFM!K58+CHI!K47+NMM!K46+PPA!K47+FBT!K27+TRE!K27+MAE!K27+TEL!K27+WWP!K27+OIS!K27</f>
        <v>1.5007738607050731</v>
      </c>
      <c r="L46" s="206">
        <f>ISI!L42+NFM!L58+CHI!L47+NMM!L46+PPA!L47+FBT!L27+TRE!L27+MAE!L27+TEL!L27+WWP!L27+OIS!L27</f>
        <v>1.7746345657781601</v>
      </c>
      <c r="M46" s="206">
        <f>ISI!M42+NFM!M58+CHI!M47+NMM!M46+PPA!M47+FBT!M27+TRE!M27+MAE!M27+TEL!M27+WWP!M27+OIS!M27</f>
        <v>1.9527944969905415</v>
      </c>
      <c r="N46" s="206">
        <f>ISI!N42+NFM!N58+CHI!N47+NMM!N46+PPA!N47+FBT!N27+TRE!N27+MAE!N27+TEL!N27+WWP!N27+OIS!N27</f>
        <v>2.326741186586414</v>
      </c>
      <c r="O46" s="206">
        <f>ISI!O42+NFM!O58+CHI!O47+NMM!O46+PPA!O47+FBT!O27+TRE!O27+MAE!O27+TEL!O27+WWP!O27+OIS!O27</f>
        <v>2.4822871883061044</v>
      </c>
      <c r="P46" s="206">
        <f>ISI!P42+NFM!P58+CHI!P47+NMM!P46+PPA!P47+FBT!P27+TRE!P27+MAE!P27+TEL!P27+WWP!P27+OIS!P27</f>
        <v>2.5587274290627682</v>
      </c>
      <c r="Q46" s="206">
        <f>ISI!Q42+NFM!Q58+CHI!Q47+NMM!Q46+PPA!Q47+FBT!Q27+TRE!Q27+MAE!Q27+TEL!Q27+WWP!Q27+OIS!Q27</f>
        <v>2.7520206362854687</v>
      </c>
      <c r="R46" s="206">
        <f>ISI!R42+NFM!R58+CHI!R47+NMM!R46+PPA!R47+FBT!R27+TRE!R27+MAE!R27+TEL!R27+WWP!R27+OIS!R27</f>
        <v>2.7364574376612216</v>
      </c>
      <c r="S46" s="206">
        <f>ISI!S42+NFM!S58+CHI!S47+NMM!S46+PPA!S47+FBT!S27+TRE!S27+MAE!S27+TEL!S27+WWP!S27+OIS!S27</f>
        <v>3.0103181427343082</v>
      </c>
      <c r="T46" s="206">
        <f>ISI!T42+NFM!T58+CHI!T47+NMM!T46+PPA!T47+FBT!T27+TRE!T27+MAE!T27+TEL!T27+WWP!T27+OIS!T27</f>
        <v>2.7813413585554594</v>
      </c>
      <c r="U46" s="206">
        <f>ISI!U42+NFM!U58+CHI!U47+NMM!U46+PPA!U47+FBT!U27+TRE!U27+MAE!U27+TEL!U27+WWP!U27+OIS!U27</f>
        <v>2.839466895958727</v>
      </c>
      <c r="V46" s="206">
        <f>ISI!V42+NFM!V58+CHI!V47+NMM!V46+PPA!V47+FBT!V27+TRE!V27+MAE!V27+TEL!V27+WWP!V27+OIS!V27</f>
        <v>2.8521066208082546</v>
      </c>
      <c r="W46" s="206">
        <f>ISI!W42+NFM!W58+CHI!W47+NMM!W46+PPA!W47+FBT!W27+TRE!W27+MAE!W27+TEL!W27+WWP!W27+OIS!W27</f>
        <v>2.8637145313843511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119.82665520206361</v>
      </c>
      <c r="Q48" s="206">
        <f>ISI!Q44+NFM!Q60+CHI!Q49+NMM!Q48+PPA!Q49+FBT!Q29+TRE!Q29+MAE!Q29+TEL!Q29+WWP!Q29+OIS!Q29</f>
        <v>135.98357695614791</v>
      </c>
      <c r="R48" s="206">
        <f>ISI!R44+NFM!R60+CHI!R49+NMM!R48+PPA!R49+FBT!R29+TRE!R29+MAE!R29+TEL!R29+WWP!R29+OIS!R29</f>
        <v>152.77317282889081</v>
      </c>
      <c r="S48" s="206">
        <f>ISI!S44+NFM!S60+CHI!S49+NMM!S48+PPA!S49+FBT!S29+TRE!S29+MAE!S29+TEL!S29+WWP!S29+OIS!S29</f>
        <v>172.00550300945829</v>
      </c>
      <c r="T48" s="206">
        <f>ISI!T44+NFM!T60+CHI!T49+NMM!T48+PPA!T49+FBT!T29+TRE!T29+MAE!T29+TEL!T29+WWP!T29+OIS!T29</f>
        <v>193.11057609630268</v>
      </c>
      <c r="U48" s="206">
        <f>ISI!U44+NFM!U60+CHI!U49+NMM!U48+PPA!U49+FBT!U29+TRE!U29+MAE!U29+TEL!U29+WWP!U29+OIS!U29</f>
        <v>214.58839208942388</v>
      </c>
      <c r="V48" s="206">
        <f>ISI!V44+NFM!V60+CHI!V49+NMM!V48+PPA!V49+FBT!V29+TRE!V29+MAE!V29+TEL!V29+WWP!V29+OIS!V29</f>
        <v>234.08598452278591</v>
      </c>
      <c r="W48" s="206">
        <f>ISI!W44+NFM!W60+CHI!W49+NMM!W48+PPA!W49+FBT!W29+TRE!W29+MAE!W29+TEL!W29+WWP!W29+OIS!W29</f>
        <v>254.63602751504729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0</v>
      </c>
      <c r="G49" s="208">
        <f>ISI!G45+NFM!G61+CHI!G50+NMM!G49+PPA!G50+FBT!G30+TRE!G30+MAE!G30+TEL!G30+WWP!G30+OIS!G30</f>
        <v>0</v>
      </c>
      <c r="H49" s="208">
        <f>ISI!H45+NFM!H61+CHI!H50+NMM!H49+PPA!H50+FBT!H30+TRE!H30+MAE!H30+TEL!H30+WWP!H30+OIS!H30</f>
        <v>0</v>
      </c>
      <c r="I49" s="208">
        <f>ISI!I45+NFM!I61+CHI!I50+NMM!I49+PPA!I50+FBT!I30+TRE!I30+MAE!I30+TEL!I30+WWP!I30+OIS!I30</f>
        <v>0</v>
      </c>
      <c r="J49" s="208">
        <f>ISI!J45+NFM!J61+CHI!J50+NMM!J49+PPA!J50+FBT!J30+TRE!J30+MAE!J30+TEL!J30+WWP!J30+OIS!J30</f>
        <v>0</v>
      </c>
      <c r="K49" s="208">
        <f>ISI!K45+NFM!K61+CHI!K50+NMM!K49+PPA!K50+FBT!K30+TRE!K30+MAE!K30+TEL!K30+WWP!K30+OIS!K30</f>
        <v>0</v>
      </c>
      <c r="L49" s="208">
        <f>ISI!L45+NFM!L61+CHI!L50+NMM!L49+PPA!L50+FBT!L30+TRE!L30+MAE!L30+TEL!L30+WWP!L30+OIS!L30</f>
        <v>0</v>
      </c>
      <c r="M49" s="208">
        <f>ISI!M45+NFM!M61+CHI!M50+NMM!M49+PPA!M50+FBT!M30+TRE!M30+MAE!M30+TEL!M30+WWP!M30+OIS!M30</f>
        <v>0</v>
      </c>
      <c r="N49" s="208">
        <f>ISI!N45+NFM!N61+CHI!N50+NMM!N49+PPA!N50+FBT!N30+TRE!N30+MAE!N30+TEL!N30+WWP!N30+OIS!N30</f>
        <v>0</v>
      </c>
      <c r="O49" s="208">
        <f>ISI!O45+NFM!O61+CHI!O50+NMM!O49+PPA!O50+FBT!O30+TRE!O30+MAE!O30+TEL!O30+WWP!O30+OIS!O30</f>
        <v>0</v>
      </c>
      <c r="P49" s="208">
        <f>ISI!P45+NFM!P61+CHI!P50+NMM!P49+PPA!P50+FBT!P30+TRE!P30+MAE!P30+TEL!P30+WWP!P30+OIS!P30</f>
        <v>0</v>
      </c>
      <c r="Q49" s="208">
        <f>ISI!Q45+NFM!Q61+CHI!Q50+NMM!Q49+PPA!Q50+FBT!Q30+TRE!Q30+MAE!Q30+TEL!Q30+WWP!Q30+OIS!Q30</f>
        <v>0</v>
      </c>
      <c r="R49" s="208">
        <f>ISI!R45+NFM!R61+CHI!R50+NMM!R49+PPA!R50+FBT!R30+TRE!R30+MAE!R30+TEL!R30+WWP!R30+OIS!R30</f>
        <v>0</v>
      </c>
      <c r="S49" s="208">
        <f>ISI!S45+NFM!S61+CHI!S50+NMM!S49+PPA!S50+FBT!S30+TRE!S30+MAE!S30+TEL!S30+WWP!S30+OIS!S30</f>
        <v>0</v>
      </c>
      <c r="T49" s="208">
        <f>ISI!T45+NFM!T61+CHI!T50+NMM!T49+PPA!T50+FBT!T30+TRE!T30+MAE!T30+TEL!T30+WWP!T30+OIS!T30</f>
        <v>0</v>
      </c>
      <c r="U49" s="208">
        <f>ISI!U45+NFM!U61+CHI!U50+NMM!U49+PPA!U50+FBT!U30+TRE!U30+MAE!U30+TEL!U30+WWP!U30+OIS!U30</f>
        <v>0</v>
      </c>
      <c r="V49" s="208">
        <f>ISI!V45+NFM!V61+CHI!V50+NMM!V49+PPA!V50+FBT!V30+TRE!V30+MAE!V30+TEL!V30+WWP!V30+OIS!V30</f>
        <v>0</v>
      </c>
      <c r="W49" s="208">
        <f>ISI!W45+NFM!W61+CHI!W50+NMM!W49+PPA!W50+FBT!W30+TRE!W30+MAE!W30+TEL!W30+WWP!W30+OIS!W30</f>
        <v>0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7363.7145313843503</v>
      </c>
      <c r="C50" s="209">
        <f>ISI!C46+NFM!C62+CHI!C51+NMM!C50+PPA!C51+FBT!C31+TRE!C31+MAE!C31+TEL!C31+WWP!C31+OIS!C31</f>
        <v>7761.5649183147016</v>
      </c>
      <c r="D50" s="209">
        <f>ISI!D46+NFM!D62+CHI!D51+NMM!D50+PPA!D51+FBT!D31+TRE!D31+MAE!D31+TEL!D31+WWP!D31+OIS!D31</f>
        <v>7898.9681857265678</v>
      </c>
      <c r="E50" s="209">
        <f>ISI!E46+NFM!E62+CHI!E51+NMM!E50+PPA!E51+FBT!E31+TRE!E31+MAE!E31+TEL!E31+WWP!E31+OIS!E31</f>
        <v>8276.4402407566649</v>
      </c>
      <c r="F50" s="209">
        <f>ISI!F46+NFM!F62+CHI!F51+NMM!F50+PPA!F51+FBT!F31+TRE!F31+MAE!F31+TEL!F31+WWP!F31+OIS!F31</f>
        <v>8729.5786758383492</v>
      </c>
      <c r="G50" s="209">
        <f>ISI!G46+NFM!G62+CHI!G51+NMM!G50+PPA!G51+FBT!G31+TRE!G31+MAE!G31+TEL!G31+WWP!G31+OIS!G31</f>
        <v>9031.4703353396399</v>
      </c>
      <c r="H50" s="209">
        <f>ISI!H46+NFM!H62+CHI!H51+NMM!H50+PPA!H51+FBT!H31+TRE!H31+MAE!H31+TEL!H31+WWP!H31+OIS!H31</f>
        <v>8058.8134135855553</v>
      </c>
      <c r="I50" s="209">
        <f>ISI!I46+NFM!I62+CHI!I51+NMM!I50+PPA!I51+FBT!I31+TRE!I31+MAE!I31+TEL!I31+WWP!I31+OIS!I31</f>
        <v>8365.6061908856391</v>
      </c>
      <c r="J50" s="209">
        <f>ISI!J46+NFM!J62+CHI!J51+NMM!J50+PPA!J51+FBT!J31+TRE!J31+MAE!J31+TEL!J31+WWP!J31+OIS!J31</f>
        <v>8098.8822012037836</v>
      </c>
      <c r="K50" s="209">
        <f>ISI!K46+NFM!K62+CHI!K51+NMM!K50+PPA!K51+FBT!K31+TRE!K31+MAE!K31+TEL!K31+WWP!K31+OIS!K31</f>
        <v>6603.2674118658633</v>
      </c>
      <c r="L50" s="209">
        <f>ISI!L46+NFM!L62+CHI!L51+NMM!L50+PPA!L51+FBT!L31+TRE!L31+MAE!L31+TEL!L31+WWP!L31+OIS!L31</f>
        <v>6319.0025795356833</v>
      </c>
      <c r="M50" s="209">
        <f>ISI!M46+NFM!M62+CHI!M51+NMM!M50+PPA!M51+FBT!M31+TRE!M31+MAE!M31+TEL!M31+WWP!M31+OIS!M31</f>
        <v>6315.649183147033</v>
      </c>
      <c r="N50" s="209">
        <f>ISI!N46+NFM!N62+CHI!N51+NMM!N50+PPA!N51+FBT!N31+TRE!N31+MAE!N31+TEL!N31+WWP!N31+OIS!N31</f>
        <v>6230.9544282029228</v>
      </c>
      <c r="O50" s="209">
        <f>ISI!O46+NFM!O62+CHI!O51+NMM!O50+PPA!O51+FBT!O31+TRE!O31+MAE!O31+TEL!O31+WWP!O31+OIS!O31</f>
        <v>6090.1117798796213</v>
      </c>
      <c r="P50" s="209">
        <f>ISI!P46+NFM!P62+CHI!P51+NMM!P50+PPA!P51+FBT!P31+TRE!P31+MAE!P31+TEL!P31+WWP!P31+OIS!P31</f>
        <v>6161.3929492691323</v>
      </c>
      <c r="Q50" s="209">
        <f>ISI!Q46+NFM!Q62+CHI!Q51+NMM!Q50+PPA!Q51+FBT!Q31+TRE!Q31+MAE!Q31+TEL!Q31+WWP!Q31+OIS!Q31</f>
        <v>6539.5528804815131</v>
      </c>
      <c r="R50" s="209">
        <f>ISI!R46+NFM!R62+CHI!R51+NMM!R50+PPA!R51+FBT!R31+TRE!R31+MAE!R31+TEL!R31+WWP!R31+OIS!R31</f>
        <v>6698.1083404987103</v>
      </c>
      <c r="S50" s="209">
        <f>ISI!S46+NFM!S62+CHI!S51+NMM!S50+PPA!S51+FBT!S31+TRE!S31+MAE!S31+TEL!S31+WWP!S31+OIS!S31</f>
        <v>6966.3800515907133</v>
      </c>
      <c r="T50" s="209">
        <f>ISI!T46+NFM!T62+CHI!T51+NMM!T50+PPA!T51+FBT!T31+TRE!T31+MAE!T31+TEL!T31+WWP!T31+OIS!T31</f>
        <v>6763.4565778159904</v>
      </c>
      <c r="U50" s="209">
        <f>ISI!U46+NFM!U62+CHI!U51+NMM!U50+PPA!U51+FBT!U31+TRE!U31+MAE!U31+TEL!U31+WWP!U31+OIS!U31</f>
        <v>6528.3748925193468</v>
      </c>
      <c r="V50" s="209">
        <f>ISI!V46+NFM!V62+CHI!V51+NMM!V50+PPA!V51+FBT!V31+TRE!V31+MAE!V31+TEL!V31+WWP!V31+OIS!V31</f>
        <v>5923.0438521066208</v>
      </c>
      <c r="W50" s="209">
        <f>ISI!W46+NFM!W62+CHI!W51+NMM!W50+PPA!W51+FBT!W31+TRE!W31+MAE!W31+TEL!W31+WWP!W31+OIS!W31</f>
        <v>6521.4101461736882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24481.52029234737</v>
      </c>
      <c r="C51" s="212">
        <f t="shared" si="4"/>
        <v>26077.651332760099</v>
      </c>
      <c r="D51" s="212">
        <f t="shared" si="4"/>
        <v>26382.182029234733</v>
      </c>
      <c r="E51" s="212">
        <f t="shared" si="4"/>
        <v>28239.5437661221</v>
      </c>
      <c r="F51" s="212">
        <f t="shared" si="4"/>
        <v>28967.130610490105</v>
      </c>
      <c r="G51" s="212">
        <f t="shared" si="4"/>
        <v>29937.214445399826</v>
      </c>
      <c r="H51" s="212">
        <f t="shared" si="4"/>
        <v>24473.26663800516</v>
      </c>
      <c r="I51" s="212">
        <f t="shared" si="4"/>
        <v>26483.143164230438</v>
      </c>
      <c r="J51" s="212">
        <f t="shared" si="4"/>
        <v>24964.962768701633</v>
      </c>
      <c r="K51" s="212">
        <f t="shared" si="4"/>
        <v>20698.891659501282</v>
      </c>
      <c r="L51" s="212">
        <f t="shared" si="4"/>
        <v>20781.483061049006</v>
      </c>
      <c r="M51" s="212">
        <f t="shared" si="4"/>
        <v>20627.826827171106</v>
      </c>
      <c r="N51" s="212">
        <f t="shared" si="4"/>
        <v>20107.727773000861</v>
      </c>
      <c r="O51" s="212">
        <f t="shared" si="4"/>
        <v>19601.617024935509</v>
      </c>
      <c r="P51" s="212">
        <f t="shared" si="4"/>
        <v>19311.863972484953</v>
      </c>
      <c r="Q51" s="212">
        <f t="shared" si="4"/>
        <v>18691.281169389516</v>
      </c>
      <c r="R51" s="212">
        <f t="shared" si="4"/>
        <v>19897.234135855546</v>
      </c>
      <c r="S51" s="212">
        <f t="shared" si="4"/>
        <v>20394.45666380052</v>
      </c>
      <c r="T51" s="212">
        <f t="shared" si="4"/>
        <v>20666.439294926913</v>
      </c>
      <c r="U51" s="212">
        <f t="shared" si="4"/>
        <v>20642.725709372313</v>
      </c>
      <c r="V51" s="212">
        <f t="shared" si="4"/>
        <v>18838.47841788478</v>
      </c>
      <c r="W51" s="212">
        <f t="shared" si="4"/>
        <v>20164.098452278588</v>
      </c>
    </row>
    <row r="52" spans="1:23" ht="12" customHeight="1" x14ac:dyDescent="0.25">
      <c r="A52" s="17" t="s">
        <v>16</v>
      </c>
      <c r="B52" s="211">
        <f>ISI!B$47</f>
        <v>3022.6643164230427</v>
      </c>
      <c r="C52" s="211">
        <f>ISI!C$47</f>
        <v>3446.2546001719693</v>
      </c>
      <c r="D52" s="211">
        <f>ISI!D$47</f>
        <v>3300.292175408425</v>
      </c>
      <c r="E52" s="211">
        <f>ISI!E$47</f>
        <v>3394.179363714532</v>
      </c>
      <c r="F52" s="211">
        <f>ISI!F$47</f>
        <v>3726.946603611349</v>
      </c>
      <c r="G52" s="211">
        <f>ISI!G$47</f>
        <v>3373.864144453999</v>
      </c>
      <c r="H52" s="211">
        <f>ISI!H$47</f>
        <v>2706.4441960447107</v>
      </c>
      <c r="I52" s="211">
        <f>ISI!I$47</f>
        <v>2731.2169389509891</v>
      </c>
      <c r="J52" s="211">
        <f>ISI!J$47</f>
        <v>2731.6800515907139</v>
      </c>
      <c r="K52" s="211">
        <f>ISI!K$47</f>
        <v>1925.6595872742901</v>
      </c>
      <c r="L52" s="211">
        <f>ISI!L$47</f>
        <v>2125.3859845227857</v>
      </c>
      <c r="M52" s="211">
        <f>ISI!M$47</f>
        <v>2236.858985382632</v>
      </c>
      <c r="N52" s="211">
        <f>ISI!N$47</f>
        <v>2059.8858125537399</v>
      </c>
      <c r="O52" s="211">
        <f>ISI!O$47</f>
        <v>1826.8715391229571</v>
      </c>
      <c r="P52" s="211">
        <f>ISI!P$47</f>
        <v>1792.4352714813588</v>
      </c>
      <c r="Q52" s="211">
        <f>ISI!Q$47</f>
        <v>2011.9177084662956</v>
      </c>
      <c r="R52" s="211">
        <f>ISI!R$47</f>
        <v>2056.67760967303</v>
      </c>
      <c r="S52" s="211">
        <f>ISI!S$47</f>
        <v>2185.5637778323321</v>
      </c>
      <c r="T52" s="211">
        <f>ISI!T$47</f>
        <v>2177.0523422947699</v>
      </c>
      <c r="U52" s="211">
        <f>ISI!U$47</f>
        <v>1974.8840889109406</v>
      </c>
      <c r="V52" s="211">
        <f>ISI!V$47</f>
        <v>1714.4678701495732</v>
      </c>
      <c r="W52" s="211">
        <f>ISI!W$47</f>
        <v>1910.7774976696519</v>
      </c>
    </row>
    <row r="53" spans="1:23" ht="12" customHeight="1" x14ac:dyDescent="0.25">
      <c r="A53" s="18" t="s">
        <v>41</v>
      </c>
      <c r="B53" s="206">
        <f>ISI!B$48</f>
        <v>1367.9124968588519</v>
      </c>
      <c r="C53" s="206">
        <f>ISI!C$48</f>
        <v>1542.198772858369</v>
      </c>
      <c r="D53" s="206">
        <f>ISI!D$48</f>
        <v>1467.6101111153671</v>
      </c>
      <c r="E53" s="206">
        <f>ISI!E$48</f>
        <v>1411.664976152648</v>
      </c>
      <c r="F53" s="206">
        <f>ISI!F$48</f>
        <v>1593.8915036273529</v>
      </c>
      <c r="G53" s="206">
        <f>ISI!G$48</f>
        <v>1438.734670559729</v>
      </c>
      <c r="H53" s="206">
        <f>ISI!H$48</f>
        <v>932.29670107024958</v>
      </c>
      <c r="I53" s="206">
        <f>ISI!I$48</f>
        <v>1026.6612336234391</v>
      </c>
      <c r="J53" s="206">
        <f>ISI!J$48</f>
        <v>1022.174021800202</v>
      </c>
      <c r="K53" s="206">
        <f>ISI!K$48</f>
        <v>700.72984297319613</v>
      </c>
      <c r="L53" s="206">
        <f>ISI!L$48</f>
        <v>823.19264433753483</v>
      </c>
      <c r="M53" s="206">
        <f>ISI!M$48</f>
        <v>919.29718145088407</v>
      </c>
      <c r="N53" s="206">
        <f>ISI!N$48</f>
        <v>861.21225272266383</v>
      </c>
      <c r="O53" s="206">
        <f>ISI!O$48</f>
        <v>837.18428303531709</v>
      </c>
      <c r="P53" s="206">
        <f>ISI!P$48</f>
        <v>818.48818320662247</v>
      </c>
      <c r="Q53" s="206">
        <f>ISI!Q$48</f>
        <v>978.08170154374852</v>
      </c>
      <c r="R53" s="206">
        <f>ISI!R$48</f>
        <v>1054.9784553339209</v>
      </c>
      <c r="S53" s="206">
        <f>ISI!S$48</f>
        <v>1121.0798356122571</v>
      </c>
      <c r="T53" s="206">
        <f>ISI!T$48</f>
        <v>1138.323281618596</v>
      </c>
      <c r="U53" s="206">
        <f>ISI!U$48</f>
        <v>960.44960465350164</v>
      </c>
      <c r="V53" s="206">
        <f>ISI!V$48</f>
        <v>770.39941587573992</v>
      </c>
      <c r="W53" s="206">
        <f>ISI!W$48</f>
        <v>837.94454210399101</v>
      </c>
    </row>
    <row r="54" spans="1:23" ht="12" customHeight="1" x14ac:dyDescent="0.25">
      <c r="A54" s="18" t="s">
        <v>42</v>
      </c>
      <c r="B54" s="206">
        <f>ISI!B$49</f>
        <v>1654.751819564191</v>
      </c>
      <c r="C54" s="206">
        <f>ISI!C$49</f>
        <v>1904.0558273136</v>
      </c>
      <c r="D54" s="206">
        <f>ISI!D$49</f>
        <v>1832.6820642930579</v>
      </c>
      <c r="E54" s="206">
        <f>ISI!E$49</f>
        <v>1982.514387561884</v>
      </c>
      <c r="F54" s="206">
        <f>ISI!F$49</f>
        <v>2133.0550999839961</v>
      </c>
      <c r="G54" s="206">
        <f>ISI!G$49</f>
        <v>1935.1294738942699</v>
      </c>
      <c r="H54" s="206">
        <f>ISI!H$49</f>
        <v>1774.1474949744611</v>
      </c>
      <c r="I54" s="206">
        <f>ISI!I$49</f>
        <v>1704.55570532755</v>
      </c>
      <c r="J54" s="206">
        <f>ISI!J$49</f>
        <v>1709.506029790512</v>
      </c>
      <c r="K54" s="206">
        <f>ISI!K$49</f>
        <v>1224.9297443010939</v>
      </c>
      <c r="L54" s="206">
        <f>ISI!L$49</f>
        <v>1302.1933401852509</v>
      </c>
      <c r="M54" s="206">
        <f>ISI!M$49</f>
        <v>1317.561803931748</v>
      </c>
      <c r="N54" s="206">
        <f>ISI!N$49</f>
        <v>1198.6735598310761</v>
      </c>
      <c r="O54" s="206">
        <f>ISI!O$49</f>
        <v>989.68725608764009</v>
      </c>
      <c r="P54" s="206">
        <f>ISI!P$49</f>
        <v>973.9470882747363</v>
      </c>
      <c r="Q54" s="206">
        <f>ISI!Q$49</f>
        <v>1033.8360069225471</v>
      </c>
      <c r="R54" s="206">
        <f>ISI!R$49</f>
        <v>1001.699154339109</v>
      </c>
      <c r="S54" s="206">
        <f>ISI!S$49</f>
        <v>1064.4839422200751</v>
      </c>
      <c r="T54" s="206">
        <f>ISI!T$49</f>
        <v>1038.729060676174</v>
      </c>
      <c r="U54" s="206">
        <f>ISI!U$49</f>
        <v>1014.434484257439</v>
      </c>
      <c r="V54" s="206">
        <f>ISI!V$49</f>
        <v>944.06845427383337</v>
      </c>
      <c r="W54" s="206">
        <f>ISI!W$49</f>
        <v>1072.832955565661</v>
      </c>
    </row>
    <row r="55" spans="1:23" ht="12" customHeight="1" x14ac:dyDescent="0.25">
      <c r="A55" s="19" t="s">
        <v>20</v>
      </c>
      <c r="B55" s="207">
        <f>NFM!B$63</f>
        <v>1166.0278589853822</v>
      </c>
      <c r="C55" s="207">
        <f>NFM!C$63</f>
        <v>1345.5724849527082</v>
      </c>
      <c r="D55" s="207">
        <f>NFM!D$63</f>
        <v>1567.5386930352533</v>
      </c>
      <c r="E55" s="207">
        <f>NFM!E$63</f>
        <v>1449.2675838349096</v>
      </c>
      <c r="F55" s="207">
        <f>NFM!F$63</f>
        <v>1520.8734307824589</v>
      </c>
      <c r="G55" s="207">
        <f>NFM!G$63</f>
        <v>1180.7245915735166</v>
      </c>
      <c r="H55" s="207">
        <f>NFM!H$63</f>
        <v>1158.7404987102323</v>
      </c>
      <c r="I55" s="207">
        <f>NFM!I$63</f>
        <v>1275.3691315563196</v>
      </c>
      <c r="J55" s="207">
        <f>NFM!J$63</f>
        <v>1159.0021496130694</v>
      </c>
      <c r="K55" s="207">
        <f>NFM!K$63</f>
        <v>1227.7030094582979</v>
      </c>
      <c r="L55" s="207">
        <f>NFM!L$63</f>
        <v>1245.3207222699909</v>
      </c>
      <c r="M55" s="207">
        <f>NFM!M$63</f>
        <v>1301.6754944110057</v>
      </c>
      <c r="N55" s="207">
        <f>NFM!N$63</f>
        <v>1136.0774720550298</v>
      </c>
      <c r="O55" s="207">
        <f>NFM!O$63</f>
        <v>992.82639724849491</v>
      </c>
      <c r="P55" s="207">
        <f>NFM!P$63</f>
        <v>1005.8087412035725</v>
      </c>
      <c r="Q55" s="207">
        <f>NFM!Q$63</f>
        <v>1096.0448578494202</v>
      </c>
      <c r="R55" s="207">
        <f>NFM!R$63</f>
        <v>1149.0422660289832</v>
      </c>
      <c r="S55" s="207">
        <f>NFM!S$63</f>
        <v>1210.9732507651256</v>
      </c>
      <c r="T55" s="207">
        <f>NFM!T$63</f>
        <v>1250.2282699469072</v>
      </c>
      <c r="U55" s="207">
        <f>NFM!U$63</f>
        <v>1213.811392161859</v>
      </c>
      <c r="V55" s="207">
        <f>NFM!V$63</f>
        <v>1081.6936436651713</v>
      </c>
      <c r="W55" s="207">
        <f>NFM!W$63</f>
        <v>1143.6594886947739</v>
      </c>
    </row>
    <row r="56" spans="1:23" ht="12" customHeight="1" x14ac:dyDescent="0.25">
      <c r="A56" s="18" t="s">
        <v>43</v>
      </c>
      <c r="B56" s="206">
        <f>NFM!B$64</f>
        <v>335.57285119231932</v>
      </c>
      <c r="C56" s="206">
        <f>NFM!C$64</f>
        <v>362.0925257878356</v>
      </c>
      <c r="D56" s="206">
        <f>NFM!D$64</f>
        <v>461.06253935454521</v>
      </c>
      <c r="E56" s="206">
        <f>NFM!E$64</f>
        <v>435.25691099886632</v>
      </c>
      <c r="F56" s="206">
        <f>NFM!F$64</f>
        <v>474.85690691446018</v>
      </c>
      <c r="G56" s="206">
        <f>NFM!G$64</f>
        <v>284.85287945940053</v>
      </c>
      <c r="H56" s="206">
        <f>NFM!H$64</f>
        <v>289.25327467660799</v>
      </c>
      <c r="I56" s="206">
        <f>NFM!I$64</f>
        <v>348.15812136093263</v>
      </c>
      <c r="J56" s="206">
        <f>NFM!J$64</f>
        <v>360.63059044553012</v>
      </c>
      <c r="K56" s="206">
        <f>NFM!K$64</f>
        <v>417.29890184790088</v>
      </c>
      <c r="L56" s="206">
        <f>NFM!L$64</f>
        <v>411.46967912464368</v>
      </c>
      <c r="M56" s="206">
        <f>NFM!M$64</f>
        <v>413.46842121051918</v>
      </c>
      <c r="N56" s="206">
        <f>NFM!N$64</f>
        <v>416.23589055272612</v>
      </c>
      <c r="O56" s="206">
        <f>NFM!O$64</f>
        <v>399.00372452700202</v>
      </c>
      <c r="P56" s="206">
        <f>NFM!P$64</f>
        <v>403.80315024156062</v>
      </c>
      <c r="Q56" s="206">
        <f>NFM!Q$64</f>
        <v>462.11756532694108</v>
      </c>
      <c r="R56" s="206">
        <f>NFM!R$64</f>
        <v>459.91195185905542</v>
      </c>
      <c r="S56" s="206">
        <f>NFM!S$64</f>
        <v>392.84611860669901</v>
      </c>
      <c r="T56" s="206">
        <f>NFM!T$64</f>
        <v>409.08968698322639</v>
      </c>
      <c r="U56" s="206">
        <f>NFM!U$64</f>
        <v>450.49565845981073</v>
      </c>
      <c r="V56" s="206">
        <f>NFM!V$64</f>
        <v>403.69209201984472</v>
      </c>
      <c r="W56" s="206">
        <f>NFM!W$64</f>
        <v>431.35558339144268</v>
      </c>
    </row>
    <row r="57" spans="1:23" ht="12" customHeight="1" x14ac:dyDescent="0.25">
      <c r="A57" s="18" t="s">
        <v>56</v>
      </c>
      <c r="B57" s="206">
        <f>NFM!B$65</f>
        <v>437.76089926344667</v>
      </c>
      <c r="C57" s="206">
        <f>NFM!C$65</f>
        <v>526.74604807428045</v>
      </c>
      <c r="D57" s="206">
        <f>NFM!D$65</f>
        <v>554.61019326534324</v>
      </c>
      <c r="E57" s="206">
        <f>NFM!E$65</f>
        <v>523.86428408820098</v>
      </c>
      <c r="F57" s="206">
        <f>NFM!F$65</f>
        <v>559.38542015292342</v>
      </c>
      <c r="G57" s="206">
        <f>NFM!G$65</f>
        <v>465.8381443586722</v>
      </c>
      <c r="H57" s="206">
        <f>NFM!H$65</f>
        <v>422.2280811834782</v>
      </c>
      <c r="I57" s="206">
        <f>NFM!I$65</f>
        <v>478.6679840209116</v>
      </c>
      <c r="J57" s="206">
        <f>NFM!J$65</f>
        <v>418.29950817436111</v>
      </c>
      <c r="K57" s="206">
        <f>NFM!K$65</f>
        <v>401.58116415701778</v>
      </c>
      <c r="L57" s="206">
        <f>NFM!L$65</f>
        <v>384.00972358114387</v>
      </c>
      <c r="M57" s="206">
        <f>NFM!M$65</f>
        <v>414.24824448698979</v>
      </c>
      <c r="N57" s="206">
        <f>NFM!N$65</f>
        <v>262.78031421144959</v>
      </c>
      <c r="O57" s="206">
        <f>NFM!O$65</f>
        <v>177.56059232146961</v>
      </c>
      <c r="P57" s="206">
        <f>NFM!P$65</f>
        <v>127.6051214362863</v>
      </c>
      <c r="Q57" s="206">
        <f>NFM!Q$65</f>
        <v>143.60586147942399</v>
      </c>
      <c r="R57" s="206">
        <f>NFM!R$65</f>
        <v>162.93088667559081</v>
      </c>
      <c r="S57" s="206">
        <f>NFM!S$65</f>
        <v>371.69343666723609</v>
      </c>
      <c r="T57" s="206">
        <f>NFM!T$65</f>
        <v>386.81878629903957</v>
      </c>
      <c r="U57" s="206">
        <f>NFM!U$65</f>
        <v>275.04468859307508</v>
      </c>
      <c r="V57" s="206">
        <f>NFM!V$65</f>
        <v>230.270964536451</v>
      </c>
      <c r="W57" s="206">
        <f>NFM!W$65</f>
        <v>246.31730011076689</v>
      </c>
    </row>
    <row r="58" spans="1:23" ht="12" customHeight="1" x14ac:dyDescent="0.25">
      <c r="A58" s="22" t="s">
        <v>44</v>
      </c>
      <c r="B58" s="213">
        <f>NFM!B$66</f>
        <v>409.06330560343719</v>
      </c>
      <c r="C58" s="213">
        <f>NFM!C$66</f>
        <v>495.60591529651413</v>
      </c>
      <c r="D58" s="213">
        <f>NFM!D$66</f>
        <v>519.25887765529671</v>
      </c>
      <c r="E58" s="213">
        <f>NFM!E$66</f>
        <v>490.8940987526347</v>
      </c>
      <c r="F58" s="213">
        <f>NFM!F$66</f>
        <v>523.92943776997708</v>
      </c>
      <c r="G58" s="213">
        <f>NFM!G$66</f>
        <v>436.35321270774932</v>
      </c>
      <c r="H58" s="213">
        <f>NFM!H$66</f>
        <v>392.28766755721898</v>
      </c>
      <c r="I58" s="213">
        <f>NFM!I$66</f>
        <v>448.58712233532702</v>
      </c>
      <c r="J58" s="213">
        <f>NFM!J$66</f>
        <v>392.98513120829489</v>
      </c>
      <c r="K58" s="213">
        <f>NFM!K$66</f>
        <v>401.58116415701778</v>
      </c>
      <c r="L58" s="213">
        <f>NFM!L$66</f>
        <v>384.00972358114387</v>
      </c>
      <c r="M58" s="213">
        <f>NFM!M$66</f>
        <v>414.24824448698979</v>
      </c>
      <c r="N58" s="213">
        <f>NFM!N$66</f>
        <v>262.78031421144959</v>
      </c>
      <c r="O58" s="213">
        <f>NFM!O$66</f>
        <v>177.56059232146961</v>
      </c>
      <c r="P58" s="213">
        <f>NFM!P$66</f>
        <v>127.6051214362863</v>
      </c>
      <c r="Q58" s="213">
        <f>NFM!Q$66</f>
        <v>143.60586147942399</v>
      </c>
      <c r="R58" s="213">
        <f>NFM!R$66</f>
        <v>162.93088667559081</v>
      </c>
      <c r="S58" s="213">
        <f>NFM!S$66</f>
        <v>371.69343666723609</v>
      </c>
      <c r="T58" s="213">
        <f>NFM!T$66</f>
        <v>386.81878629903957</v>
      </c>
      <c r="U58" s="213">
        <f>NFM!U$66</f>
        <v>275.04468859307508</v>
      </c>
      <c r="V58" s="213">
        <f>NFM!V$66</f>
        <v>230.270964536451</v>
      </c>
      <c r="W58" s="213">
        <f>NFM!W$66</f>
        <v>246.31730011076689</v>
      </c>
    </row>
    <row r="59" spans="1:23" ht="12" customHeight="1" x14ac:dyDescent="0.25">
      <c r="A59" s="23" t="s">
        <v>81</v>
      </c>
      <c r="B59" s="214">
        <f>NFM!B$67</f>
        <v>28.697593660009471</v>
      </c>
      <c r="C59" s="214">
        <f>NFM!C$67</f>
        <v>31.140132777766372</v>
      </c>
      <c r="D59" s="214">
        <f>NFM!D$67</f>
        <v>35.35131561004647</v>
      </c>
      <c r="E59" s="214">
        <f>NFM!E$67</f>
        <v>32.970185335566299</v>
      </c>
      <c r="F59" s="214">
        <f>NFM!F$67</f>
        <v>35.455982382946353</v>
      </c>
      <c r="G59" s="214">
        <f>NFM!G$67</f>
        <v>29.484931650922899</v>
      </c>
      <c r="H59" s="214">
        <f>NFM!H$67</f>
        <v>29.94041362625924</v>
      </c>
      <c r="I59" s="214">
        <f>NFM!I$67</f>
        <v>30.080861685584569</v>
      </c>
      <c r="J59" s="214">
        <f>NFM!J$67</f>
        <v>25.314376966066209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392.69410852961619</v>
      </c>
      <c r="C60" s="206">
        <f>NFM!C$68</f>
        <v>456.73391109059207</v>
      </c>
      <c r="D60" s="206">
        <f>NFM!D$68</f>
        <v>551.86596041536495</v>
      </c>
      <c r="E60" s="206">
        <f>NFM!E$68</f>
        <v>490.14638874784242</v>
      </c>
      <c r="F60" s="206">
        <f>NFM!F$68</f>
        <v>486.63110371507548</v>
      </c>
      <c r="G60" s="206">
        <f>NFM!G$68</f>
        <v>430.03356775544393</v>
      </c>
      <c r="H60" s="206">
        <f>NFM!H$68</f>
        <v>447.25914285014602</v>
      </c>
      <c r="I60" s="206">
        <f>NFM!I$68</f>
        <v>448.54302617447559</v>
      </c>
      <c r="J60" s="206">
        <f>NFM!J$68</f>
        <v>380.0720509931781</v>
      </c>
      <c r="K60" s="206">
        <f>NFM!K$68</f>
        <v>408.82294345337903</v>
      </c>
      <c r="L60" s="206">
        <f>NFM!L$68</f>
        <v>449.84131956420339</v>
      </c>
      <c r="M60" s="206">
        <f>NFM!M$68</f>
        <v>473.95882871349681</v>
      </c>
      <c r="N60" s="206">
        <f>NFM!N$68</f>
        <v>457.06126729085412</v>
      </c>
      <c r="O60" s="206">
        <f>NFM!O$68</f>
        <v>416.26208040002331</v>
      </c>
      <c r="P60" s="206">
        <f>NFM!P$68</f>
        <v>474.40046952572561</v>
      </c>
      <c r="Q60" s="206">
        <f>NFM!Q$68</f>
        <v>490.3214310430551</v>
      </c>
      <c r="R60" s="206">
        <f>NFM!R$68</f>
        <v>526.19942749433687</v>
      </c>
      <c r="S60" s="206">
        <f>NFM!S$68</f>
        <v>446.43369549119058</v>
      </c>
      <c r="T60" s="206">
        <f>NFM!T$68</f>
        <v>454.31979666464127</v>
      </c>
      <c r="U60" s="206">
        <f>NFM!U$68</f>
        <v>488.27104510897311</v>
      </c>
      <c r="V60" s="206">
        <f>NFM!V$68</f>
        <v>447.73058710887568</v>
      </c>
      <c r="W60" s="206">
        <f>NFM!W$68</f>
        <v>465.98660519256441</v>
      </c>
    </row>
    <row r="61" spans="1:23" ht="12" customHeight="1" x14ac:dyDescent="0.25">
      <c r="A61" s="19" t="s">
        <v>21</v>
      </c>
      <c r="B61" s="207">
        <f>CHI!B$52</f>
        <v>3760.5122098022366</v>
      </c>
      <c r="C61" s="207">
        <f>CHI!C$52</f>
        <v>3667.9899398108364</v>
      </c>
      <c r="D61" s="207">
        <f>CHI!D$52</f>
        <v>4022.6065348237316</v>
      </c>
      <c r="E61" s="207">
        <f>CHI!E$52</f>
        <v>4035.7381771281157</v>
      </c>
      <c r="F61" s="207">
        <f>CHI!F$52</f>
        <v>4436.6763542562321</v>
      </c>
      <c r="G61" s="207">
        <f>CHI!G$52</f>
        <v>4688.7938950988828</v>
      </c>
      <c r="H61" s="207">
        <f>CHI!H$52</f>
        <v>4484.6955288048148</v>
      </c>
      <c r="I61" s="207">
        <f>CHI!I$52</f>
        <v>4348.62347377472</v>
      </c>
      <c r="J61" s="207">
        <f>CHI!J$52</f>
        <v>4200.0045571797064</v>
      </c>
      <c r="K61" s="207">
        <f>CHI!K$52</f>
        <v>3050.1757523645724</v>
      </c>
      <c r="L61" s="207">
        <f>CHI!L$52</f>
        <v>3189.2829750644883</v>
      </c>
      <c r="M61" s="207">
        <f>CHI!M$52</f>
        <v>3880.4082545141855</v>
      </c>
      <c r="N61" s="207">
        <f>CHI!N$52</f>
        <v>4128.04445399828</v>
      </c>
      <c r="O61" s="207">
        <f>CHI!O$52</f>
        <v>4075.3368873602758</v>
      </c>
      <c r="P61" s="207">
        <f>CHI!P$52</f>
        <v>3993.2234130642928</v>
      </c>
      <c r="Q61" s="207">
        <f>CHI!Q$52</f>
        <v>3374.0968116941958</v>
      </c>
      <c r="R61" s="207">
        <f>CHI!R$52</f>
        <v>3428.7040521428507</v>
      </c>
      <c r="S61" s="207">
        <f>CHI!S$52</f>
        <v>3471.6328405446193</v>
      </c>
      <c r="T61" s="207">
        <f>CHI!T$52</f>
        <v>3610.7098647122625</v>
      </c>
      <c r="U61" s="207">
        <f>CHI!U$52</f>
        <v>3632.9591080625687</v>
      </c>
      <c r="V61" s="207">
        <f>CHI!V$52</f>
        <v>3504.1869334451562</v>
      </c>
      <c r="W61" s="207">
        <f>CHI!W$52</f>
        <v>3703.7695324450892</v>
      </c>
    </row>
    <row r="62" spans="1:23" ht="12" customHeight="1" x14ac:dyDescent="0.25">
      <c r="A62" s="18" t="s">
        <v>57</v>
      </c>
      <c r="B62" s="206">
        <f>CHI!B$53</f>
        <v>2308.4344437652089</v>
      </c>
      <c r="C62" s="206">
        <f>CHI!C$53</f>
        <v>2240.6197279023145</v>
      </c>
      <c r="D62" s="206">
        <f>CHI!D$53</f>
        <v>2475.3013516839355</v>
      </c>
      <c r="E62" s="206">
        <f>CHI!E$53</f>
        <v>2495.8530219516433</v>
      </c>
      <c r="F62" s="206">
        <f>CHI!F$53</f>
        <v>2728.8630137930077</v>
      </c>
      <c r="G62" s="206">
        <f>CHI!G$53</f>
        <v>2876.4291300851028</v>
      </c>
      <c r="H62" s="206">
        <f>CHI!H$53</f>
        <v>2711.5940294091542</v>
      </c>
      <c r="I62" s="206">
        <f>CHI!I$53</f>
        <v>2627.44041848904</v>
      </c>
      <c r="J62" s="206">
        <f>CHI!J$53</f>
        <v>2537.6865020196565</v>
      </c>
      <c r="K62" s="206">
        <f>CHI!K$53</f>
        <v>1601.5224536653031</v>
      </c>
      <c r="L62" s="206">
        <f>CHI!L$53</f>
        <v>1849.6225906489681</v>
      </c>
      <c r="M62" s="206">
        <f>CHI!M$53</f>
        <v>2461.373903417888</v>
      </c>
      <c r="N62" s="206">
        <f>CHI!N$53</f>
        <v>2558.3999675564569</v>
      </c>
      <c r="O62" s="206">
        <f>CHI!O$53</f>
        <v>2253.1249182591596</v>
      </c>
      <c r="P62" s="206">
        <f>CHI!P$53</f>
        <v>2296.3327521350352</v>
      </c>
      <c r="Q62" s="206">
        <f>CHI!Q$53</f>
        <v>2024.3763596518515</v>
      </c>
      <c r="R62" s="206">
        <f>CHI!R$53</f>
        <v>1982.6781790197333</v>
      </c>
      <c r="S62" s="206">
        <f>CHI!S$53</f>
        <v>2020.4758423154844</v>
      </c>
      <c r="T62" s="206">
        <f>CHI!T$53</f>
        <v>2140.8069554740596</v>
      </c>
      <c r="U62" s="206">
        <f>CHI!U$53</f>
        <v>2097.4002888712421</v>
      </c>
      <c r="V62" s="206">
        <f>CHI!V$53</f>
        <v>2044.0511054904155</v>
      </c>
      <c r="W62" s="206">
        <f>CHI!W$53</f>
        <v>2152.5895053875961</v>
      </c>
    </row>
    <row r="63" spans="1:23" ht="12" customHeight="1" x14ac:dyDescent="0.25">
      <c r="A63" s="18" t="s">
        <v>47</v>
      </c>
      <c r="B63" s="206">
        <f>CHI!B$54</f>
        <v>1152.459543639834</v>
      </c>
      <c r="C63" s="206">
        <f>CHI!C$54</f>
        <v>1106.74395215614</v>
      </c>
      <c r="D63" s="206">
        <f>CHI!D$54</f>
        <v>1219.477671591382</v>
      </c>
      <c r="E63" s="206">
        <f>CHI!E$54</f>
        <v>1201.9012774701041</v>
      </c>
      <c r="F63" s="206">
        <f>CHI!F$54</f>
        <v>1355.862063324357</v>
      </c>
      <c r="G63" s="206">
        <f>CHI!G$54</f>
        <v>1441.165763310375</v>
      </c>
      <c r="H63" s="206">
        <f>CHI!H$54</f>
        <v>1377.3213610573689</v>
      </c>
      <c r="I63" s="206">
        <f>CHI!I$54</f>
        <v>1305.881637895613</v>
      </c>
      <c r="J63" s="206">
        <f>CHI!J$54</f>
        <v>1228.3629863314879</v>
      </c>
      <c r="K63" s="206">
        <f>CHI!K$54</f>
        <v>1040.5647539113461</v>
      </c>
      <c r="L63" s="206">
        <f>CHI!L$54</f>
        <v>1001.829184509498</v>
      </c>
      <c r="M63" s="206">
        <f>CHI!M$54</f>
        <v>1109.2399530145431</v>
      </c>
      <c r="N63" s="206">
        <f>CHI!N$54</f>
        <v>1243.964555321714</v>
      </c>
      <c r="O63" s="206">
        <f>CHI!O$54</f>
        <v>1435.922265387504</v>
      </c>
      <c r="P63" s="206">
        <f>CHI!P$54</f>
        <v>1259.451566632898</v>
      </c>
      <c r="Q63" s="206">
        <f>CHI!Q$54</f>
        <v>902.22594549796679</v>
      </c>
      <c r="R63" s="206">
        <f>CHI!R$54</f>
        <v>1116.905781406293</v>
      </c>
      <c r="S63" s="206">
        <f>CHI!S$54</f>
        <v>1150.69841410761</v>
      </c>
      <c r="T63" s="206">
        <f>CHI!T$54</f>
        <v>1118.980964077221</v>
      </c>
      <c r="U63" s="206">
        <f>CHI!U$54</f>
        <v>1168.18039175271</v>
      </c>
      <c r="V63" s="206">
        <f>CHI!V$54</f>
        <v>1083.7290256236049</v>
      </c>
      <c r="W63" s="206">
        <f>CHI!W$54</f>
        <v>1130.629950743865</v>
      </c>
    </row>
    <row r="64" spans="1:23" ht="12" customHeight="1" x14ac:dyDescent="0.25">
      <c r="A64" s="18" t="s">
        <v>48</v>
      </c>
      <c r="B64" s="206">
        <f>CHI!B$55</f>
        <v>299.61822239719368</v>
      </c>
      <c r="C64" s="206">
        <f>CHI!C$55</f>
        <v>320.62625975238171</v>
      </c>
      <c r="D64" s="206">
        <f>CHI!D$55</f>
        <v>327.82751154841412</v>
      </c>
      <c r="E64" s="206">
        <f>CHI!E$55</f>
        <v>337.98387770636822</v>
      </c>
      <c r="F64" s="206">
        <f>CHI!F$55</f>
        <v>351.95127713886728</v>
      </c>
      <c r="G64" s="206">
        <f>CHI!G$55</f>
        <v>371.19900170340532</v>
      </c>
      <c r="H64" s="206">
        <f>CHI!H$55</f>
        <v>395.78013833829141</v>
      </c>
      <c r="I64" s="206">
        <f>CHI!I$55</f>
        <v>415.30141739006712</v>
      </c>
      <c r="J64" s="206">
        <f>CHI!J$55</f>
        <v>433.95506882856182</v>
      </c>
      <c r="K64" s="206">
        <f>CHI!K$55</f>
        <v>408.0885447879233</v>
      </c>
      <c r="L64" s="206">
        <f>CHI!L$55</f>
        <v>337.83119990602211</v>
      </c>
      <c r="M64" s="206">
        <f>CHI!M$55</f>
        <v>309.79439808175442</v>
      </c>
      <c r="N64" s="206">
        <f>CHI!N$55</f>
        <v>325.67993112010902</v>
      </c>
      <c r="O64" s="206">
        <f>CHI!O$55</f>
        <v>386.28970371361231</v>
      </c>
      <c r="P64" s="206">
        <f>CHI!P$55</f>
        <v>437.43909429635983</v>
      </c>
      <c r="Q64" s="206">
        <f>CHI!Q$55</f>
        <v>447.4945065443776</v>
      </c>
      <c r="R64" s="206">
        <f>CHI!R$55</f>
        <v>329.12009171682439</v>
      </c>
      <c r="S64" s="206">
        <f>CHI!S$55</f>
        <v>300.45858412152478</v>
      </c>
      <c r="T64" s="206">
        <f>CHI!T$55</f>
        <v>350.92194516098209</v>
      </c>
      <c r="U64" s="206">
        <f>CHI!U$55</f>
        <v>367.37842743861648</v>
      </c>
      <c r="V64" s="206">
        <f>CHI!V$55</f>
        <v>376.40680233113602</v>
      </c>
      <c r="W64" s="206">
        <f>CHI!W$55</f>
        <v>420.55007631362821</v>
      </c>
    </row>
    <row r="65" spans="1:23" ht="12" customHeight="1" x14ac:dyDescent="0.25">
      <c r="A65" s="19" t="s">
        <v>22</v>
      </c>
      <c r="B65" s="207">
        <f>NMM!B$51</f>
        <v>6402.3854686156492</v>
      </c>
      <c r="C65" s="207">
        <f>NMM!C$51</f>
        <v>7084.9137575236464</v>
      </c>
      <c r="D65" s="207">
        <f>NMM!D$51</f>
        <v>6229.1113499570065</v>
      </c>
      <c r="E65" s="207">
        <f>NMM!E$51</f>
        <v>7405.2282889079979</v>
      </c>
      <c r="F65" s="207">
        <f>NMM!F$51</f>
        <v>6908.6799656061894</v>
      </c>
      <c r="G65" s="207">
        <f>NMM!G$51</f>
        <v>7564.1366294067093</v>
      </c>
      <c r="H65" s="207">
        <f>NMM!H$51</f>
        <v>6654.4721410146176</v>
      </c>
      <c r="I65" s="207">
        <f>NMM!I$51</f>
        <v>6771.9634565778142</v>
      </c>
      <c r="J65" s="207">
        <f>NMM!J$51</f>
        <v>6330.2272570937221</v>
      </c>
      <c r="K65" s="207">
        <f>NMM!K$51</f>
        <v>4611.7001719690434</v>
      </c>
      <c r="L65" s="207">
        <f>NMM!L$51</f>
        <v>4723.647119518484</v>
      </c>
      <c r="M65" s="207">
        <f>NMM!M$51</f>
        <v>4851.0196904557188</v>
      </c>
      <c r="N65" s="207">
        <f>NMM!N$51</f>
        <v>3957.6712811693897</v>
      </c>
      <c r="O65" s="207">
        <f>NMM!O$51</f>
        <v>3493.3265692175428</v>
      </c>
      <c r="P65" s="207">
        <f>NMM!P$51</f>
        <v>3470.2922799101148</v>
      </c>
      <c r="Q65" s="207">
        <f>NMM!Q$51</f>
        <v>3733.9701838517467</v>
      </c>
      <c r="R65" s="207">
        <f>NMM!R$51</f>
        <v>4075.822978754446</v>
      </c>
      <c r="S65" s="207">
        <f>NMM!S$51</f>
        <v>4195.7507502179697</v>
      </c>
      <c r="T65" s="207">
        <f>NMM!T$51</f>
        <v>4304.4847866468372</v>
      </c>
      <c r="U65" s="207">
        <f>NMM!U$51</f>
        <v>4244.4783514816754</v>
      </c>
      <c r="V65" s="207">
        <f>NMM!V$51</f>
        <v>3867.4970747931156</v>
      </c>
      <c r="W65" s="207">
        <f>NMM!W$51</f>
        <v>4151.0742209503314</v>
      </c>
    </row>
    <row r="66" spans="1:23" ht="12" customHeight="1" x14ac:dyDescent="0.25">
      <c r="A66" s="18" t="s">
        <v>49</v>
      </c>
      <c r="B66" s="206">
        <f>NMM!B$52</f>
        <v>2995.864240553547</v>
      </c>
      <c r="C66" s="206">
        <f>NMM!C$52</f>
        <v>3208.2092389121658</v>
      </c>
      <c r="D66" s="206">
        <f>NMM!D$52</f>
        <v>3132.3763178581362</v>
      </c>
      <c r="E66" s="206">
        <f>NMM!E$52</f>
        <v>3499.5614364416738</v>
      </c>
      <c r="F66" s="206">
        <f>NMM!F$52</f>
        <v>3377.7593612183309</v>
      </c>
      <c r="G66" s="206">
        <f>NMM!G$52</f>
        <v>3487.2528184977632</v>
      </c>
      <c r="H66" s="206">
        <f>NMM!H$52</f>
        <v>3646.266306452746</v>
      </c>
      <c r="I66" s="206">
        <f>NMM!I$52</f>
        <v>3807.503474848304</v>
      </c>
      <c r="J66" s="206">
        <f>NMM!J$52</f>
        <v>3067.6823046310778</v>
      </c>
      <c r="K66" s="206">
        <f>NMM!K$52</f>
        <v>2098.4643628863828</v>
      </c>
      <c r="L66" s="206">
        <f>NMM!L$52</f>
        <v>1836.732839900121</v>
      </c>
      <c r="M66" s="206">
        <f>NMM!M$52</f>
        <v>1620.2019699101349</v>
      </c>
      <c r="N66" s="206">
        <f>NMM!N$52</f>
        <v>1147.9951224744709</v>
      </c>
      <c r="O66" s="206">
        <f>NMM!O$52</f>
        <v>959.1673029026208</v>
      </c>
      <c r="P66" s="206">
        <f>NMM!P$52</f>
        <v>1000.19737889905</v>
      </c>
      <c r="Q66" s="206">
        <f>NMM!Q$52</f>
        <v>1100.7636710357331</v>
      </c>
      <c r="R66" s="206">
        <f>NMM!R$52</f>
        <v>1136.4825397529</v>
      </c>
      <c r="S66" s="206">
        <f>NMM!S$52</f>
        <v>1136.8489110103669</v>
      </c>
      <c r="T66" s="206">
        <f>NMM!T$52</f>
        <v>1198.37993325718</v>
      </c>
      <c r="U66" s="206">
        <f>NMM!U$52</f>
        <v>1185.091889373809</v>
      </c>
      <c r="V66" s="206">
        <f>NMM!V$52</f>
        <v>1135.153451531766</v>
      </c>
      <c r="W66" s="206">
        <f>NMM!W$52</f>
        <v>1069.9748654215</v>
      </c>
    </row>
    <row r="67" spans="1:23" ht="12" customHeight="1" x14ac:dyDescent="0.25">
      <c r="A67" s="18" t="s">
        <v>50</v>
      </c>
      <c r="B67" s="206">
        <f>NMM!B$53</f>
        <v>2487.1602855490801</v>
      </c>
      <c r="C67" s="206">
        <f>NMM!C$53</f>
        <v>2885.6180268045368</v>
      </c>
      <c r="D67" s="206">
        <f>NMM!D$53</f>
        <v>2130.8510080129208</v>
      </c>
      <c r="E67" s="206">
        <f>NMM!E$53</f>
        <v>2927.9094999588651</v>
      </c>
      <c r="F67" s="206">
        <f>NMM!F$53</f>
        <v>2578.510094532226</v>
      </c>
      <c r="G67" s="206">
        <f>NMM!G$53</f>
        <v>3157.0267759236599</v>
      </c>
      <c r="H67" s="206">
        <f>NMM!H$53</f>
        <v>2104.0240786220979</v>
      </c>
      <c r="I67" s="206">
        <f>NMM!I$53</f>
        <v>2065.5379248026388</v>
      </c>
      <c r="J67" s="206">
        <f>NMM!J$53</f>
        <v>2386.6900349416828</v>
      </c>
      <c r="K67" s="206">
        <f>NMM!K$53</f>
        <v>1753.660914796063</v>
      </c>
      <c r="L67" s="206">
        <f>NMM!L$53</f>
        <v>2073.0656296241768</v>
      </c>
      <c r="M67" s="206">
        <f>NMM!M$53</f>
        <v>2424.6180623122959</v>
      </c>
      <c r="N67" s="206">
        <f>NMM!N$53</f>
        <v>2063.1994828689649</v>
      </c>
      <c r="O67" s="206">
        <f>NMM!O$53</f>
        <v>1815.6988281026511</v>
      </c>
      <c r="P67" s="206">
        <f>NMM!P$53</f>
        <v>1763.453203436959</v>
      </c>
      <c r="Q67" s="206">
        <f>NMM!Q$53</f>
        <v>1897.548171313369</v>
      </c>
      <c r="R67" s="206">
        <f>NMM!R$53</f>
        <v>2168.7614004044508</v>
      </c>
      <c r="S67" s="206">
        <f>NMM!S$53</f>
        <v>2274.095340986863</v>
      </c>
      <c r="T67" s="206">
        <f>NMM!T$53</f>
        <v>2316.7759580619831</v>
      </c>
      <c r="U67" s="206">
        <f>NMM!U$53</f>
        <v>2311.9637777099551</v>
      </c>
      <c r="V67" s="206">
        <f>NMM!V$53</f>
        <v>2029.0907243902891</v>
      </c>
      <c r="W67" s="206">
        <f>NMM!W$53</f>
        <v>2337.907704579965</v>
      </c>
    </row>
    <row r="68" spans="1:23" ht="12" customHeight="1" x14ac:dyDescent="0.25">
      <c r="A68" s="18" t="s">
        <v>58</v>
      </c>
      <c r="B68" s="206">
        <f>NMM!B$54</f>
        <v>919.36094251302234</v>
      </c>
      <c r="C68" s="206">
        <f>NMM!C$54</f>
        <v>991.08649180694408</v>
      </c>
      <c r="D68" s="206">
        <f>NMM!D$54</f>
        <v>965.88402408594879</v>
      </c>
      <c r="E68" s="206">
        <f>NMM!E$54</f>
        <v>977.75735250745822</v>
      </c>
      <c r="F68" s="206">
        <f>NMM!F$54</f>
        <v>952.41050985563277</v>
      </c>
      <c r="G68" s="206">
        <f>NMM!G$54</f>
        <v>919.85703498528585</v>
      </c>
      <c r="H68" s="206">
        <f>NMM!H$54</f>
        <v>904.1817559397731</v>
      </c>
      <c r="I68" s="206">
        <f>NMM!I$54</f>
        <v>898.92205692687094</v>
      </c>
      <c r="J68" s="206">
        <f>NMM!J$54</f>
        <v>875.85491752096073</v>
      </c>
      <c r="K68" s="206">
        <f>NMM!K$54</f>
        <v>759.57489428659733</v>
      </c>
      <c r="L68" s="206">
        <f>NMM!L$54</f>
        <v>813.84864999418619</v>
      </c>
      <c r="M68" s="206">
        <f>NMM!M$54</f>
        <v>806.19965823328732</v>
      </c>
      <c r="N68" s="206">
        <f>NMM!N$54</f>
        <v>746.47667582595375</v>
      </c>
      <c r="O68" s="206">
        <f>NMM!O$54</f>
        <v>718.46043821227067</v>
      </c>
      <c r="P68" s="206">
        <f>NMM!P$54</f>
        <v>706.64169757410582</v>
      </c>
      <c r="Q68" s="206">
        <f>NMM!Q$54</f>
        <v>735.65834150264448</v>
      </c>
      <c r="R68" s="206">
        <f>NMM!R$54</f>
        <v>770.57903859709472</v>
      </c>
      <c r="S68" s="206">
        <f>NMM!S$54</f>
        <v>784.80649822073963</v>
      </c>
      <c r="T68" s="206">
        <f>NMM!T$54</f>
        <v>789.3288953276741</v>
      </c>
      <c r="U68" s="206">
        <f>NMM!U$54</f>
        <v>747.42268439791133</v>
      </c>
      <c r="V68" s="206">
        <f>NMM!V$54</f>
        <v>703.25289887106055</v>
      </c>
      <c r="W68" s="206">
        <f>NMM!W$54</f>
        <v>743.19165094886637</v>
      </c>
    </row>
    <row r="69" spans="1:23" ht="12" customHeight="1" x14ac:dyDescent="0.25">
      <c r="A69" s="19" t="s">
        <v>23</v>
      </c>
      <c r="B69" s="207">
        <f>PPA!B$52</f>
        <v>2096.3811693895091</v>
      </c>
      <c r="C69" s="207">
        <f>PPA!C$52</f>
        <v>1916.3187446259669</v>
      </c>
      <c r="D69" s="207">
        <f>PPA!D$52</f>
        <v>2182.8918314703346</v>
      </c>
      <c r="E69" s="207">
        <f>PPA!E$52</f>
        <v>2669.9950988822015</v>
      </c>
      <c r="F69" s="207">
        <f>PPA!F$52</f>
        <v>2294.3191745485815</v>
      </c>
      <c r="G69" s="207">
        <f>PPA!G$52</f>
        <v>2490.7276010318137</v>
      </c>
      <c r="H69" s="207">
        <f>PPA!H$52</f>
        <v>2187.4141874462593</v>
      </c>
      <c r="I69" s="207">
        <f>PPA!I$52</f>
        <v>2405.7613929492686</v>
      </c>
      <c r="J69" s="207">
        <f>PPA!J$52</f>
        <v>2179.2294067067928</v>
      </c>
      <c r="K69" s="207">
        <f>PPA!K$52</f>
        <v>1929.7258813413582</v>
      </c>
      <c r="L69" s="207">
        <f>PPA!L$52</f>
        <v>1431.1874462596732</v>
      </c>
      <c r="M69" s="207">
        <f>PPA!M$52</f>
        <v>1666.7460017196909</v>
      </c>
      <c r="N69" s="207">
        <f>PPA!N$52</f>
        <v>1857.600429922614</v>
      </c>
      <c r="O69" s="207">
        <f>PPA!O$52</f>
        <v>1847.0822012037829</v>
      </c>
      <c r="P69" s="207">
        <f>PPA!P$52</f>
        <v>1812.3519852192383</v>
      </c>
      <c r="Q69" s="207">
        <f>PPA!Q$52</f>
        <v>1741.5586258424912</v>
      </c>
      <c r="R69" s="207">
        <f>PPA!R$52</f>
        <v>1763.401429953979</v>
      </c>
      <c r="S69" s="207">
        <f>PPA!S$52</f>
        <v>1775.8870166610996</v>
      </c>
      <c r="T69" s="207">
        <f>PPA!T$52</f>
        <v>1733.194939778087</v>
      </c>
      <c r="U69" s="207">
        <f>PPA!U$52</f>
        <v>1860.9156651975641</v>
      </c>
      <c r="V69" s="207">
        <f>PPA!V$52</f>
        <v>1619.9186914364686</v>
      </c>
      <c r="W69" s="207">
        <f>PPA!W$52</f>
        <v>1740.8771196176749</v>
      </c>
    </row>
    <row r="70" spans="1:23" ht="12" customHeight="1" x14ac:dyDescent="0.25">
      <c r="A70" s="18" t="s">
        <v>52</v>
      </c>
      <c r="B70" s="206">
        <f>PPA!B$53</f>
        <v>653.23085642561023</v>
      </c>
      <c r="C70" s="206">
        <f>PPA!C$53</f>
        <v>562.01942368251036</v>
      </c>
      <c r="D70" s="206">
        <f>PPA!D$53</f>
        <v>626.84562631523079</v>
      </c>
      <c r="E70" s="206">
        <f>PPA!E$53</f>
        <v>784.44375657462558</v>
      </c>
      <c r="F70" s="206">
        <f>PPA!F$53</f>
        <v>698.18418818201519</v>
      </c>
      <c r="G70" s="206">
        <f>PPA!G$53</f>
        <v>754.64585356188741</v>
      </c>
      <c r="H70" s="206">
        <f>PPA!H$53</f>
        <v>606.23399424432307</v>
      </c>
      <c r="I70" s="206">
        <f>PPA!I$53</f>
        <v>678.17399279091944</v>
      </c>
      <c r="J70" s="206">
        <f>PPA!J$53</f>
        <v>618.94918871042614</v>
      </c>
      <c r="K70" s="206">
        <f>PPA!K$53</f>
        <v>538.60407899974177</v>
      </c>
      <c r="L70" s="206">
        <f>PPA!L$53</f>
        <v>397.24541932257989</v>
      </c>
      <c r="M70" s="206">
        <f>PPA!M$53</f>
        <v>475.44663827591899</v>
      </c>
      <c r="N70" s="206">
        <f>PPA!N$53</f>
        <v>531.85725944084322</v>
      </c>
      <c r="O70" s="206">
        <f>PPA!O$53</f>
        <v>511.31920841149139</v>
      </c>
      <c r="P70" s="206">
        <f>PPA!P$53</f>
        <v>514.09664975041642</v>
      </c>
      <c r="Q70" s="206">
        <f>PPA!Q$53</f>
        <v>439.81985094201292</v>
      </c>
      <c r="R70" s="206">
        <f>PPA!R$53</f>
        <v>451.21020107267668</v>
      </c>
      <c r="S70" s="206">
        <f>PPA!S$53</f>
        <v>468.98025937494918</v>
      </c>
      <c r="T70" s="206">
        <f>PPA!T$53</f>
        <v>449.78761016144989</v>
      </c>
      <c r="U70" s="206">
        <f>PPA!U$53</f>
        <v>423.01114549528671</v>
      </c>
      <c r="V70" s="206">
        <f>PPA!V$53</f>
        <v>429.95771402361129</v>
      </c>
      <c r="W70" s="206">
        <f>PPA!W$53</f>
        <v>444.38271248920699</v>
      </c>
    </row>
    <row r="71" spans="1:23" ht="12" customHeight="1" x14ac:dyDescent="0.25">
      <c r="A71" s="18" t="s">
        <v>59</v>
      </c>
      <c r="B71" s="206">
        <f>PPA!B$54</f>
        <v>1265.072900196732</v>
      </c>
      <c r="C71" s="206">
        <f>PPA!C$54</f>
        <v>1191.517337846559</v>
      </c>
      <c r="D71" s="206">
        <f>PPA!D$54</f>
        <v>1370.6201312259909</v>
      </c>
      <c r="E71" s="206">
        <f>PPA!E$54</f>
        <v>1658.7482082914371</v>
      </c>
      <c r="F71" s="206">
        <f>PPA!F$54</f>
        <v>1401.24370007215</v>
      </c>
      <c r="G71" s="206">
        <f>PPA!G$54</f>
        <v>1524.506517938227</v>
      </c>
      <c r="H71" s="206">
        <f>PPA!H$54</f>
        <v>1395.3699670663621</v>
      </c>
      <c r="I71" s="206">
        <f>PPA!I$54</f>
        <v>1523.2296379121351</v>
      </c>
      <c r="J71" s="206">
        <f>PPA!J$54</f>
        <v>1375.16524928794</v>
      </c>
      <c r="K71" s="206">
        <f>PPA!K$54</f>
        <v>1227.2009480061511</v>
      </c>
      <c r="L71" s="206">
        <f>PPA!L$54</f>
        <v>912.36959472096635</v>
      </c>
      <c r="M71" s="206">
        <f>PPA!M$54</f>
        <v>1049.717374414221</v>
      </c>
      <c r="N71" s="206">
        <f>PPA!N$54</f>
        <v>1167.949023431629</v>
      </c>
      <c r="O71" s="206">
        <f>PPA!O$54</f>
        <v>1178.862318257784</v>
      </c>
      <c r="P71" s="206">
        <f>PPA!P$54</f>
        <v>1144.3048243386031</v>
      </c>
      <c r="Q71" s="206">
        <f>PPA!Q$54</f>
        <v>1163.7216735342799</v>
      </c>
      <c r="R71" s="206">
        <f>PPA!R$54</f>
        <v>1184.652297000152</v>
      </c>
      <c r="S71" s="206">
        <f>PPA!S$54</f>
        <v>1185.264930592733</v>
      </c>
      <c r="T71" s="206">
        <f>PPA!T$54</f>
        <v>1153.9671843983319</v>
      </c>
      <c r="U71" s="206">
        <f>PPA!U$54</f>
        <v>1314.029483875393</v>
      </c>
      <c r="V71" s="206">
        <f>PPA!V$54</f>
        <v>1077.4669485602731</v>
      </c>
      <c r="W71" s="206">
        <f>PPA!W$54</f>
        <v>1175.600511676583</v>
      </c>
    </row>
    <row r="72" spans="1:23" ht="12" customHeight="1" x14ac:dyDescent="0.25">
      <c r="A72" s="18" t="s">
        <v>60</v>
      </c>
      <c r="B72" s="206">
        <f>PPA!B$55</f>
        <v>178.077412767167</v>
      </c>
      <c r="C72" s="206">
        <f>PPA!C$55</f>
        <v>162.78198309689759</v>
      </c>
      <c r="D72" s="206">
        <f>PPA!D$55</f>
        <v>185.42607392911319</v>
      </c>
      <c r="E72" s="206">
        <f>PPA!E$55</f>
        <v>226.80313401613861</v>
      </c>
      <c r="F72" s="206">
        <f>PPA!F$55</f>
        <v>194.89128629441601</v>
      </c>
      <c r="G72" s="206">
        <f>PPA!G$55</f>
        <v>211.57522953169939</v>
      </c>
      <c r="H72" s="206">
        <f>PPA!H$55</f>
        <v>185.81022613557451</v>
      </c>
      <c r="I72" s="206">
        <f>PPA!I$55</f>
        <v>204.35776224621401</v>
      </c>
      <c r="J72" s="206">
        <f>PPA!J$55</f>
        <v>185.1149687084266</v>
      </c>
      <c r="K72" s="206">
        <f>PPA!K$55</f>
        <v>163.92085433546529</v>
      </c>
      <c r="L72" s="206">
        <f>PPA!L$55</f>
        <v>121.5724322161271</v>
      </c>
      <c r="M72" s="206">
        <f>PPA!M$55</f>
        <v>141.58198902955081</v>
      </c>
      <c r="N72" s="206">
        <f>PPA!N$55</f>
        <v>157.79414705014159</v>
      </c>
      <c r="O72" s="206">
        <f>PPA!O$55</f>
        <v>156.9006745345074</v>
      </c>
      <c r="P72" s="206">
        <f>PPA!P$55</f>
        <v>153.95051113021881</v>
      </c>
      <c r="Q72" s="206">
        <f>PPA!Q$55</f>
        <v>138.01710136619849</v>
      </c>
      <c r="R72" s="206">
        <f>PPA!R$55</f>
        <v>127.5389318811503</v>
      </c>
      <c r="S72" s="206">
        <f>PPA!S$55</f>
        <v>121.6418266934174</v>
      </c>
      <c r="T72" s="206">
        <f>PPA!T$55</f>
        <v>129.4401452183051</v>
      </c>
      <c r="U72" s="206">
        <f>PPA!U$55</f>
        <v>123.8750358268845</v>
      </c>
      <c r="V72" s="206">
        <f>PPA!V$55</f>
        <v>112.49402885258429</v>
      </c>
      <c r="W72" s="206">
        <f>PPA!W$55</f>
        <v>120.8938954518849</v>
      </c>
    </row>
    <row r="73" spans="1:23" ht="12" customHeight="1" x14ac:dyDescent="0.25">
      <c r="A73" s="20" t="s">
        <v>61</v>
      </c>
      <c r="B73" s="208">
        <f>FBT!B$12</f>
        <v>2564.6759243336201</v>
      </c>
      <c r="C73" s="208">
        <f>FBT!C$12</f>
        <v>2765.1359415305242</v>
      </c>
      <c r="D73" s="208">
        <f>FBT!D$12</f>
        <v>3114.1441100601892</v>
      </c>
      <c r="E73" s="208">
        <f>FBT!E$12</f>
        <v>3113.5885640584688</v>
      </c>
      <c r="F73" s="208">
        <f>FBT!F$12</f>
        <v>3078.610662080825</v>
      </c>
      <c r="G73" s="208">
        <f>FBT!G$12</f>
        <v>2884.7186586414441</v>
      </c>
      <c r="H73" s="208">
        <f>FBT!H$12</f>
        <v>2223.0658641444538</v>
      </c>
      <c r="I73" s="208">
        <f>FBT!I$12</f>
        <v>2277.946431642305</v>
      </c>
      <c r="J73" s="208">
        <f>FBT!J$12</f>
        <v>2201.7753224419598</v>
      </c>
      <c r="K73" s="208">
        <f>FBT!K$12</f>
        <v>2141.974806534824</v>
      </c>
      <c r="L73" s="208">
        <f>FBT!L$12</f>
        <v>2210.9271711092001</v>
      </c>
      <c r="M73" s="208">
        <f>FBT!M$12</f>
        <v>1826.2059329320721</v>
      </c>
      <c r="N73" s="208">
        <f>FBT!N$12</f>
        <v>2070.7856405846951</v>
      </c>
      <c r="O73" s="208">
        <f>FBT!O$12</f>
        <v>2184.840412725709</v>
      </c>
      <c r="P73" s="208">
        <f>FBT!P$12</f>
        <v>2294.7283921210701</v>
      </c>
      <c r="Q73" s="208">
        <f>FBT!Q$12</f>
        <v>2284.8647009337178</v>
      </c>
      <c r="R73" s="208">
        <f>FBT!R$12</f>
        <v>2655.462904776492</v>
      </c>
      <c r="S73" s="208">
        <f>FBT!S$12</f>
        <v>2677.2624632281158</v>
      </c>
      <c r="T73" s="208">
        <f>FBT!T$12</f>
        <v>2598.0292231343528</v>
      </c>
      <c r="U73" s="208">
        <f>FBT!U$12</f>
        <v>2668.5145909614648</v>
      </c>
      <c r="V73" s="208">
        <f>FBT!V$12</f>
        <v>2534.5840788378991</v>
      </c>
      <c r="W73" s="208">
        <f>FBT!W$12</f>
        <v>2742.2175076904532</v>
      </c>
    </row>
    <row r="74" spans="1:23" ht="12" customHeight="1" x14ac:dyDescent="0.25">
      <c r="A74" s="14" t="s">
        <v>62</v>
      </c>
      <c r="B74" s="206">
        <f>TRE!B$12</f>
        <v>928.85460017196897</v>
      </c>
      <c r="C74" s="206">
        <f>TRE!C$12</f>
        <v>947.37824591573508</v>
      </c>
      <c r="D74" s="206">
        <f>TRE!D$12</f>
        <v>894.34264832330177</v>
      </c>
      <c r="E74" s="206">
        <f>TRE!E$12</f>
        <v>1043.770765262253</v>
      </c>
      <c r="F74" s="206">
        <f>TRE!F$12</f>
        <v>1029.344969905417</v>
      </c>
      <c r="G74" s="206">
        <f>TRE!G$12</f>
        <v>835.8611349957007</v>
      </c>
      <c r="H74" s="206">
        <f>TRE!H$12</f>
        <v>660.87910576096306</v>
      </c>
      <c r="I74" s="206">
        <f>TRE!I$12</f>
        <v>762.17016337059329</v>
      </c>
      <c r="J74" s="206">
        <f>TRE!J$12</f>
        <v>733.93456577815982</v>
      </c>
      <c r="K74" s="206">
        <f>TRE!K$12</f>
        <v>559.11272570937228</v>
      </c>
      <c r="L74" s="206">
        <f>TRE!L$12</f>
        <v>467.54221840068777</v>
      </c>
      <c r="M74" s="206">
        <f>TRE!M$12</f>
        <v>520.1984522785898</v>
      </c>
      <c r="N74" s="206">
        <f>TRE!N$12</f>
        <v>446.62579535683568</v>
      </c>
      <c r="O74" s="206">
        <f>TRE!O$12</f>
        <v>420.10653482373158</v>
      </c>
      <c r="P74" s="206">
        <f>TRE!P$12</f>
        <v>464.79749982662338</v>
      </c>
      <c r="Q74" s="206">
        <f>TRE!Q$12</f>
        <v>464.4128682681561</v>
      </c>
      <c r="R74" s="206">
        <f>TRE!R$12</f>
        <v>591.2263222947671</v>
      </c>
      <c r="S74" s="206">
        <f>TRE!S$12</f>
        <v>605.33973913283603</v>
      </c>
      <c r="T74" s="206">
        <f>TRE!T$12</f>
        <v>603.15022531026898</v>
      </c>
      <c r="U74" s="206">
        <f>TRE!U$12</f>
        <v>647.99147308213855</v>
      </c>
      <c r="V74" s="206">
        <f>TRE!V$12</f>
        <v>540.0770995411915</v>
      </c>
      <c r="W74" s="206">
        <f>TRE!W$12</f>
        <v>573.38603926795474</v>
      </c>
    </row>
    <row r="75" spans="1:23" ht="12" customHeight="1" x14ac:dyDescent="0.25">
      <c r="A75" s="14" t="s">
        <v>63</v>
      </c>
      <c r="B75" s="206">
        <f>MAE!B$12</f>
        <v>1039.445657781599</v>
      </c>
      <c r="C75" s="206">
        <f>MAE!C$12</f>
        <v>1379.839638865004</v>
      </c>
      <c r="D75" s="206">
        <f>MAE!D$12</f>
        <v>1225.1524505588991</v>
      </c>
      <c r="E75" s="206">
        <f>MAE!E$12</f>
        <v>1407.259759243336</v>
      </c>
      <c r="F75" s="206">
        <f>MAE!F$12</f>
        <v>1417.031212381771</v>
      </c>
      <c r="G75" s="206">
        <f>MAE!G$12</f>
        <v>1386.1122098022361</v>
      </c>
      <c r="H75" s="206">
        <f>MAE!H$12</f>
        <v>1184.3569217540839</v>
      </c>
      <c r="I75" s="206">
        <f>MAE!I$12</f>
        <v>1236.9398108340499</v>
      </c>
      <c r="J75" s="206">
        <f>MAE!J$12</f>
        <v>1202.69690455718</v>
      </c>
      <c r="K75" s="206">
        <f>MAE!K$12</f>
        <v>1157.9177987962171</v>
      </c>
      <c r="L75" s="206">
        <f>MAE!L$12</f>
        <v>1097.8238177128119</v>
      </c>
      <c r="M75" s="206">
        <f>MAE!M$12</f>
        <v>1084.8617368873599</v>
      </c>
      <c r="N75" s="206">
        <f>MAE!N$12</f>
        <v>717.12390369733453</v>
      </c>
      <c r="O75" s="206">
        <f>MAE!O$12</f>
        <v>1005.843250214961</v>
      </c>
      <c r="P75" s="206">
        <f>MAE!P$12</f>
        <v>835.65621832125726</v>
      </c>
      <c r="Q75" s="206">
        <f>MAE!Q$12</f>
        <v>952.75584206584085</v>
      </c>
      <c r="R75" s="206">
        <f>MAE!R$12</f>
        <v>955.24115817116967</v>
      </c>
      <c r="S75" s="206">
        <f>MAE!S$12</f>
        <v>955.63188312206103</v>
      </c>
      <c r="T75" s="206">
        <f>MAE!T$12</f>
        <v>977.54557007226401</v>
      </c>
      <c r="U75" s="206">
        <f>MAE!U$12</f>
        <v>1005.248678338376</v>
      </c>
      <c r="V75" s="206">
        <f>MAE!V$12</f>
        <v>907.71298963170682</v>
      </c>
      <c r="W75" s="206">
        <f>MAE!W$12</f>
        <v>914.4949403334931</v>
      </c>
    </row>
    <row r="76" spans="1:23" ht="12" customHeight="1" x14ac:dyDescent="0.25">
      <c r="A76" s="14" t="s">
        <v>64</v>
      </c>
      <c r="B76" s="206">
        <f>TEL!B$12</f>
        <v>1208.0892519346521</v>
      </c>
      <c r="C76" s="206">
        <f>TEL!C$12</f>
        <v>1004.812983662941</v>
      </c>
      <c r="D76" s="206">
        <f>TEL!D$12</f>
        <v>1035.7865004299231</v>
      </c>
      <c r="E76" s="206">
        <f>TEL!E$12</f>
        <v>1005.3052450558901</v>
      </c>
      <c r="F76" s="206">
        <f>TEL!F$12</f>
        <v>1002.004471195185</v>
      </c>
      <c r="G76" s="206">
        <f>TEL!G$12</f>
        <v>984.31195184866704</v>
      </c>
      <c r="H76" s="206">
        <f>TEL!H$12</f>
        <v>633.85047291487524</v>
      </c>
      <c r="I76" s="206">
        <f>TEL!I$12</f>
        <v>547.40808254514172</v>
      </c>
      <c r="J76" s="206">
        <f>TEL!J$12</f>
        <v>489.64282029234732</v>
      </c>
      <c r="K76" s="206">
        <f>TEL!K$12</f>
        <v>514.94453998280324</v>
      </c>
      <c r="L76" s="206">
        <f>TEL!L$12</f>
        <v>435.67721410146169</v>
      </c>
      <c r="M76" s="206">
        <f>TEL!M$12</f>
        <v>420.6351676698194</v>
      </c>
      <c r="N76" s="206">
        <f>TEL!N$12</f>
        <v>393.55391229578669</v>
      </c>
      <c r="O76" s="206">
        <f>TEL!O$12</f>
        <v>339.41040412725698</v>
      </c>
      <c r="P76" s="206">
        <f>TEL!P$12</f>
        <v>324.86148886720508</v>
      </c>
      <c r="Q76" s="206">
        <f>TEL!Q$12</f>
        <v>320.3896563263371</v>
      </c>
      <c r="R76" s="206">
        <f>TEL!R$12</f>
        <v>374.63011525153428</v>
      </c>
      <c r="S76" s="206">
        <f>TEL!S$12</f>
        <v>312.90881232114248</v>
      </c>
      <c r="T76" s="206">
        <f>TEL!T$12</f>
        <v>342.34810266098287</v>
      </c>
      <c r="U76" s="206">
        <f>TEL!U$12</f>
        <v>373.104772383767</v>
      </c>
      <c r="V76" s="206">
        <f>TEL!V$12</f>
        <v>346.97160507704262</v>
      </c>
      <c r="W76" s="206">
        <f>TEL!W$12</f>
        <v>293.56657031775808</v>
      </c>
    </row>
    <row r="77" spans="1:23" ht="12" customHeight="1" x14ac:dyDescent="0.25">
      <c r="A77" s="14" t="s">
        <v>65</v>
      </c>
      <c r="B77" s="206">
        <f>WWP!B$12</f>
        <v>599.93258813413581</v>
      </c>
      <c r="C77" s="206">
        <f>WWP!C$12</f>
        <v>626.17695614789329</v>
      </c>
      <c r="D77" s="206">
        <f>WWP!D$12</f>
        <v>663.40335339638864</v>
      </c>
      <c r="E77" s="206">
        <f>WWP!E$12</f>
        <v>700.11375752364563</v>
      </c>
      <c r="F77" s="206">
        <f>WWP!F$12</f>
        <v>864.64402407566638</v>
      </c>
      <c r="G77" s="206">
        <f>WWP!G$12</f>
        <v>789.28899398108342</v>
      </c>
      <c r="H77" s="206">
        <f>WWP!H$12</f>
        <v>664.9138435081685</v>
      </c>
      <c r="I77" s="206">
        <f>WWP!I$12</f>
        <v>731.71857265692165</v>
      </c>
      <c r="J77" s="206">
        <f>WWP!J$12</f>
        <v>692.48710232158214</v>
      </c>
      <c r="K77" s="206">
        <f>WWP!K$12</f>
        <v>521.61367153912283</v>
      </c>
      <c r="L77" s="206">
        <f>WWP!L$12</f>
        <v>507.21874462596719</v>
      </c>
      <c r="M77" s="206">
        <f>WWP!M$12</f>
        <v>549.01513327601026</v>
      </c>
      <c r="N77" s="206">
        <f>WWP!N$12</f>
        <v>493.40507308684442</v>
      </c>
      <c r="O77" s="206">
        <f>WWP!O$12</f>
        <v>504.39879621668092</v>
      </c>
      <c r="P77" s="206">
        <f>WWP!P$12</f>
        <v>469.44888223168431</v>
      </c>
      <c r="Q77" s="206">
        <f>WWP!Q$12</f>
        <v>498.84245345250679</v>
      </c>
      <c r="R77" s="206">
        <f>WWP!R$12</f>
        <v>648.39884177741362</v>
      </c>
      <c r="S77" s="206">
        <f>WWP!S$12</f>
        <v>651.92713243465198</v>
      </c>
      <c r="T77" s="206">
        <f>WWP!T$12</f>
        <v>643.11521965957513</v>
      </c>
      <c r="U77" s="206">
        <f>WWP!U$12</f>
        <v>648.55157788281588</v>
      </c>
      <c r="V77" s="206">
        <f>WWP!V$12</f>
        <v>626.61714564538545</v>
      </c>
      <c r="W77" s="206">
        <f>WWP!W$12</f>
        <v>649.98905544547063</v>
      </c>
    </row>
    <row r="78" spans="1:23" ht="12" customHeight="1" x14ac:dyDescent="0.25">
      <c r="A78" s="21" t="s">
        <v>66</v>
      </c>
      <c r="B78" s="209">
        <f>OIS!B$12</f>
        <v>1692.551246775575</v>
      </c>
      <c r="C78" s="209">
        <f>OIS!C$12</f>
        <v>1893.2580395528789</v>
      </c>
      <c r="D78" s="209">
        <f>OIS!D$12</f>
        <v>2146.9123817712821</v>
      </c>
      <c r="E78" s="209">
        <f>OIS!E$12</f>
        <v>2015.0971625107511</v>
      </c>
      <c r="F78" s="209">
        <f>OIS!F$12</f>
        <v>2687.9997420464292</v>
      </c>
      <c r="G78" s="209">
        <f>OIS!G$12</f>
        <v>3758.6746345657771</v>
      </c>
      <c r="H78" s="209">
        <f>OIS!H$12</f>
        <v>1914.4338779019811</v>
      </c>
      <c r="I78" s="209">
        <f>OIS!I$12</f>
        <v>3394.0257093723171</v>
      </c>
      <c r="J78" s="209">
        <f>OIS!J$12</f>
        <v>3044.282631126398</v>
      </c>
      <c r="K78" s="209">
        <f>OIS!K$12</f>
        <v>3058.363714531381</v>
      </c>
      <c r="L78" s="209">
        <f>OIS!L$12</f>
        <v>3347.4696474634552</v>
      </c>
      <c r="M78" s="209">
        <f>OIS!M$12</f>
        <v>2290.2019776440229</v>
      </c>
      <c r="N78" s="209">
        <f>OIS!N$12</f>
        <v>2846.9539982803112</v>
      </c>
      <c r="O78" s="209">
        <f>OIS!O$12</f>
        <v>2911.574032674117</v>
      </c>
      <c r="P78" s="209">
        <f>OIS!P$12</f>
        <v>2848.2598002385348</v>
      </c>
      <c r="Q78" s="209">
        <f>OIS!Q$12</f>
        <v>2212.4274606388049</v>
      </c>
      <c r="R78" s="209">
        <f>OIS!R$12</f>
        <v>2198.6264570308799</v>
      </c>
      <c r="S78" s="209">
        <f>OIS!S$12</f>
        <v>2351.5789975405651</v>
      </c>
      <c r="T78" s="209">
        <f>OIS!T$12</f>
        <v>2426.5807507106028</v>
      </c>
      <c r="U78" s="209">
        <f>OIS!U$12</f>
        <v>2372.2660109091398</v>
      </c>
      <c r="V78" s="209">
        <f>OIS!V$12</f>
        <v>2094.751285662071</v>
      </c>
      <c r="W78" s="209">
        <f>OIS!W$12</f>
        <v>2340.2864798459332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9167.0281169389509</v>
      </c>
      <c r="C81" s="212">
        <v>9399.8839208942372</v>
      </c>
      <c r="D81" s="212">
        <v>9240.1869303525364</v>
      </c>
      <c r="E81" s="212">
        <v>9068.5018916595</v>
      </c>
      <c r="F81" s="212">
        <v>8404.9762682717082</v>
      </c>
      <c r="G81" s="212">
        <v>8055.9672398968187</v>
      </c>
      <c r="H81" s="212">
        <v>7696.7073946689579</v>
      </c>
      <c r="I81" s="212">
        <v>7655.1741186586396</v>
      </c>
      <c r="J81" s="212">
        <v>7502.3642304385212</v>
      </c>
      <c r="K81" s="212">
        <v>7004.0416165090292</v>
      </c>
      <c r="L81" s="212">
        <v>6870.293465176268</v>
      </c>
      <c r="M81" s="212">
        <v>6626.3495270851236</v>
      </c>
      <c r="N81" s="212">
        <v>5821.0987102321569</v>
      </c>
      <c r="O81" s="212">
        <v>4883.1185726569202</v>
      </c>
      <c r="P81" s="212">
        <v>3956.9020636285472</v>
      </c>
      <c r="Q81" s="212">
        <v>4158.6642304385205</v>
      </c>
      <c r="R81" s="212">
        <v>4771.0484092863289</v>
      </c>
      <c r="S81" s="212">
        <v>4713.8147893379182</v>
      </c>
      <c r="T81" s="212">
        <v>5013.8246775580392</v>
      </c>
      <c r="U81" s="212">
        <v>5140.2315563198626</v>
      </c>
      <c r="V81" s="212">
        <v>5611.5276010318139</v>
      </c>
      <c r="W81" s="212">
        <v>5186.3528804815141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59.520378331900247</v>
      </c>
      <c r="I82" s="215">
        <v>59.520378331900247</v>
      </c>
      <c r="J82" s="215">
        <v>60.189165950128967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40.126139294926908</v>
      </c>
      <c r="S82" s="215">
        <v>38.788564058469483</v>
      </c>
      <c r="T82" s="215">
        <v>49.278847807394669</v>
      </c>
      <c r="U82" s="215">
        <v>35.199226139294929</v>
      </c>
      <c r="V82" s="215">
        <v>18.479621668099739</v>
      </c>
      <c r="W82" s="215">
        <v>32.559243336199479</v>
      </c>
    </row>
    <row r="83" spans="1:23" ht="12" customHeight="1" x14ac:dyDescent="0.25">
      <c r="A83" s="14" t="s">
        <v>31</v>
      </c>
      <c r="B83" s="206">
        <v>8692.6124677558037</v>
      </c>
      <c r="C83" s="206">
        <v>8928.8000859845215</v>
      </c>
      <c r="D83" s="206">
        <v>8795.1347377472048</v>
      </c>
      <c r="E83" s="206">
        <v>8597.4395528804798</v>
      </c>
      <c r="F83" s="206">
        <v>7964.8036113499547</v>
      </c>
      <c r="G83" s="206">
        <v>7576.1775580395533</v>
      </c>
      <c r="H83" s="206">
        <v>7196.2834909716239</v>
      </c>
      <c r="I83" s="206">
        <v>7119.1099742046417</v>
      </c>
      <c r="J83" s="206">
        <v>7050.083490971625</v>
      </c>
      <c r="K83" s="206">
        <v>6625.2603611349969</v>
      </c>
      <c r="L83" s="206">
        <v>6400.0668959587274</v>
      </c>
      <c r="M83" s="206">
        <v>6141.3538263112632</v>
      </c>
      <c r="N83" s="206">
        <v>5466.4946689595863</v>
      </c>
      <c r="O83" s="206">
        <v>4412.6086844368001</v>
      </c>
      <c r="P83" s="206">
        <v>3471.899742046432</v>
      </c>
      <c r="Q83" s="206">
        <v>3722.2676698194323</v>
      </c>
      <c r="R83" s="206">
        <v>4285.8626827171111</v>
      </c>
      <c r="S83" s="206">
        <v>4237.9190885640583</v>
      </c>
      <c r="T83" s="206">
        <v>4500.8312983662936</v>
      </c>
      <c r="U83" s="206">
        <v>4638.8242476354253</v>
      </c>
      <c r="V83" s="206">
        <v>5148.3160791057608</v>
      </c>
      <c r="W83" s="206">
        <v>4761.8761822871884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256.45124677558039</v>
      </c>
      <c r="P85" s="206">
        <v>423.65288048151331</v>
      </c>
      <c r="Q85" s="206">
        <v>619.0981083404987</v>
      </c>
      <c r="R85" s="206">
        <v>1198.6552880481511</v>
      </c>
      <c r="S85" s="206">
        <v>1063.086328460877</v>
      </c>
      <c r="T85" s="206">
        <v>1406.527687016337</v>
      </c>
      <c r="U85" s="206">
        <v>1357.94875322442</v>
      </c>
      <c r="V85" s="206">
        <v>1147.816938950989</v>
      </c>
      <c r="W85" s="206">
        <v>768.35726569217547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3706.7163370593289</v>
      </c>
      <c r="C88" s="206">
        <f t="shared" si="5"/>
        <v>3728.2053310404117</v>
      </c>
      <c r="D88" s="206">
        <f t="shared" si="5"/>
        <v>3753.9696474634566</v>
      </c>
      <c r="E88" s="206">
        <f t="shared" si="5"/>
        <v>4646.77317282889</v>
      </c>
      <c r="F88" s="206">
        <f t="shared" si="5"/>
        <v>5434.1238177128098</v>
      </c>
      <c r="G88" s="206">
        <f t="shared" si="5"/>
        <v>5061.4407566638019</v>
      </c>
      <c r="H88" s="206">
        <f t="shared" si="5"/>
        <v>4990.8401547721405</v>
      </c>
      <c r="I88" s="206">
        <f t="shared" si="5"/>
        <v>4714.9110920034382</v>
      </c>
      <c r="J88" s="206">
        <f t="shared" si="5"/>
        <v>5187.9453138435083</v>
      </c>
      <c r="K88" s="206">
        <f t="shared" si="5"/>
        <v>4500.5947549441107</v>
      </c>
      <c r="L88" s="206">
        <f t="shared" si="5"/>
        <v>4127.663112639726</v>
      </c>
      <c r="M88" s="206">
        <f t="shared" si="5"/>
        <v>3992.2423043852104</v>
      </c>
      <c r="N88" s="206">
        <f t="shared" si="5"/>
        <v>3964.6674978503861</v>
      </c>
      <c r="O88" s="206">
        <f t="shared" si="5"/>
        <v>2562.923903697334</v>
      </c>
      <c r="P88" s="206">
        <f t="shared" si="5"/>
        <v>1486.8993121238177</v>
      </c>
      <c r="Q88" s="206">
        <f t="shared" si="5"/>
        <v>1554.5763542562338</v>
      </c>
      <c r="R88" s="206">
        <f t="shared" si="5"/>
        <v>1780.9472055030099</v>
      </c>
      <c r="S88" s="206">
        <f t="shared" si="5"/>
        <v>1663.4398108340506</v>
      </c>
      <c r="T88" s="206">
        <f t="shared" si="5"/>
        <v>2119.6570937231295</v>
      </c>
      <c r="U88" s="206">
        <f t="shared" si="5"/>
        <v>2160.6165950128971</v>
      </c>
      <c r="V88" s="206">
        <f t="shared" si="5"/>
        <v>2624.089939810834</v>
      </c>
      <c r="W88" s="206">
        <f t="shared" si="5"/>
        <v>2328.0021496130698</v>
      </c>
    </row>
    <row r="89" spans="1:23" ht="12" customHeight="1" x14ac:dyDescent="0.25">
      <c r="A89" s="18" t="s">
        <v>84</v>
      </c>
      <c r="B89" s="206">
        <v>4985.8961306964748</v>
      </c>
      <c r="C89" s="206">
        <v>5200.5947549441098</v>
      </c>
      <c r="D89" s="206">
        <v>5041.1650902837482</v>
      </c>
      <c r="E89" s="206">
        <v>3950.6663800515898</v>
      </c>
      <c r="F89" s="206">
        <v>2530.6797936371449</v>
      </c>
      <c r="G89" s="206">
        <v>2514.7368013757518</v>
      </c>
      <c r="H89" s="206">
        <v>2205.4433361994838</v>
      </c>
      <c r="I89" s="206">
        <v>2404.198882201204</v>
      </c>
      <c r="J89" s="206">
        <v>1862.1381771281169</v>
      </c>
      <c r="K89" s="206">
        <v>2124.6656061908861</v>
      </c>
      <c r="L89" s="206">
        <v>2272.4037833190018</v>
      </c>
      <c r="M89" s="206">
        <v>2149.1115219260528</v>
      </c>
      <c r="N89" s="206">
        <v>1501.8271711092</v>
      </c>
      <c r="O89" s="206">
        <v>1593.233533963886</v>
      </c>
      <c r="P89" s="206">
        <v>1561.3475494411009</v>
      </c>
      <c r="Q89" s="206">
        <v>1548.5932072226999</v>
      </c>
      <c r="R89" s="206">
        <v>1306.2601891659499</v>
      </c>
      <c r="S89" s="206">
        <v>1511.3929492691309</v>
      </c>
      <c r="T89" s="206">
        <v>974.64651762682706</v>
      </c>
      <c r="U89" s="206">
        <v>1120.258899398108</v>
      </c>
      <c r="V89" s="206">
        <v>1376.409200343938</v>
      </c>
      <c r="W89" s="206">
        <v>1665.516766981943</v>
      </c>
    </row>
    <row r="90" spans="1:23" ht="12" customHeight="1" x14ac:dyDescent="0.25">
      <c r="A90" s="14" t="s">
        <v>35</v>
      </c>
      <c r="B90" s="206">
        <v>474.41564918314702</v>
      </c>
      <c r="C90" s="206">
        <v>471.08383490971619</v>
      </c>
      <c r="D90" s="206">
        <v>445.05219260533102</v>
      </c>
      <c r="E90" s="206">
        <v>471.06233877901968</v>
      </c>
      <c r="F90" s="206">
        <v>440.17265692175403</v>
      </c>
      <c r="G90" s="206">
        <v>479.78968185726558</v>
      </c>
      <c r="H90" s="206">
        <v>440.90352536543418</v>
      </c>
      <c r="I90" s="206">
        <v>476.54376612209802</v>
      </c>
      <c r="J90" s="206">
        <v>392.09157351676691</v>
      </c>
      <c r="K90" s="206">
        <v>378.78125537403258</v>
      </c>
      <c r="L90" s="206">
        <v>470.22656921754083</v>
      </c>
      <c r="M90" s="206">
        <v>484.99570077386068</v>
      </c>
      <c r="N90" s="206">
        <v>354.6040412725709</v>
      </c>
      <c r="O90" s="206">
        <v>470.50988822012027</v>
      </c>
      <c r="P90" s="206">
        <v>485.0023215821152</v>
      </c>
      <c r="Q90" s="206">
        <v>436.39656061908858</v>
      </c>
      <c r="R90" s="206">
        <v>445.05958727429049</v>
      </c>
      <c r="S90" s="206">
        <v>437.10713671539122</v>
      </c>
      <c r="T90" s="206">
        <v>463.71453138435078</v>
      </c>
      <c r="U90" s="206">
        <v>466.20808254514179</v>
      </c>
      <c r="V90" s="206">
        <v>444.73190025795361</v>
      </c>
      <c r="W90" s="206">
        <v>391.9174548581255</v>
      </c>
    </row>
    <row r="91" spans="1:23" ht="12" customHeight="1" x14ac:dyDescent="0.25">
      <c r="A91" s="18" t="s">
        <v>72</v>
      </c>
      <c r="B91" s="206">
        <v>474.41564918314702</v>
      </c>
      <c r="C91" s="206">
        <v>471.08383490971619</v>
      </c>
      <c r="D91" s="206">
        <v>445.05219260533102</v>
      </c>
      <c r="E91" s="206">
        <v>471.06233877901968</v>
      </c>
      <c r="F91" s="206">
        <v>440.17265692175403</v>
      </c>
      <c r="G91" s="206">
        <v>479.78968185726558</v>
      </c>
      <c r="H91" s="206">
        <v>440.90352536543418</v>
      </c>
      <c r="I91" s="206">
        <v>476.54376612209802</v>
      </c>
      <c r="J91" s="206">
        <v>392.09157351676691</v>
      </c>
      <c r="K91" s="206">
        <v>378.78125537403258</v>
      </c>
      <c r="L91" s="206">
        <v>470.22656921754083</v>
      </c>
      <c r="M91" s="206">
        <v>484.99570077386068</v>
      </c>
      <c r="N91" s="206">
        <v>354.6040412725709</v>
      </c>
      <c r="O91" s="206">
        <v>470.50988822012027</v>
      </c>
      <c r="P91" s="206">
        <v>485.0023215821152</v>
      </c>
      <c r="Q91" s="206">
        <v>436.39656061908858</v>
      </c>
      <c r="R91" s="206">
        <v>445.05958727429049</v>
      </c>
      <c r="S91" s="206">
        <v>437.10713671539122</v>
      </c>
      <c r="T91" s="206">
        <v>463.71453138435078</v>
      </c>
      <c r="U91" s="206">
        <v>466.20808254514179</v>
      </c>
      <c r="V91" s="206">
        <v>444.73190025795361</v>
      </c>
      <c r="W91" s="206">
        <v>391.9174548581255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9167.0281169389509</v>
      </c>
      <c r="C94" s="212">
        <f t="shared" si="6"/>
        <v>9399.8839208942372</v>
      </c>
      <c r="D94" s="212">
        <f t="shared" si="6"/>
        <v>9240.1869303525364</v>
      </c>
      <c r="E94" s="212">
        <f t="shared" si="6"/>
        <v>9068.5018916595</v>
      </c>
      <c r="F94" s="212">
        <f t="shared" si="6"/>
        <v>8404.9762682717082</v>
      </c>
      <c r="G94" s="212">
        <f t="shared" si="6"/>
        <v>8055.9672398968187</v>
      </c>
      <c r="H94" s="212">
        <f t="shared" si="6"/>
        <v>7696.7073946689579</v>
      </c>
      <c r="I94" s="212">
        <f t="shared" si="6"/>
        <v>7655.1741186586396</v>
      </c>
      <c r="J94" s="212">
        <f t="shared" si="6"/>
        <v>7502.3642304385212</v>
      </c>
      <c r="K94" s="212">
        <f t="shared" si="6"/>
        <v>7004.0416165090292</v>
      </c>
      <c r="L94" s="212">
        <f t="shared" si="6"/>
        <v>6870.293465176268</v>
      </c>
      <c r="M94" s="212">
        <f t="shared" si="6"/>
        <v>6626.3495270851236</v>
      </c>
      <c r="N94" s="212">
        <f t="shared" si="6"/>
        <v>5821.0987102321569</v>
      </c>
      <c r="O94" s="212">
        <f t="shared" si="6"/>
        <v>4883.1185726569202</v>
      </c>
      <c r="P94" s="212">
        <f t="shared" si="6"/>
        <v>3956.9020636285472</v>
      </c>
      <c r="Q94" s="212">
        <f t="shared" si="6"/>
        <v>4158.6642304385205</v>
      </c>
      <c r="R94" s="212">
        <f t="shared" si="6"/>
        <v>4771.0484092863289</v>
      </c>
      <c r="S94" s="212">
        <f t="shared" si="6"/>
        <v>4713.8147893379182</v>
      </c>
      <c r="T94" s="212">
        <f t="shared" si="6"/>
        <v>5013.8246775580392</v>
      </c>
      <c r="U94" s="212">
        <f t="shared" si="6"/>
        <v>5140.2315563198626</v>
      </c>
      <c r="V94" s="212">
        <f t="shared" si="6"/>
        <v>5611.5276010318139</v>
      </c>
      <c r="W94" s="212">
        <f t="shared" si="6"/>
        <v>5186.3528804815141</v>
      </c>
    </row>
    <row r="95" spans="1:23" ht="12" customHeight="1" x14ac:dyDescent="0.25">
      <c r="A95" s="24" t="s">
        <v>46</v>
      </c>
      <c r="B95" s="215">
        <f>CHI!B58</f>
        <v>6268.7668959587281</v>
      </c>
      <c r="C95" s="215">
        <f>CHI!C58</f>
        <v>6578.0700773860699</v>
      </c>
      <c r="D95" s="215">
        <f>CHI!D58</f>
        <v>6300.4333619948402</v>
      </c>
      <c r="E95" s="215">
        <f>CHI!E58</f>
        <v>6270.9978503869297</v>
      </c>
      <c r="F95" s="215">
        <f>CHI!F58</f>
        <v>5441.3453998280302</v>
      </c>
      <c r="G95" s="215">
        <f>CHI!G58</f>
        <v>4613.3570937231289</v>
      </c>
      <c r="H95" s="215">
        <f>CHI!H58</f>
        <v>4701.0616890805741</v>
      </c>
      <c r="I95" s="215">
        <f>CHI!I58</f>
        <v>4604.7848722635672</v>
      </c>
      <c r="J95" s="215">
        <f>CHI!J58</f>
        <v>4510.5783036538196</v>
      </c>
      <c r="K95" s="215">
        <f>CHI!K58</f>
        <v>4249.0186586414447</v>
      </c>
      <c r="L95" s="215">
        <f>CHI!L58</f>
        <v>4163.6679277730009</v>
      </c>
      <c r="M95" s="215">
        <f>CHI!M58</f>
        <v>3981.21238177128</v>
      </c>
      <c r="N95" s="215">
        <f>CHI!N58</f>
        <v>3526.1503009458288</v>
      </c>
      <c r="O95" s="215">
        <f>CHI!O58</f>
        <v>3018.8427503816279</v>
      </c>
      <c r="P95" s="215">
        <f>CHI!P58</f>
        <v>2783.423490624205</v>
      </c>
      <c r="Q95" s="215">
        <f>CHI!Q58</f>
        <v>2941.5533411809652</v>
      </c>
      <c r="R95" s="215">
        <f>CHI!R58</f>
        <v>3556.9016519523889</v>
      </c>
      <c r="S95" s="215">
        <f>CHI!S58</f>
        <v>3634.458336343464</v>
      </c>
      <c r="T95" s="215">
        <f>CHI!T58</f>
        <v>3661.4983102018459</v>
      </c>
      <c r="U95" s="215">
        <f>CHI!U58</f>
        <v>3720.653433534766</v>
      </c>
      <c r="V95" s="215">
        <f>CHI!V58</f>
        <v>4344.4984774991844</v>
      </c>
      <c r="W95" s="215">
        <f>CHI!W58</f>
        <v>3859.1236039200562</v>
      </c>
    </row>
    <row r="96" spans="1:23" ht="12" customHeight="1" x14ac:dyDescent="0.25">
      <c r="A96" s="21" t="s">
        <v>29</v>
      </c>
      <c r="B96" s="209">
        <v>2898.2612209802228</v>
      </c>
      <c r="C96" s="209">
        <v>2821.8138435081673</v>
      </c>
      <c r="D96" s="209">
        <v>2939.7535683576962</v>
      </c>
      <c r="E96" s="209">
        <v>2797.5040412725702</v>
      </c>
      <c r="F96" s="209">
        <v>2963.6308684436781</v>
      </c>
      <c r="G96" s="209">
        <v>3442.6101461736898</v>
      </c>
      <c r="H96" s="209">
        <v>2995.6457055883839</v>
      </c>
      <c r="I96" s="209">
        <v>3050.3892463950724</v>
      </c>
      <c r="J96" s="209">
        <v>2991.7859267847016</v>
      </c>
      <c r="K96" s="209">
        <v>2755.0229578675844</v>
      </c>
      <c r="L96" s="209">
        <v>2706.6255374032671</v>
      </c>
      <c r="M96" s="209">
        <v>2645.1371453138436</v>
      </c>
      <c r="N96" s="209">
        <v>2294.9484092863281</v>
      </c>
      <c r="O96" s="209">
        <v>1864.2758222752923</v>
      </c>
      <c r="P96" s="209">
        <v>1173.4785730043423</v>
      </c>
      <c r="Q96" s="209">
        <v>1217.1108892575553</v>
      </c>
      <c r="R96" s="209">
        <v>1214.1467573339401</v>
      </c>
      <c r="S96" s="209">
        <v>1079.3564529944542</v>
      </c>
      <c r="T96" s="209">
        <v>1352.3263673561933</v>
      </c>
      <c r="U96" s="209">
        <v>1419.5781227850966</v>
      </c>
      <c r="V96" s="209">
        <v>1267.0291235326295</v>
      </c>
      <c r="W96" s="209">
        <v>1327.2292765614579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71485.333096598988</v>
      </c>
      <c r="C98" s="205">
        <f t="shared" si="7"/>
        <v>75500.206666021026</v>
      </c>
      <c r="D98" s="205">
        <f t="shared" si="7"/>
        <v>76201.078585825016</v>
      </c>
      <c r="E98" s="205">
        <f t="shared" si="7"/>
        <v>79387.753898266499</v>
      </c>
      <c r="F98" s="205">
        <f t="shared" si="7"/>
        <v>80249.427039788119</v>
      </c>
      <c r="G98" s="205">
        <f t="shared" si="7"/>
        <v>82808.651337772448</v>
      </c>
      <c r="H98" s="205">
        <f t="shared" si="7"/>
        <v>72197.268401889378</v>
      </c>
      <c r="I98" s="205">
        <f t="shared" si="7"/>
        <v>76453.684652041251</v>
      </c>
      <c r="J98" s="205">
        <f t="shared" si="7"/>
        <v>69714.481722529599</v>
      </c>
      <c r="K98" s="205">
        <f t="shared" si="7"/>
        <v>58095.446564788777</v>
      </c>
      <c r="L98" s="205">
        <f t="shared" si="7"/>
        <v>60581.655995318972</v>
      </c>
      <c r="M98" s="205">
        <f t="shared" si="7"/>
        <v>58031.102423232376</v>
      </c>
      <c r="N98" s="205">
        <f t="shared" si="7"/>
        <v>53447.411691549154</v>
      </c>
      <c r="O98" s="205">
        <f t="shared" si="7"/>
        <v>50365.966193061227</v>
      </c>
      <c r="P98" s="205">
        <f t="shared" si="7"/>
        <v>51339.79851396539</v>
      </c>
      <c r="Q98" s="205">
        <f t="shared" si="7"/>
        <v>49858.665104920125</v>
      </c>
      <c r="R98" s="205">
        <f t="shared" si="7"/>
        <v>51646.710346540007</v>
      </c>
      <c r="S98" s="205">
        <f t="shared" si="7"/>
        <v>51368.33521794399</v>
      </c>
      <c r="T98" s="205">
        <f t="shared" si="7"/>
        <v>53029.510295520595</v>
      </c>
      <c r="U98" s="205">
        <f t="shared" si="7"/>
        <v>51524.359942486117</v>
      </c>
      <c r="V98" s="205">
        <f t="shared" si="7"/>
        <v>46690.804213255054</v>
      </c>
      <c r="W98" s="205">
        <f t="shared" si="7"/>
        <v>49260.356860590633</v>
      </c>
    </row>
    <row r="99" spans="1:23" ht="12" customHeight="1" x14ac:dyDescent="0.25">
      <c r="A99" s="25" t="s">
        <v>16</v>
      </c>
      <c r="B99" s="211">
        <f>ISI!B$54</f>
        <v>8512.8363706007476</v>
      </c>
      <c r="C99" s="211">
        <f>ISI!C$54</f>
        <v>9381.1470452409521</v>
      </c>
      <c r="D99" s="211">
        <f>ISI!D$54</f>
        <v>8973.2371998659328</v>
      </c>
      <c r="E99" s="211">
        <f>ISI!E$54</f>
        <v>7384.4951440207915</v>
      </c>
      <c r="F99" s="211">
        <f>ISI!F$54</f>
        <v>8298.0445422503344</v>
      </c>
      <c r="G99" s="211">
        <f>ISI!G$54</f>
        <v>7836.279199667244</v>
      </c>
      <c r="H99" s="211">
        <f>ISI!H$54</f>
        <v>6904.0685804507993</v>
      </c>
      <c r="I99" s="211">
        <f>ISI!I$54</f>
        <v>6588.9594319210391</v>
      </c>
      <c r="J99" s="211">
        <f>ISI!J$54</f>
        <v>6405.668232540691</v>
      </c>
      <c r="K99" s="211">
        <f>ISI!K$54</f>
        <v>4834.7954251456058</v>
      </c>
      <c r="L99" s="211">
        <f>ISI!L$54</f>
        <v>5677.9818147671776</v>
      </c>
      <c r="M99" s="211">
        <f>ISI!M$54</f>
        <v>5681.8599543016808</v>
      </c>
      <c r="N99" s="211">
        <f>ISI!N$54</f>
        <v>4861.1688226973265</v>
      </c>
      <c r="O99" s="211">
        <f>ISI!O$54</f>
        <v>4313.3091040794516</v>
      </c>
      <c r="P99" s="211">
        <f>ISI!P$54</f>
        <v>4735.8036770530434</v>
      </c>
      <c r="Q99" s="211">
        <f>ISI!Q$54</f>
        <v>5967.1064330675354</v>
      </c>
      <c r="R99" s="211">
        <f>ISI!R$54</f>
        <v>5626.5639928406526</v>
      </c>
      <c r="S99" s="211">
        <f>ISI!S$54</f>
        <v>4840.3353847690605</v>
      </c>
      <c r="T99" s="211">
        <f>ISI!T$54</f>
        <v>4797.6831375333513</v>
      </c>
      <c r="U99" s="211">
        <f>ISI!U$54</f>
        <v>4318.9160496455934</v>
      </c>
      <c r="V99" s="211">
        <f>ISI!V$54</f>
        <v>3867.0144694330033</v>
      </c>
      <c r="W99" s="211">
        <f>ISI!W$54</f>
        <v>4663.4795061358063</v>
      </c>
    </row>
    <row r="100" spans="1:23" ht="12" customHeight="1" x14ac:dyDescent="0.25">
      <c r="A100" s="14" t="s">
        <v>41</v>
      </c>
      <c r="B100" s="206">
        <f>ISI!B$55</f>
        <v>5894.2353857158914</v>
      </c>
      <c r="C100" s="206">
        <f>ISI!C$55</f>
        <v>6327.608939981289</v>
      </c>
      <c r="D100" s="206">
        <f>ISI!D$55</f>
        <v>6122.8835772789507</v>
      </c>
      <c r="E100" s="206">
        <f>ISI!E$55</f>
        <v>4711.1314879595993</v>
      </c>
      <c r="F100" s="206">
        <f>ISI!F$55</f>
        <v>5310.2174473792711</v>
      </c>
      <c r="G100" s="206">
        <f>ISI!G$55</f>
        <v>5325.0880253799369</v>
      </c>
      <c r="H100" s="206">
        <f>ISI!H$55</f>
        <v>4458.1422301507573</v>
      </c>
      <c r="I100" s="206">
        <f>ISI!I$55</f>
        <v>4409.5083370093944</v>
      </c>
      <c r="J100" s="206">
        <f>ISI!J$55</f>
        <v>4314.0169705918415</v>
      </c>
      <c r="K100" s="206">
        <f>ISI!K$55</f>
        <v>3262.8588247495163</v>
      </c>
      <c r="L100" s="206">
        <f>ISI!L$55</f>
        <v>3971.004404285221</v>
      </c>
      <c r="M100" s="206">
        <f>ISI!M$55</f>
        <v>3996.5884582666531</v>
      </c>
      <c r="N100" s="206">
        <f>ISI!N$55</f>
        <v>3450.5513215254496</v>
      </c>
      <c r="O100" s="206">
        <f>ISI!O$55</f>
        <v>3336.7411047552378</v>
      </c>
      <c r="P100" s="206">
        <f>ISI!P$55</f>
        <v>3731.0593761570381</v>
      </c>
      <c r="Q100" s="206">
        <f>ISI!Q$55</f>
        <v>4795.3333424244247</v>
      </c>
      <c r="R100" s="206">
        <f>ISI!R$55</f>
        <v>4603.0598407296511</v>
      </c>
      <c r="S100" s="206">
        <f>ISI!S$55</f>
        <v>3870.3621307935546</v>
      </c>
      <c r="T100" s="206">
        <f>ISI!T$55</f>
        <v>3898.9342203894298</v>
      </c>
      <c r="U100" s="206">
        <f>ISI!U$55</f>
        <v>3375.8173791907475</v>
      </c>
      <c r="V100" s="206">
        <f>ISI!V$55</f>
        <v>2885.3201937672161</v>
      </c>
      <c r="W100" s="206">
        <f>ISI!W$55</f>
        <v>3513.3783080649569</v>
      </c>
    </row>
    <row r="101" spans="1:23" ht="12" customHeight="1" x14ac:dyDescent="0.25">
      <c r="A101" s="14" t="s">
        <v>42</v>
      </c>
      <c r="B101" s="206">
        <f>ISI!B$56</f>
        <v>2618.6009848848571</v>
      </c>
      <c r="C101" s="206">
        <f>ISI!C$56</f>
        <v>3053.5381052596636</v>
      </c>
      <c r="D101" s="206">
        <f>ISI!D$56</f>
        <v>2850.3536225869825</v>
      </c>
      <c r="E101" s="206">
        <f>ISI!E$56</f>
        <v>2673.3636560611926</v>
      </c>
      <c r="F101" s="206">
        <f>ISI!F$56</f>
        <v>2987.8270948710633</v>
      </c>
      <c r="G101" s="206">
        <f>ISI!G$56</f>
        <v>2511.1911742873067</v>
      </c>
      <c r="H101" s="206">
        <f>ISI!H$56</f>
        <v>2445.926350300042</v>
      </c>
      <c r="I101" s="206">
        <f>ISI!I$56</f>
        <v>2179.4510949116448</v>
      </c>
      <c r="J101" s="206">
        <f>ISI!J$56</f>
        <v>2091.6512619488499</v>
      </c>
      <c r="K101" s="206">
        <f>ISI!K$56</f>
        <v>1571.9366003960897</v>
      </c>
      <c r="L101" s="206">
        <f>ISI!L$56</f>
        <v>1706.9774104819567</v>
      </c>
      <c r="M101" s="206">
        <f>ISI!M$56</f>
        <v>1685.2714960350274</v>
      </c>
      <c r="N101" s="206">
        <f>ISI!N$56</f>
        <v>1410.6175011718772</v>
      </c>
      <c r="O101" s="206">
        <f>ISI!O$56</f>
        <v>976.56799932421336</v>
      </c>
      <c r="P101" s="206">
        <f>ISI!P$56</f>
        <v>1004.7443008960054</v>
      </c>
      <c r="Q101" s="206">
        <f>ISI!Q$56</f>
        <v>1171.7730906431104</v>
      </c>
      <c r="R101" s="206">
        <f>ISI!R$56</f>
        <v>1023.5041521110013</v>
      </c>
      <c r="S101" s="206">
        <f>ISI!S$56</f>
        <v>969.97325397550605</v>
      </c>
      <c r="T101" s="206">
        <f>ISI!T$56</f>
        <v>898.74891714392106</v>
      </c>
      <c r="U101" s="206">
        <f>ISI!U$56</f>
        <v>943.09867045484634</v>
      </c>
      <c r="V101" s="206">
        <f>ISI!V$56</f>
        <v>981.69427566578736</v>
      </c>
      <c r="W101" s="206">
        <f>ISI!W$56</f>
        <v>1150.1011980708495</v>
      </c>
    </row>
    <row r="102" spans="1:23" ht="12" customHeight="1" x14ac:dyDescent="0.25">
      <c r="A102" s="13" t="s">
        <v>20</v>
      </c>
      <c r="B102" s="207">
        <f>NFM!B$73</f>
        <v>1942.48262177488</v>
      </c>
      <c r="C102" s="207">
        <f>NFM!C$73</f>
        <v>2160.2173099311203</v>
      </c>
      <c r="D102" s="207">
        <f>NFM!D$73</f>
        <v>2648.671763955238</v>
      </c>
      <c r="E102" s="207">
        <f>NFM!E$73</f>
        <v>2254.9232127664</v>
      </c>
      <c r="F102" s="207">
        <f>NFM!F$73</f>
        <v>2216.1310369149287</v>
      </c>
      <c r="G102" s="207">
        <f>NFM!G$73</f>
        <v>1813.3429444805427</v>
      </c>
      <c r="H102" s="207">
        <f>NFM!H$73</f>
        <v>1809.2367297364706</v>
      </c>
      <c r="I102" s="207">
        <f>NFM!I$73</f>
        <v>2049.7211123076877</v>
      </c>
      <c r="J102" s="207">
        <f>NFM!J$73</f>
        <v>1843.1688991963638</v>
      </c>
      <c r="K102" s="207">
        <f>NFM!K$73</f>
        <v>1876.2463981087803</v>
      </c>
      <c r="L102" s="207">
        <f>NFM!L$73</f>
        <v>2248.2978997362015</v>
      </c>
      <c r="M102" s="207">
        <f>NFM!M$73</f>
        <v>2088.2808486475788</v>
      </c>
      <c r="N102" s="207">
        <f>NFM!N$73</f>
        <v>1520.4100414752079</v>
      </c>
      <c r="O102" s="207">
        <f>NFM!O$73</f>
        <v>1478.439938092215</v>
      </c>
      <c r="P102" s="207">
        <f>NFM!P$73</f>
        <v>1397.2250110636789</v>
      </c>
      <c r="Q102" s="207">
        <f>NFM!Q$73</f>
        <v>1586.2656333413349</v>
      </c>
      <c r="R102" s="207">
        <f>NFM!R$73</f>
        <v>1717.3788085750075</v>
      </c>
      <c r="S102" s="207">
        <f>NFM!S$73</f>
        <v>1693.7811326668661</v>
      </c>
      <c r="T102" s="207">
        <f>NFM!T$73</f>
        <v>1982.6722394215681</v>
      </c>
      <c r="U102" s="207">
        <f>NFM!U$73</f>
        <v>1915.0429489890346</v>
      </c>
      <c r="V102" s="207">
        <f>NFM!V$73</f>
        <v>1672.4574718029564</v>
      </c>
      <c r="W102" s="207">
        <f>NFM!W$73</f>
        <v>1858.9128849548763</v>
      </c>
    </row>
    <row r="103" spans="1:23" ht="12" customHeight="1" x14ac:dyDescent="0.25">
      <c r="A103" s="14" t="s">
        <v>43</v>
      </c>
      <c r="B103" s="206">
        <f>NFM!B$74</f>
        <v>648.29820671637572</v>
      </c>
      <c r="C103" s="206">
        <f>NFM!C$74</f>
        <v>703.41941156844666</v>
      </c>
      <c r="D103" s="206">
        <f>NFM!D$74</f>
        <v>918.76240918806434</v>
      </c>
      <c r="E103" s="206">
        <f>NFM!E$74</f>
        <v>800.31497111447857</v>
      </c>
      <c r="F103" s="206">
        <f>NFM!F$74</f>
        <v>795.33727230662316</v>
      </c>
      <c r="G103" s="206">
        <f>NFM!G$74</f>
        <v>513.29255795348251</v>
      </c>
      <c r="H103" s="206">
        <f>NFM!H$74</f>
        <v>512.77557387809725</v>
      </c>
      <c r="I103" s="206">
        <f>NFM!I$74</f>
        <v>656.50129776200868</v>
      </c>
      <c r="J103" s="206">
        <f>NFM!J$74</f>
        <v>591.27945398473116</v>
      </c>
      <c r="K103" s="206">
        <f>NFM!K$74</f>
        <v>715.92695139597004</v>
      </c>
      <c r="L103" s="206">
        <f>NFM!L$74</f>
        <v>785.36903970002083</v>
      </c>
      <c r="M103" s="206">
        <f>NFM!M$74</f>
        <v>706.67484705710012</v>
      </c>
      <c r="N103" s="206">
        <f>NFM!N$74</f>
        <v>517.05114063171357</v>
      </c>
      <c r="O103" s="206">
        <f>NFM!O$74</f>
        <v>497.48068594578962</v>
      </c>
      <c r="P103" s="206">
        <f>NFM!P$74</f>
        <v>434.67442734674779</v>
      </c>
      <c r="Q103" s="206">
        <f>NFM!Q$74</f>
        <v>565.15060415331186</v>
      </c>
      <c r="R103" s="206">
        <f>NFM!R$74</f>
        <v>607.13849484789012</v>
      </c>
      <c r="S103" s="206">
        <f>NFM!S$74</f>
        <v>573.91855003786213</v>
      </c>
      <c r="T103" s="206">
        <f>NFM!T$74</f>
        <v>681.50376033556643</v>
      </c>
      <c r="U103" s="206">
        <f>NFM!U$74</f>
        <v>768.97310214090749</v>
      </c>
      <c r="V103" s="206">
        <f>NFM!V$74</f>
        <v>659.63719383791465</v>
      </c>
      <c r="W103" s="206">
        <f>NFM!W$74</f>
        <v>742.21997098420763</v>
      </c>
    </row>
    <row r="104" spans="1:23" ht="12" customHeight="1" x14ac:dyDescent="0.25">
      <c r="A104" s="14" t="s">
        <v>56</v>
      </c>
      <c r="B104" s="206">
        <f>NFM!B$75</f>
        <v>697.45821856192435</v>
      </c>
      <c r="C104" s="206">
        <f>NFM!C$75</f>
        <v>738.60283119674489</v>
      </c>
      <c r="D104" s="206">
        <f>NFM!D$75</f>
        <v>784.87961568408116</v>
      </c>
      <c r="E104" s="206">
        <f>NFM!E$75</f>
        <v>747.21532894715426</v>
      </c>
      <c r="F104" s="206">
        <f>NFM!F$75</f>
        <v>753.7212669107488</v>
      </c>
      <c r="G104" s="206">
        <f>NFM!G$75</f>
        <v>730.02081352864309</v>
      </c>
      <c r="H104" s="206">
        <f>NFM!H$75</f>
        <v>741.57917177325498</v>
      </c>
      <c r="I104" s="206">
        <f>NFM!I$75</f>
        <v>747.7723290978206</v>
      </c>
      <c r="J104" s="206">
        <f>NFM!J$75</f>
        <v>737.48278770041088</v>
      </c>
      <c r="K104" s="206">
        <f>NFM!K$75</f>
        <v>645.17619782982729</v>
      </c>
      <c r="L104" s="206">
        <f>NFM!L$75</f>
        <v>680.89359493484062</v>
      </c>
      <c r="M104" s="206">
        <f>NFM!M$75</f>
        <v>726.7647079148536</v>
      </c>
      <c r="N104" s="206">
        <f>NFM!N$75</f>
        <v>593.97629170002119</v>
      </c>
      <c r="O104" s="206">
        <f>NFM!O$75</f>
        <v>581.65058273071088</v>
      </c>
      <c r="P104" s="206">
        <f>NFM!P$75</f>
        <v>585.84026837698843</v>
      </c>
      <c r="Q104" s="206">
        <f>NFM!Q$75</f>
        <v>604.07350002077919</v>
      </c>
      <c r="R104" s="206">
        <f>NFM!R$75</f>
        <v>619.31328363455475</v>
      </c>
      <c r="S104" s="206">
        <f>NFM!S$75</f>
        <v>642.87768044985432</v>
      </c>
      <c r="T104" s="206">
        <f>NFM!T$75</f>
        <v>666.19582489982122</v>
      </c>
      <c r="U104" s="206">
        <f>NFM!U$75</f>
        <v>434.82771550392124</v>
      </c>
      <c r="V104" s="206">
        <f>NFM!V$75</f>
        <v>386.08793270966191</v>
      </c>
      <c r="W104" s="206">
        <f>NFM!W$75</f>
        <v>373.47175467589193</v>
      </c>
    </row>
    <row r="105" spans="1:23" ht="12" customHeight="1" x14ac:dyDescent="0.25">
      <c r="A105" s="26" t="s">
        <v>44</v>
      </c>
      <c r="B105" s="213">
        <f>NFM!B$76</f>
        <v>670.16403747840184</v>
      </c>
      <c r="C105" s="213">
        <f>NFM!C$76</f>
        <v>704.51716905657429</v>
      </c>
      <c r="D105" s="213">
        <f>NFM!D$76</f>
        <v>738.78678420958715</v>
      </c>
      <c r="E105" s="213">
        <f>NFM!E$76</f>
        <v>712.97156565212845</v>
      </c>
      <c r="F105" s="213">
        <f>NFM!F$76</f>
        <v>719.50509809015227</v>
      </c>
      <c r="G105" s="213">
        <f>NFM!G$76</f>
        <v>707.70873757575623</v>
      </c>
      <c r="H105" s="213">
        <f>NFM!H$76</f>
        <v>720.22439663789203</v>
      </c>
      <c r="I105" s="213">
        <f>NFM!I$76</f>
        <v>723.18923419709813</v>
      </c>
      <c r="J105" s="213">
        <f>NFM!J$76</f>
        <v>720.82311463364078</v>
      </c>
      <c r="K105" s="213">
        <f>NFM!K$76</f>
        <v>645.17619782982729</v>
      </c>
      <c r="L105" s="213">
        <f>NFM!L$76</f>
        <v>680.89359493484062</v>
      </c>
      <c r="M105" s="213">
        <f>NFM!M$76</f>
        <v>726.7647079148536</v>
      </c>
      <c r="N105" s="213">
        <f>NFM!N$76</f>
        <v>593.97629170002119</v>
      </c>
      <c r="O105" s="213">
        <f>NFM!O$76</f>
        <v>581.65058273071088</v>
      </c>
      <c r="P105" s="213">
        <f>NFM!P$76</f>
        <v>585.84026837698843</v>
      </c>
      <c r="Q105" s="213">
        <f>NFM!Q$76</f>
        <v>604.07350002077919</v>
      </c>
      <c r="R105" s="213">
        <f>NFM!R$76</f>
        <v>619.31328363455475</v>
      </c>
      <c r="S105" s="213">
        <f>NFM!S$76</f>
        <v>642.87768044985432</v>
      </c>
      <c r="T105" s="213">
        <f>NFM!T$76</f>
        <v>666.19582489982122</v>
      </c>
      <c r="U105" s="213">
        <f>NFM!U$76</f>
        <v>434.82771550392124</v>
      </c>
      <c r="V105" s="213">
        <f>NFM!V$76</f>
        <v>386.08793270966191</v>
      </c>
      <c r="W105" s="213">
        <f>NFM!W$76</f>
        <v>373.47175467589193</v>
      </c>
    </row>
    <row r="106" spans="1:23" ht="12" customHeight="1" x14ac:dyDescent="0.25">
      <c r="A106" s="27" t="s">
        <v>81</v>
      </c>
      <c r="B106" s="214">
        <f>NFM!B$77</f>
        <v>27.294181083522471</v>
      </c>
      <c r="C106" s="214">
        <f>NFM!C$77</f>
        <v>34.085662140170633</v>
      </c>
      <c r="D106" s="214">
        <f>NFM!D$77</f>
        <v>46.092831474494048</v>
      </c>
      <c r="E106" s="214">
        <f>NFM!E$77</f>
        <v>34.243763295025801</v>
      </c>
      <c r="F106" s="214">
        <f>NFM!F$77</f>
        <v>34.216168820596486</v>
      </c>
      <c r="G106" s="214">
        <f>NFM!G$77</f>
        <v>22.312075952886811</v>
      </c>
      <c r="H106" s="214">
        <f>NFM!H$77</f>
        <v>21.354775135362921</v>
      </c>
      <c r="I106" s="214">
        <f>NFM!I$77</f>
        <v>24.58309490072244</v>
      </c>
      <c r="J106" s="214">
        <f>NFM!J$77</f>
        <v>16.659673066770068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596.72619649657997</v>
      </c>
      <c r="C107" s="206">
        <f>NFM!C$78</f>
        <v>718.19506716592866</v>
      </c>
      <c r="D107" s="206">
        <f>NFM!D$78</f>
        <v>945.0297390830923</v>
      </c>
      <c r="E107" s="206">
        <f>NFM!E$78</f>
        <v>707.39291270476713</v>
      </c>
      <c r="F107" s="206">
        <f>NFM!F$78</f>
        <v>667.0724976975564</v>
      </c>
      <c r="G107" s="206">
        <f>NFM!G$78</f>
        <v>570.02957299841705</v>
      </c>
      <c r="H107" s="206">
        <f>NFM!H$78</f>
        <v>554.88198408511835</v>
      </c>
      <c r="I107" s="206">
        <f>NFM!I$78</f>
        <v>645.44748544785875</v>
      </c>
      <c r="J107" s="206">
        <f>NFM!J$78</f>
        <v>514.40665751122174</v>
      </c>
      <c r="K107" s="206">
        <f>NFM!K$78</f>
        <v>515.14324888298313</v>
      </c>
      <c r="L107" s="206">
        <f>NFM!L$78</f>
        <v>782.03526510133975</v>
      </c>
      <c r="M107" s="206">
        <f>NFM!M$78</f>
        <v>654.84129367562491</v>
      </c>
      <c r="N107" s="206">
        <f>NFM!N$78</f>
        <v>409.38260914347302</v>
      </c>
      <c r="O107" s="206">
        <f>NFM!O$78</f>
        <v>399.30866941571452</v>
      </c>
      <c r="P107" s="206">
        <f>NFM!P$78</f>
        <v>376.71031533994284</v>
      </c>
      <c r="Q107" s="206">
        <f>NFM!Q$78</f>
        <v>417.04152916724388</v>
      </c>
      <c r="R107" s="206">
        <f>NFM!R$78</f>
        <v>490.92703009256263</v>
      </c>
      <c r="S107" s="206">
        <f>NFM!S$78</f>
        <v>476.9849021791498</v>
      </c>
      <c r="T107" s="206">
        <f>NFM!T$78</f>
        <v>634.97265418618065</v>
      </c>
      <c r="U107" s="206">
        <f>NFM!U$78</f>
        <v>711.24213134420575</v>
      </c>
      <c r="V107" s="206">
        <f>NFM!V$78</f>
        <v>626.73234525537987</v>
      </c>
      <c r="W107" s="206">
        <f>NFM!W$78</f>
        <v>743.22115929477673</v>
      </c>
    </row>
    <row r="108" spans="1:23" ht="12" customHeight="1" x14ac:dyDescent="0.25">
      <c r="A108" s="13" t="s">
        <v>21</v>
      </c>
      <c r="B108" s="207">
        <f>CHI!B$79</f>
        <v>9794.8998812984009</v>
      </c>
      <c r="C108" s="207">
        <f>CHI!C$79</f>
        <v>10099.839632321567</v>
      </c>
      <c r="D108" s="207">
        <f>CHI!D$79</f>
        <v>11131.83558924882</v>
      </c>
      <c r="E108" s="207">
        <f>CHI!E$79</f>
        <v>11410.518711212182</v>
      </c>
      <c r="F108" s="207">
        <f>CHI!F$79</f>
        <v>12203.476216666531</v>
      </c>
      <c r="G108" s="207">
        <f>CHI!G$79</f>
        <v>12614.361175137026</v>
      </c>
      <c r="H108" s="207">
        <f>CHI!H$79</f>
        <v>12271.756262011826</v>
      </c>
      <c r="I108" s="207">
        <f>CHI!I$79</f>
        <v>12370.168059637341</v>
      </c>
      <c r="J108" s="207">
        <f>CHI!J$79</f>
        <v>11739.92314141888</v>
      </c>
      <c r="K108" s="207">
        <f>CHI!K$79</f>
        <v>9255.3820766153531</v>
      </c>
      <c r="L108" s="207">
        <f>CHI!L$79</f>
        <v>9950.9512947744988</v>
      </c>
      <c r="M108" s="207">
        <f>CHI!M$79</f>
        <v>11565.312203671807</v>
      </c>
      <c r="N108" s="207">
        <f>CHI!N$79</f>
        <v>11854.019110877702</v>
      </c>
      <c r="O108" s="207">
        <f>CHI!O$79</f>
        <v>11350.743850472967</v>
      </c>
      <c r="P108" s="207">
        <f>CHI!P$79</f>
        <v>11348.048737695619</v>
      </c>
      <c r="Q108" s="207">
        <f>CHI!Q$79</f>
        <v>9811.9387642618767</v>
      </c>
      <c r="R108" s="207">
        <f>CHI!R$79</f>
        <v>9916.5778060694411</v>
      </c>
      <c r="S108" s="207">
        <f>CHI!S$79</f>
        <v>10048.007380189574</v>
      </c>
      <c r="T108" s="207">
        <f>CHI!T$79</f>
        <v>10528.68916118884</v>
      </c>
      <c r="U108" s="207">
        <f>CHI!U$79</f>
        <v>10345.140121771483</v>
      </c>
      <c r="V108" s="207">
        <f>CHI!V$79</f>
        <v>9871.8119573766071</v>
      </c>
      <c r="W108" s="207">
        <f>CHI!W$79</f>
        <v>10175.328291902842</v>
      </c>
    </row>
    <row r="109" spans="1:23" ht="12" customHeight="1" x14ac:dyDescent="0.25">
      <c r="A109" s="14" t="s">
        <v>57</v>
      </c>
      <c r="B109" s="206">
        <f>CHI!B$80</f>
        <v>7019.4528244841549</v>
      </c>
      <c r="C109" s="206">
        <f>CHI!C$80</f>
        <v>7213.9355797781745</v>
      </c>
      <c r="D109" s="206">
        <f>CHI!D$80</f>
        <v>7930.1027558607366</v>
      </c>
      <c r="E109" s="206">
        <f>CHI!E$80</f>
        <v>8219.4332303817118</v>
      </c>
      <c r="F109" s="206">
        <f>CHI!F$80</f>
        <v>8746.841805615808</v>
      </c>
      <c r="G109" s="206">
        <f>CHI!G$80</f>
        <v>9026.5479051741531</v>
      </c>
      <c r="H109" s="206">
        <f>CHI!H$80</f>
        <v>8760.2840850058856</v>
      </c>
      <c r="I109" s="206">
        <f>CHI!I$80</f>
        <v>8916.3366342128629</v>
      </c>
      <c r="J109" s="206">
        <f>CHI!J$80</f>
        <v>8303.0192676078586</v>
      </c>
      <c r="K109" s="206">
        <f>CHI!K$80</f>
        <v>6261.9912678800592</v>
      </c>
      <c r="L109" s="206">
        <f>CHI!L$80</f>
        <v>7143.4641563312452</v>
      </c>
      <c r="M109" s="206">
        <f>CHI!M$80</f>
        <v>8523.723331597721</v>
      </c>
      <c r="N109" s="206">
        <f>CHI!N$80</f>
        <v>8499.3804408621618</v>
      </c>
      <c r="O109" s="206">
        <f>CHI!O$80</f>
        <v>7601.7689855817189</v>
      </c>
      <c r="P109" s="206">
        <f>CHI!P$80</f>
        <v>7909.2086251619239</v>
      </c>
      <c r="Q109" s="206">
        <f>CHI!Q$80</f>
        <v>7189.6938495743661</v>
      </c>
      <c r="R109" s="206">
        <f>CHI!R$80</f>
        <v>7189.1403198192538</v>
      </c>
      <c r="S109" s="206">
        <f>CHI!S$80</f>
        <v>7301.5917063740599</v>
      </c>
      <c r="T109" s="206">
        <f>CHI!T$80</f>
        <v>7684.7444700352444</v>
      </c>
      <c r="U109" s="206">
        <f>CHI!U$80</f>
        <v>7418.5764240058015</v>
      </c>
      <c r="V109" s="206">
        <f>CHI!V$80</f>
        <v>7143.3848481152836</v>
      </c>
      <c r="W109" s="206">
        <f>CHI!W$80</f>
        <v>7286.3452150099547</v>
      </c>
    </row>
    <row r="110" spans="1:23" ht="12" customHeight="1" x14ac:dyDescent="0.25">
      <c r="A110" s="14" t="s">
        <v>47</v>
      </c>
      <c r="B110" s="206">
        <f>CHI!B$81</f>
        <v>2136.2128890253416</v>
      </c>
      <c r="C110" s="206">
        <f>CHI!C$81</f>
        <v>2169.1581732310501</v>
      </c>
      <c r="D110" s="206">
        <f>CHI!D$81</f>
        <v>2455.3265073357165</v>
      </c>
      <c r="E110" s="206">
        <f>CHI!E$81</f>
        <v>2419.4605836092114</v>
      </c>
      <c r="F110" s="206">
        <f>CHI!F$81</f>
        <v>2669.609297486043</v>
      </c>
      <c r="G110" s="206">
        <f>CHI!G$81</f>
        <v>2774.9508609191907</v>
      </c>
      <c r="H110" s="206">
        <f>CHI!H$81</f>
        <v>2646.5903232512633</v>
      </c>
      <c r="I110" s="206">
        <f>CHI!I$81</f>
        <v>2538.9965372416</v>
      </c>
      <c r="J110" s="206">
        <f>CHI!J$81</f>
        <v>2460.7654950845922</v>
      </c>
      <c r="K110" s="206">
        <f>CHI!K$81</f>
        <v>2074.6630505317862</v>
      </c>
      <c r="L110" s="206">
        <f>CHI!L$81</f>
        <v>2038.5410366158412</v>
      </c>
      <c r="M110" s="206">
        <f>CHI!M$81</f>
        <v>2327.4107404773827</v>
      </c>
      <c r="N110" s="206">
        <f>CHI!N$81</f>
        <v>2607.5049402222066</v>
      </c>
      <c r="O110" s="206">
        <f>CHI!O$81</f>
        <v>2888.2761976744941</v>
      </c>
      <c r="P110" s="206">
        <f>CHI!P$81</f>
        <v>2482.2197330067843</v>
      </c>
      <c r="Q110" s="206">
        <f>CHI!Q$81</f>
        <v>1678.7795702186725</v>
      </c>
      <c r="R110" s="206">
        <f>CHI!R$81</f>
        <v>2071.3340682553644</v>
      </c>
      <c r="S110" s="206">
        <f>CHI!S$81</f>
        <v>2150.063839209623</v>
      </c>
      <c r="T110" s="206">
        <f>CHI!T$81</f>
        <v>2129.1595909603134</v>
      </c>
      <c r="U110" s="206">
        <f>CHI!U$81</f>
        <v>2202.5320321910581</v>
      </c>
      <c r="V110" s="206">
        <f>CHI!V$81</f>
        <v>1999.9179806563384</v>
      </c>
      <c r="W110" s="206">
        <f>CHI!W$81</f>
        <v>2078.0127335113375</v>
      </c>
    </row>
    <row r="111" spans="1:23" ht="12" customHeight="1" x14ac:dyDescent="0.25">
      <c r="A111" s="14" t="s">
        <v>48</v>
      </c>
      <c r="B111" s="206">
        <f>CHI!B$82</f>
        <v>639.23416778890328</v>
      </c>
      <c r="C111" s="206">
        <f>CHI!C$82</f>
        <v>716.74587931234146</v>
      </c>
      <c r="D111" s="206">
        <f>CHI!D$82</f>
        <v>746.40632605236794</v>
      </c>
      <c r="E111" s="206">
        <f>CHI!E$82</f>
        <v>771.62489722125963</v>
      </c>
      <c r="F111" s="206">
        <f>CHI!F$82</f>
        <v>787.02511356467858</v>
      </c>
      <c r="G111" s="206">
        <f>CHI!G$82</f>
        <v>812.86240904368208</v>
      </c>
      <c r="H111" s="206">
        <f>CHI!H$82</f>
        <v>864.88185375467719</v>
      </c>
      <c r="I111" s="206">
        <f>CHI!I$82</f>
        <v>914.83488818287822</v>
      </c>
      <c r="J111" s="206">
        <f>CHI!J$82</f>
        <v>976.13837872642989</v>
      </c>
      <c r="K111" s="206">
        <f>CHI!K$82</f>
        <v>918.72775820350728</v>
      </c>
      <c r="L111" s="206">
        <f>CHI!L$82</f>
        <v>768.94610182741189</v>
      </c>
      <c r="M111" s="206">
        <f>CHI!M$82</f>
        <v>714.17813159670447</v>
      </c>
      <c r="N111" s="206">
        <f>CHI!N$82</f>
        <v>747.13372979333326</v>
      </c>
      <c r="O111" s="206">
        <f>CHI!O$82</f>
        <v>860.6986672167526</v>
      </c>
      <c r="P111" s="206">
        <f>CHI!P$82</f>
        <v>956.6203795269098</v>
      </c>
      <c r="Q111" s="206">
        <f>CHI!Q$82</f>
        <v>943.46534446883709</v>
      </c>
      <c r="R111" s="206">
        <f>CHI!R$82</f>
        <v>656.10341799482353</v>
      </c>
      <c r="S111" s="206">
        <f>CHI!S$82</f>
        <v>596.3518346058919</v>
      </c>
      <c r="T111" s="206">
        <f>CHI!T$82</f>
        <v>714.78510019328269</v>
      </c>
      <c r="U111" s="206">
        <f>CHI!U$82</f>
        <v>724.03166557462328</v>
      </c>
      <c r="V111" s="206">
        <f>CHI!V$82</f>
        <v>728.50912860498465</v>
      </c>
      <c r="W111" s="206">
        <f>CHI!W$82</f>
        <v>810.97034338155061</v>
      </c>
    </row>
    <row r="112" spans="1:23" ht="12" customHeight="1" x14ac:dyDescent="0.25">
      <c r="A112" s="13" t="s">
        <v>22</v>
      </c>
      <c r="B112" s="207">
        <f>NMM!B$59</f>
        <v>35820.884862095394</v>
      </c>
      <c r="C112" s="207">
        <f>NMM!C$59</f>
        <v>37749.967973049264</v>
      </c>
      <c r="D112" s="207">
        <f>NMM!D$59</f>
        <v>36013.291304054488</v>
      </c>
      <c r="E112" s="207">
        <f>NMM!E$59</f>
        <v>39415.306967665492</v>
      </c>
      <c r="F112" s="207">
        <f>NMM!F$59</f>
        <v>38691.542725433377</v>
      </c>
      <c r="G112" s="207">
        <f>NMM!G$59</f>
        <v>40466.564949053842</v>
      </c>
      <c r="H112" s="207">
        <f>NMM!H$59</f>
        <v>39110.374035791741</v>
      </c>
      <c r="I112" s="207">
        <f>NMM!I$59</f>
        <v>39498.241967975715</v>
      </c>
      <c r="J112" s="207">
        <f>NMM!J$59</f>
        <v>35310.482400738671</v>
      </c>
      <c r="K112" s="207">
        <f>NMM!K$59</f>
        <v>27529.254061207452</v>
      </c>
      <c r="L112" s="207">
        <f>NMM!L$59</f>
        <v>27978.013600408351</v>
      </c>
      <c r="M112" s="207">
        <f>NMM!M$59</f>
        <v>27070.908971065841</v>
      </c>
      <c r="N112" s="207">
        <f>NMM!N$59</f>
        <v>22582.807560184243</v>
      </c>
      <c r="O112" s="207">
        <f>NMM!O$59</f>
        <v>19691.593617174472</v>
      </c>
      <c r="P112" s="207">
        <f>NMM!P$59</f>
        <v>20911.609193270302</v>
      </c>
      <c r="Q112" s="207">
        <f>NMM!Q$59</f>
        <v>21836.025495293456</v>
      </c>
      <c r="R112" s="207">
        <f>NMM!R$59</f>
        <v>23125.858796501012</v>
      </c>
      <c r="S112" s="207">
        <f>NMM!S$59</f>
        <v>23502.663464308134</v>
      </c>
      <c r="T112" s="207">
        <f>NMM!T$59</f>
        <v>24156.07025352052</v>
      </c>
      <c r="U112" s="207">
        <f>NMM!U$59</f>
        <v>23073.798450374703</v>
      </c>
      <c r="V112" s="207">
        <f>NMM!V$59</f>
        <v>20524.471615240687</v>
      </c>
      <c r="W112" s="207">
        <f>NMM!W$59</f>
        <v>21269.483816846507</v>
      </c>
    </row>
    <row r="113" spans="1:23" ht="12" customHeight="1" x14ac:dyDescent="0.25">
      <c r="A113" s="14" t="s">
        <v>49</v>
      </c>
      <c r="B113" s="206">
        <f>NMM!B$60</f>
        <v>24962.613316782204</v>
      </c>
      <c r="C113" s="206">
        <f>NMM!C$60</f>
        <v>25795.375371484319</v>
      </c>
      <c r="D113" s="206">
        <f>NMM!D$60</f>
        <v>26107.333497519699</v>
      </c>
      <c r="E113" s="206">
        <f>NMM!E$60</f>
        <v>27520.089543437189</v>
      </c>
      <c r="F113" s="206">
        <f>NMM!F$60</f>
        <v>27622.177564431546</v>
      </c>
      <c r="G113" s="206">
        <f>NMM!G$60</f>
        <v>28071.945821552956</v>
      </c>
      <c r="H113" s="206">
        <f>NMM!H$60</f>
        <v>28960.626151297554</v>
      </c>
      <c r="I113" s="206">
        <f>NMM!I$60</f>
        <v>29710.762319659305</v>
      </c>
      <c r="J113" s="206">
        <f>NMM!J$60</f>
        <v>25136.816869282677</v>
      </c>
      <c r="K113" s="206">
        <f>NMM!K$60</f>
        <v>19687.714054566786</v>
      </c>
      <c r="L113" s="206">
        <f>NMM!L$60</f>
        <v>18930.869673225581</v>
      </c>
      <c r="M113" s="206">
        <f>NMM!M$60</f>
        <v>16457.170521765162</v>
      </c>
      <c r="N113" s="206">
        <f>NMM!N$60</f>
        <v>13776.138995285823</v>
      </c>
      <c r="O113" s="206">
        <f>NMM!O$60</f>
        <v>12007.868447408136</v>
      </c>
      <c r="P113" s="206">
        <f>NMM!P$60</f>
        <v>13372.391640574106</v>
      </c>
      <c r="Q113" s="206">
        <f>NMM!Q$60</f>
        <v>13928.741457460164</v>
      </c>
      <c r="R113" s="206">
        <f>NMM!R$60</f>
        <v>14265.810037562263</v>
      </c>
      <c r="S113" s="206">
        <f>NMM!S$60</f>
        <v>14409.646189124283</v>
      </c>
      <c r="T113" s="206">
        <f>NMM!T$60</f>
        <v>14891.43414661118</v>
      </c>
      <c r="U113" s="206">
        <f>NMM!U$60</f>
        <v>14157.134161657916</v>
      </c>
      <c r="V113" s="206">
        <f>NMM!V$60</f>
        <v>12828.643541554979</v>
      </c>
      <c r="W113" s="206">
        <f>NMM!W$60</f>
        <v>12970.762976682621</v>
      </c>
    </row>
    <row r="114" spans="1:23" ht="12" customHeight="1" x14ac:dyDescent="0.25">
      <c r="A114" s="14" t="s">
        <v>50</v>
      </c>
      <c r="B114" s="206">
        <f>NMM!B$61</f>
        <v>8570.8072030515868</v>
      </c>
      <c r="C114" s="206">
        <f>NMM!C$61</f>
        <v>9561.3814347802982</v>
      </c>
      <c r="D114" s="206">
        <f>NMM!D$61</f>
        <v>7620.052928372028</v>
      </c>
      <c r="E114" s="206">
        <f>NMM!E$61</f>
        <v>9598.1359669147769</v>
      </c>
      <c r="F114" s="206">
        <f>NMM!F$61</f>
        <v>8884.9402898182252</v>
      </c>
      <c r="G114" s="206">
        <f>NMM!G$61</f>
        <v>10271.18610011863</v>
      </c>
      <c r="H114" s="206">
        <f>NMM!H$61</f>
        <v>8032.7842015965653</v>
      </c>
      <c r="I114" s="206">
        <f>NMM!I$61</f>
        <v>7653.9065798430001</v>
      </c>
      <c r="J114" s="206">
        <f>NMM!J$61</f>
        <v>8089.7961865187208</v>
      </c>
      <c r="K114" s="206">
        <f>NMM!K$61</f>
        <v>6078.712765682184</v>
      </c>
      <c r="L114" s="206">
        <f>NMM!L$61</f>
        <v>7131.4094341896789</v>
      </c>
      <c r="M114" s="206">
        <f>NMM!M$61</f>
        <v>8533.6702864591698</v>
      </c>
      <c r="N114" s="206">
        <f>NMM!N$61</f>
        <v>7014.258749423976</v>
      </c>
      <c r="O114" s="206">
        <f>NMM!O$61</f>
        <v>5892.0029626066407</v>
      </c>
      <c r="P114" s="206">
        <f>NMM!P$61</f>
        <v>5810.7789145535644</v>
      </c>
      <c r="Q114" s="206">
        <f>NMM!Q$61</f>
        <v>6116.9054196830566</v>
      </c>
      <c r="R114" s="206">
        <f>NMM!R$61</f>
        <v>6983.9976040559213</v>
      </c>
      <c r="S114" s="206">
        <f>NMM!S$61</f>
        <v>7199.5529225783939</v>
      </c>
      <c r="T114" s="206">
        <f>NMM!T$61</f>
        <v>7356.4603948043405</v>
      </c>
      <c r="U114" s="206">
        <f>NMM!U$61</f>
        <v>7073.8548851709274</v>
      </c>
      <c r="V114" s="206">
        <f>NMM!V$61</f>
        <v>6005.6756472658226</v>
      </c>
      <c r="W114" s="206">
        <f>NMM!W$61</f>
        <v>6554.6534295542606</v>
      </c>
    </row>
    <row r="115" spans="1:23" ht="12" customHeight="1" x14ac:dyDescent="0.25">
      <c r="A115" s="14" t="s">
        <v>58</v>
      </c>
      <c r="B115" s="206">
        <f>NMM!B$62</f>
        <v>2287.4643422616055</v>
      </c>
      <c r="C115" s="206">
        <f>NMM!C$62</f>
        <v>2393.2111667846452</v>
      </c>
      <c r="D115" s="206">
        <f>NMM!D$62</f>
        <v>2285.904878162758</v>
      </c>
      <c r="E115" s="206">
        <f>NMM!E$62</f>
        <v>2297.081457313529</v>
      </c>
      <c r="F115" s="206">
        <f>NMM!F$62</f>
        <v>2184.424871183603</v>
      </c>
      <c r="G115" s="206">
        <f>NMM!G$62</f>
        <v>2123.4330273822543</v>
      </c>
      <c r="H115" s="206">
        <f>NMM!H$62</f>
        <v>2116.963682897619</v>
      </c>
      <c r="I115" s="206">
        <f>NMM!I$62</f>
        <v>2133.5730684734049</v>
      </c>
      <c r="J115" s="206">
        <f>NMM!J$62</f>
        <v>2083.8693449372722</v>
      </c>
      <c r="K115" s="206">
        <f>NMM!K$62</f>
        <v>1762.8272409584843</v>
      </c>
      <c r="L115" s="206">
        <f>NMM!L$62</f>
        <v>1915.7344929930905</v>
      </c>
      <c r="M115" s="206">
        <f>NMM!M$62</f>
        <v>2080.0681628415068</v>
      </c>
      <c r="N115" s="206">
        <f>NMM!N$62</f>
        <v>1792.4098154744429</v>
      </c>
      <c r="O115" s="206">
        <f>NMM!O$62</f>
        <v>1791.7222071596946</v>
      </c>
      <c r="P115" s="206">
        <f>NMM!P$62</f>
        <v>1728.4386381426339</v>
      </c>
      <c r="Q115" s="206">
        <f>NMM!Q$62</f>
        <v>1790.3786181502373</v>
      </c>
      <c r="R115" s="206">
        <f>NMM!R$62</f>
        <v>1876.0511548828269</v>
      </c>
      <c r="S115" s="206">
        <f>NMM!S$62</f>
        <v>1893.4643526054558</v>
      </c>
      <c r="T115" s="206">
        <f>NMM!T$62</f>
        <v>1908.1757121050007</v>
      </c>
      <c r="U115" s="206">
        <f>NMM!U$62</f>
        <v>1842.8094035458607</v>
      </c>
      <c r="V115" s="206">
        <f>NMM!V$62</f>
        <v>1690.1524264198861</v>
      </c>
      <c r="W115" s="206">
        <f>NMM!W$62</f>
        <v>1744.0674106096249</v>
      </c>
    </row>
    <row r="116" spans="1:23" ht="12" customHeight="1" x14ac:dyDescent="0.25">
      <c r="A116" s="13" t="s">
        <v>23</v>
      </c>
      <c r="B116" s="207">
        <f>PPA!B$57</f>
        <v>3356.6222980782168</v>
      </c>
      <c r="C116" s="207">
        <f>PPA!C$57</f>
        <v>2312.4003494385033</v>
      </c>
      <c r="D116" s="207">
        <f>PPA!D$57</f>
        <v>2904.0887638786112</v>
      </c>
      <c r="E116" s="207">
        <f>PPA!E$57</f>
        <v>3941.6704073981236</v>
      </c>
      <c r="F116" s="207">
        <f>PPA!F$57</f>
        <v>2922.6498962385622</v>
      </c>
      <c r="G116" s="207">
        <f>PPA!G$57</f>
        <v>3330.825361558685</v>
      </c>
      <c r="H116" s="207">
        <f>PPA!H$57</f>
        <v>2330.7290099987531</v>
      </c>
      <c r="I116" s="207">
        <f>PPA!I$57</f>
        <v>2750.3157182386212</v>
      </c>
      <c r="J116" s="207">
        <f>PPA!J$57</f>
        <v>2638.1035691986322</v>
      </c>
      <c r="K116" s="207">
        <f>PPA!K$57</f>
        <v>2326.1332406385527</v>
      </c>
      <c r="L116" s="207">
        <f>PPA!L$57</f>
        <v>1888.5101317183448</v>
      </c>
      <c r="M116" s="207">
        <f>PPA!M$57</f>
        <v>2032.391773798518</v>
      </c>
      <c r="N116" s="207">
        <f>PPA!N$57</f>
        <v>2410.9175098783439</v>
      </c>
      <c r="O116" s="207">
        <f>PPA!O$57</f>
        <v>2450.4322744786668</v>
      </c>
      <c r="P116" s="207">
        <f>PPA!P$57</f>
        <v>2382.6649586385315</v>
      </c>
      <c r="Q116" s="207">
        <f>PPA!Q$57</f>
        <v>1712.0716531189203</v>
      </c>
      <c r="R116" s="207">
        <f>PPA!R$57</f>
        <v>1710.0047977189156</v>
      </c>
      <c r="S116" s="207">
        <f>PPA!S$57</f>
        <v>1665.5281934388722</v>
      </c>
      <c r="T116" s="207">
        <f>PPA!T$57</f>
        <v>1623.9496924789983</v>
      </c>
      <c r="U116" s="207">
        <f>PPA!U$57</f>
        <v>1657.0436079589713</v>
      </c>
      <c r="V116" s="207">
        <f>PPA!V$57</f>
        <v>1584.8278693188392</v>
      </c>
      <c r="W116" s="207">
        <f>PPA!W$57</f>
        <v>1680.5505038390072</v>
      </c>
    </row>
    <row r="117" spans="1:23" ht="12" customHeight="1" x14ac:dyDescent="0.25">
      <c r="A117" s="14" t="s">
        <v>52</v>
      </c>
      <c r="B117" s="206">
        <f>PPA!B$58</f>
        <v>1031.3988942622291</v>
      </c>
      <c r="C117" s="206">
        <f>PPA!C$58</f>
        <v>601.86627257796829</v>
      </c>
      <c r="D117" s="206">
        <f>PPA!D$58</f>
        <v>756.14512906534151</v>
      </c>
      <c r="E117" s="206">
        <f>PPA!E$58</f>
        <v>1083.97423746442</v>
      </c>
      <c r="F117" s="206">
        <f>PPA!F$58</f>
        <v>799.469169941529</v>
      </c>
      <c r="G117" s="206">
        <f>PPA!G$58</f>
        <v>917.97964312956628</v>
      </c>
      <c r="H117" s="206">
        <f>PPA!H$58</f>
        <v>575.43394494984682</v>
      </c>
      <c r="I117" s="206">
        <f>PPA!I$58</f>
        <v>695.91156482330211</v>
      </c>
      <c r="J117" s="206">
        <f>PPA!J$58</f>
        <v>659.82264970036408</v>
      </c>
      <c r="K117" s="206">
        <f>PPA!K$58</f>
        <v>575.31651629680368</v>
      </c>
      <c r="L117" s="206">
        <f>PPA!L$58</f>
        <v>486.13021730092271</v>
      </c>
      <c r="M117" s="206">
        <f>PPA!M$58</f>
        <v>524.61226683343466</v>
      </c>
      <c r="N117" s="206">
        <f>PPA!N$58</f>
        <v>640.09432588879554</v>
      </c>
      <c r="O117" s="206">
        <f>PPA!O$58</f>
        <v>612.77305701651301</v>
      </c>
      <c r="P117" s="206">
        <f>PPA!P$58</f>
        <v>608.22923806534334</v>
      </c>
      <c r="Q117" s="206">
        <f>PPA!Q$58</f>
        <v>374.40042899289762</v>
      </c>
      <c r="R117" s="206">
        <f>PPA!R$58</f>
        <v>378.33932875738623</v>
      </c>
      <c r="S117" s="206">
        <f>PPA!S$58</f>
        <v>376.946443215702</v>
      </c>
      <c r="T117" s="206">
        <f>PPA!T$58</f>
        <v>369.30668236594232</v>
      </c>
      <c r="U117" s="206">
        <f>PPA!U$58</f>
        <v>322.32538259494879</v>
      </c>
      <c r="V117" s="206">
        <f>PPA!V$58</f>
        <v>366.39380299557058</v>
      </c>
      <c r="W117" s="206">
        <f>PPA!W$58</f>
        <v>361.9355278273519</v>
      </c>
    </row>
    <row r="118" spans="1:23" ht="12" customHeight="1" x14ac:dyDescent="0.25">
      <c r="A118" s="14" t="s">
        <v>59</v>
      </c>
      <c r="B118" s="206">
        <f>PPA!B$59</f>
        <v>2119.9293915996591</v>
      </c>
      <c r="C118" s="206">
        <f>PPA!C$59</f>
        <v>1656.609500661571</v>
      </c>
      <c r="D118" s="206">
        <f>PPA!D$59</f>
        <v>2065.3899269205281</v>
      </c>
      <c r="E118" s="206">
        <f>PPA!E$59</f>
        <v>2715.1142897008099</v>
      </c>
      <c r="F118" s="206">
        <f>PPA!F$59</f>
        <v>2043.5726160304221</v>
      </c>
      <c r="G118" s="206">
        <f>PPA!G$59</f>
        <v>2311.4733297435282</v>
      </c>
      <c r="H118" s="206">
        <f>PPA!H$59</f>
        <v>1688.8824333742939</v>
      </c>
      <c r="I118" s="206">
        <f>PPA!I$59</f>
        <v>1970.99162587816</v>
      </c>
      <c r="J118" s="206">
        <f>PPA!J$59</f>
        <v>1916.8778488639539</v>
      </c>
      <c r="K118" s="206">
        <f>PPA!K$59</f>
        <v>1691.3265637629511</v>
      </c>
      <c r="L118" s="206">
        <f>PPA!L$59</f>
        <v>1329.9886520879529</v>
      </c>
      <c r="M118" s="206">
        <f>PPA!M$59</f>
        <v>1445.141147158391</v>
      </c>
      <c r="N118" s="206">
        <f>PPA!N$59</f>
        <v>1677.088611105341</v>
      </c>
      <c r="O118" s="206">
        <f>PPA!O$59</f>
        <v>1763.0744233567841</v>
      </c>
      <c r="P118" s="206">
        <f>PPA!P$59</f>
        <v>1715.0875116258169</v>
      </c>
      <c r="Q118" s="206">
        <f>PPA!Q$59</f>
        <v>1299.5785786044551</v>
      </c>
      <c r="R118" s="206">
        <f>PPA!R$59</f>
        <v>1295.9067779465149</v>
      </c>
      <c r="S118" s="206">
        <f>PPA!S$59</f>
        <v>1258.1046793854559</v>
      </c>
      <c r="T118" s="206">
        <f>PPA!T$59</f>
        <v>1216.592102641785</v>
      </c>
      <c r="U118" s="206">
        <f>PPA!U$59</f>
        <v>1302.6903823354901</v>
      </c>
      <c r="V118" s="206">
        <f>PPA!V$59</f>
        <v>1190.0921787306279</v>
      </c>
      <c r="W118" s="206">
        <f>PPA!W$59</f>
        <v>1294.4635127832089</v>
      </c>
    </row>
    <row r="119" spans="1:23" ht="12" customHeight="1" x14ac:dyDescent="0.25">
      <c r="A119" s="14" t="s">
        <v>60</v>
      </c>
      <c r="B119" s="206">
        <f>PPA!B$60</f>
        <v>205.29401221632881</v>
      </c>
      <c r="C119" s="206">
        <f>PPA!C$60</f>
        <v>53.924576198964168</v>
      </c>
      <c r="D119" s="206">
        <f>PPA!D$60</f>
        <v>82.553707892741556</v>
      </c>
      <c r="E119" s="206">
        <f>PPA!E$60</f>
        <v>142.58188023289421</v>
      </c>
      <c r="F119" s="206">
        <f>PPA!F$60</f>
        <v>79.608110266611021</v>
      </c>
      <c r="G119" s="206">
        <f>PPA!G$60</f>
        <v>101.37238868559049</v>
      </c>
      <c r="H119" s="206">
        <f>PPA!H$60</f>
        <v>66.412631674612385</v>
      </c>
      <c r="I119" s="206">
        <f>PPA!I$60</f>
        <v>83.412527537158766</v>
      </c>
      <c r="J119" s="206">
        <f>PPA!J$60</f>
        <v>61.403070634314084</v>
      </c>
      <c r="K119" s="206">
        <f>PPA!K$60</f>
        <v>59.490160578798317</v>
      </c>
      <c r="L119" s="206">
        <f>PPA!L$60</f>
        <v>72.391262329469015</v>
      </c>
      <c r="M119" s="206">
        <f>PPA!M$60</f>
        <v>62.638359806692193</v>
      </c>
      <c r="N119" s="206">
        <f>PPA!N$60</f>
        <v>93.734572884207225</v>
      </c>
      <c r="O119" s="206">
        <f>PPA!O$60</f>
        <v>74.584794105369795</v>
      </c>
      <c r="P119" s="206">
        <f>PPA!P$60</f>
        <v>59.348208947371589</v>
      </c>
      <c r="Q119" s="206">
        <f>PPA!Q$60</f>
        <v>38.092645521567661</v>
      </c>
      <c r="R119" s="206">
        <f>PPA!R$60</f>
        <v>35.758691015014399</v>
      </c>
      <c r="S119" s="206">
        <f>PPA!S$60</f>
        <v>30.477070837714329</v>
      </c>
      <c r="T119" s="206">
        <f>PPA!T$60</f>
        <v>38.050907471270911</v>
      </c>
      <c r="U119" s="206">
        <f>PPA!U$60</f>
        <v>32.027843028532622</v>
      </c>
      <c r="V119" s="206">
        <f>PPA!V$60</f>
        <v>28.341887592640639</v>
      </c>
      <c r="W119" s="206">
        <f>PPA!W$60</f>
        <v>24.151463228446239</v>
      </c>
    </row>
    <row r="120" spans="1:23" ht="12" customHeight="1" x14ac:dyDescent="0.25">
      <c r="A120" s="15" t="s">
        <v>61</v>
      </c>
      <c r="B120" s="208">
        <f>FBT!B$33</f>
        <v>4084.8476567401972</v>
      </c>
      <c r="C120" s="208">
        <f>FBT!C$33</f>
        <v>4633.5143137779032</v>
      </c>
      <c r="D120" s="208">
        <f>FBT!D$33</f>
        <v>5288.1352626610014</v>
      </c>
      <c r="E120" s="208">
        <f>FBT!E$33</f>
        <v>5206.7320759544746</v>
      </c>
      <c r="F120" s="208">
        <f>FBT!F$33</f>
        <v>4955.5145205138824</v>
      </c>
      <c r="G120" s="208">
        <f>FBT!G$33</f>
        <v>4270.3101715478188</v>
      </c>
      <c r="H120" s="208">
        <f>FBT!H$33</f>
        <v>2852.7687738868708</v>
      </c>
      <c r="I120" s="208">
        <f>FBT!I$33</f>
        <v>2948.986843452059</v>
      </c>
      <c r="J120" s="208">
        <f>FBT!J$33</f>
        <v>2750.0845897108611</v>
      </c>
      <c r="K120" s="208">
        <f>FBT!K$33</f>
        <v>2788.3774600752472</v>
      </c>
      <c r="L120" s="208">
        <f>FBT!L$33</f>
        <v>2838.3606636368399</v>
      </c>
      <c r="M120" s="208">
        <f>FBT!M$33</f>
        <v>2039.230396109421</v>
      </c>
      <c r="N120" s="208">
        <f>FBT!N$33</f>
        <v>2582.9269073200121</v>
      </c>
      <c r="O120" s="208">
        <f>FBT!O$33</f>
        <v>2895.870104126147</v>
      </c>
      <c r="P120" s="208">
        <f>FBT!P$33</f>
        <v>2826.300629043199</v>
      </c>
      <c r="Q120" s="208">
        <f>FBT!Q$33</f>
        <v>2921.387931235789</v>
      </c>
      <c r="R120" s="208">
        <f>FBT!R$33</f>
        <v>3161.4188676737308</v>
      </c>
      <c r="S120" s="208">
        <f>FBT!S$33</f>
        <v>3304.1680095684378</v>
      </c>
      <c r="T120" s="208">
        <f>FBT!T$33</f>
        <v>3196.819139656609</v>
      </c>
      <c r="U120" s="208">
        <f>FBT!U$33</f>
        <v>3212.9936085871632</v>
      </c>
      <c r="V120" s="208">
        <f>FBT!V$33</f>
        <v>3034.4401438808009</v>
      </c>
      <c r="W120" s="208">
        <f>FBT!W$33</f>
        <v>3205.5409121902089</v>
      </c>
    </row>
    <row r="121" spans="1:23" ht="12" customHeight="1" x14ac:dyDescent="0.25">
      <c r="A121" s="12" t="s">
        <v>62</v>
      </c>
      <c r="B121" s="206">
        <f>TRE!B$33</f>
        <v>1487.668469759107</v>
      </c>
      <c r="C121" s="206">
        <f>TRE!C$33</f>
        <v>1600.233101638298</v>
      </c>
      <c r="D121" s="206">
        <f>TRE!D$33</f>
        <v>1448.033116678964</v>
      </c>
      <c r="E121" s="206">
        <f>TRE!E$33</f>
        <v>1758.8405807982731</v>
      </c>
      <c r="F121" s="206">
        <f>TRE!F$33</f>
        <v>1661.1981587984831</v>
      </c>
      <c r="G121" s="206">
        <f>TRE!G$33</f>
        <v>1181.753582758854</v>
      </c>
      <c r="H121" s="206">
        <f>TRE!H$33</f>
        <v>886.29101387896026</v>
      </c>
      <c r="I121" s="206">
        <f>TRE!I$33</f>
        <v>1127.193143037907</v>
      </c>
      <c r="J121" s="206">
        <f>TRE!J$33</f>
        <v>1100.6859211174699</v>
      </c>
      <c r="K121" s="206">
        <f>TRE!K$33</f>
        <v>771.5159744390096</v>
      </c>
      <c r="L121" s="206">
        <f>TRE!L$33</f>
        <v>613.22032151875158</v>
      </c>
      <c r="M121" s="206">
        <f>TRE!M$33</f>
        <v>763.49220011904345</v>
      </c>
      <c r="N121" s="206">
        <f>TRE!N$33</f>
        <v>576.70690319850064</v>
      </c>
      <c r="O121" s="206">
        <f>TRE!O$33</f>
        <v>401.42092427930038</v>
      </c>
      <c r="P121" s="206">
        <f>TRE!P$33</f>
        <v>403.93759140128418</v>
      </c>
      <c r="Q121" s="206">
        <f>TRE!Q$33</f>
        <v>371.1599946008244</v>
      </c>
      <c r="R121" s="206">
        <f>TRE!R$33</f>
        <v>548.53381547909021</v>
      </c>
      <c r="S121" s="206">
        <f>TRE!S$33</f>
        <v>519.14223756135232</v>
      </c>
      <c r="T121" s="206">
        <f>TRE!T$33</f>
        <v>545.3213518792586</v>
      </c>
      <c r="U121" s="206">
        <f>TRE!U$33</f>
        <v>630.2689311582044</v>
      </c>
      <c r="V121" s="206">
        <f>TRE!V$33</f>
        <v>499.38080255896881</v>
      </c>
      <c r="W121" s="206">
        <f>TRE!W$33</f>
        <v>521.14699907907811</v>
      </c>
    </row>
    <row r="122" spans="1:23" ht="12" customHeight="1" x14ac:dyDescent="0.25">
      <c r="A122" s="12" t="s">
        <v>63</v>
      </c>
      <c r="B122" s="206">
        <f>MAE!B$33</f>
        <v>1654.225752689204</v>
      </c>
      <c r="C122" s="206">
        <f>MAE!C$33</f>
        <v>2277.064476306773</v>
      </c>
      <c r="D122" s="206">
        <f>MAE!D$33</f>
        <v>1859.224987690174</v>
      </c>
      <c r="E122" s="206">
        <f>MAE!E$33</f>
        <v>2285.0377842433682</v>
      </c>
      <c r="F122" s="206">
        <f>MAE!F$33</f>
        <v>2225.067420814888</v>
      </c>
      <c r="G122" s="206">
        <f>MAE!G$33</f>
        <v>2052.0048964713792</v>
      </c>
      <c r="H122" s="206">
        <f>MAE!H$33</f>
        <v>1756.407224878935</v>
      </c>
      <c r="I122" s="206">
        <f>MAE!I$33</f>
        <v>1809.824247358101</v>
      </c>
      <c r="J122" s="206">
        <f>MAE!J$33</f>
        <v>1739.984628598359</v>
      </c>
      <c r="K122" s="206">
        <f>MAE!K$33</f>
        <v>1902.786747478903</v>
      </c>
      <c r="L122" s="206">
        <f>MAE!L$33</f>
        <v>2081.6255167189111</v>
      </c>
      <c r="M122" s="206">
        <f>MAE!M$33</f>
        <v>1977.7846244373709</v>
      </c>
      <c r="N122" s="206">
        <f>MAE!N$33</f>
        <v>1095.189324118983</v>
      </c>
      <c r="O122" s="206">
        <f>MAE!O$33</f>
        <v>1585.2261398387959</v>
      </c>
      <c r="P122" s="206">
        <f>MAE!P$33</f>
        <v>1112.603437798675</v>
      </c>
      <c r="Q122" s="206">
        <f>MAE!Q$33</f>
        <v>1345.2887869177091</v>
      </c>
      <c r="R122" s="206">
        <f>MAE!R$33</f>
        <v>1349.9694287991499</v>
      </c>
      <c r="S122" s="206">
        <f>MAE!S$33</f>
        <v>1309.796246158339</v>
      </c>
      <c r="T122" s="206">
        <f>MAE!T$33</f>
        <v>1343.3428486781261</v>
      </c>
      <c r="U122" s="206">
        <f>MAE!U$33</f>
        <v>1355.558836318645</v>
      </c>
      <c r="V122" s="206">
        <f>MAE!V$33</f>
        <v>1218.1144575587421</v>
      </c>
      <c r="W122" s="206">
        <f>MAE!W$33</f>
        <v>1178.3313449975769</v>
      </c>
    </row>
    <row r="123" spans="1:23" ht="12" customHeight="1" x14ac:dyDescent="0.25">
      <c r="A123" s="12" t="s">
        <v>64</v>
      </c>
      <c r="B123" s="206">
        <f>TEL!B$33</f>
        <v>2127.4428113982531</v>
      </c>
      <c r="C123" s="206">
        <f>TEL!C$33</f>
        <v>1627.3278950386321</v>
      </c>
      <c r="D123" s="206">
        <f>TEL!D$33</f>
        <v>1643.2547144375519</v>
      </c>
      <c r="E123" s="206">
        <f>TEL!E$33</f>
        <v>1590.402933717804</v>
      </c>
      <c r="F123" s="206">
        <f>TEL!F$33</f>
        <v>1584.591926757503</v>
      </c>
      <c r="G123" s="206">
        <f>TEL!G$33</f>
        <v>1591.8860123986869</v>
      </c>
      <c r="H123" s="206">
        <f>TEL!H$33</f>
        <v>987.39266003764033</v>
      </c>
      <c r="I123" s="206">
        <f>TEL!I$33</f>
        <v>777.3565712382798</v>
      </c>
      <c r="J123" s="206">
        <f>TEL!J$33</f>
        <v>726.44030387774922</v>
      </c>
      <c r="K123" s="206">
        <f>TEL!K$33</f>
        <v>879.68378051797708</v>
      </c>
      <c r="L123" s="206">
        <f>TEL!L$33</f>
        <v>668.79044387751526</v>
      </c>
      <c r="M123" s="206">
        <f>TEL!M$33</f>
        <v>654.56647883860865</v>
      </c>
      <c r="N123" s="206">
        <f>TEL!N$33</f>
        <v>573.82424495798887</v>
      </c>
      <c r="O123" s="206">
        <f>TEL!O$33</f>
        <v>435.99377267783382</v>
      </c>
      <c r="P123" s="206">
        <f>TEL!P$33</f>
        <v>430.37149787850751</v>
      </c>
      <c r="Q123" s="206">
        <f>TEL!Q$33</f>
        <v>411.38115299774381</v>
      </c>
      <c r="R123" s="206">
        <f>TEL!R$33</f>
        <v>546.9731690381002</v>
      </c>
      <c r="S123" s="206">
        <f>TEL!S$33</f>
        <v>396.58070447888417</v>
      </c>
      <c r="T123" s="206">
        <f>TEL!T$33</f>
        <v>491.52912299833861</v>
      </c>
      <c r="U123" s="206">
        <f>TEL!U$33</f>
        <v>449.37892151791772</v>
      </c>
      <c r="V123" s="206">
        <f>TEL!V$33</f>
        <v>437.15128823861539</v>
      </c>
      <c r="W123" s="206">
        <f>TEL!W$33</f>
        <v>414.0186098386331</v>
      </c>
    </row>
    <row r="124" spans="1:23" ht="12" customHeight="1" x14ac:dyDescent="0.25">
      <c r="A124" s="12" t="s">
        <v>65</v>
      </c>
      <c r="B124" s="206">
        <f>WWP!B$33</f>
        <v>331.89135191962413</v>
      </c>
      <c r="C124" s="206">
        <f>WWP!C$33</f>
        <v>334.66400711951349</v>
      </c>
      <c r="D124" s="206">
        <f>WWP!D$33</f>
        <v>381.20862131933598</v>
      </c>
      <c r="E124" s="206">
        <f>WWP!E$33</f>
        <v>308.66223816058971</v>
      </c>
      <c r="F124" s="206">
        <f>WWP!F$33</f>
        <v>721.20614939915868</v>
      </c>
      <c r="G124" s="206">
        <f>WWP!G$33</f>
        <v>514.34182080061714</v>
      </c>
      <c r="H124" s="206">
        <f>WWP!H$33</f>
        <v>257.07046752030402</v>
      </c>
      <c r="I124" s="206">
        <f>WWP!I$33</f>
        <v>349.17706871955528</v>
      </c>
      <c r="J124" s="206">
        <f>WWP!J$33</f>
        <v>302.7889403996636</v>
      </c>
      <c r="K124" s="206">
        <f>WWP!K$33</f>
        <v>206.78171363965279</v>
      </c>
      <c r="L124" s="206">
        <f>WWP!L$33</f>
        <v>192.0379305596322</v>
      </c>
      <c r="M124" s="206">
        <f>WWP!M$33</f>
        <v>282.00301523970012</v>
      </c>
      <c r="N124" s="206">
        <f>WWP!N$33</f>
        <v>139.43181779972369</v>
      </c>
      <c r="O124" s="206">
        <f>WWP!O$33</f>
        <v>175.78126259966609</v>
      </c>
      <c r="P124" s="206">
        <f>WWP!P$33</f>
        <v>148.28336999976199</v>
      </c>
      <c r="Q124" s="206">
        <f>WWP!Q$33</f>
        <v>220.2547730396382</v>
      </c>
      <c r="R124" s="206">
        <f>WWP!R$33</f>
        <v>319.29590411964273</v>
      </c>
      <c r="S124" s="206">
        <f>WWP!S$33</f>
        <v>237.55587407965581</v>
      </c>
      <c r="T124" s="206">
        <f>WWP!T$33</f>
        <v>246.90907799978251</v>
      </c>
      <c r="U124" s="206">
        <f>WWP!U$33</f>
        <v>249.1720678797852</v>
      </c>
      <c r="V124" s="206">
        <f>WWP!V$33</f>
        <v>209.6840775598067</v>
      </c>
      <c r="W124" s="206">
        <f>WWP!W$33</f>
        <v>199.71870695974411</v>
      </c>
    </row>
    <row r="125" spans="1:23" ht="12" customHeight="1" x14ac:dyDescent="0.25">
      <c r="A125" s="12" t="s">
        <v>66</v>
      </c>
      <c r="B125" s="206">
        <f>OIS!B$33</f>
        <v>1915.849983244965</v>
      </c>
      <c r="C125" s="206">
        <f>OIS!C$33</f>
        <v>2885.529035158504</v>
      </c>
      <c r="D125" s="206">
        <f>OIS!D$33</f>
        <v>3567.674937034883</v>
      </c>
      <c r="E125" s="206">
        <f>OIS!E$33</f>
        <v>3521.8589543289941</v>
      </c>
      <c r="F125" s="206">
        <f>OIS!F$33</f>
        <v>4451.3512100004664</v>
      </c>
      <c r="G125" s="206">
        <f>OIS!G$33</f>
        <v>6745.7159638977619</v>
      </c>
      <c r="H125" s="206">
        <f>OIS!H$33</f>
        <v>2655.8256326970809</v>
      </c>
      <c r="I125" s="206">
        <f>OIS!I$33</f>
        <v>5819.4673701549445</v>
      </c>
      <c r="J125" s="206">
        <f>OIS!J$33</f>
        <v>4751.7971867322594</v>
      </c>
      <c r="K125" s="206">
        <f>OIS!K$33</f>
        <v>5359.0569559222386</v>
      </c>
      <c r="L125" s="206">
        <f>OIS!L$33</f>
        <v>6070.174743602749</v>
      </c>
      <c r="M125" s="206">
        <f>OIS!M$33</f>
        <v>3519.5376870028131</v>
      </c>
      <c r="N125" s="206">
        <f>OIS!N$33</f>
        <v>4895.7574910411167</v>
      </c>
      <c r="O125" s="206">
        <f>OIS!O$33</f>
        <v>5227.4667092417067</v>
      </c>
      <c r="P125" s="206">
        <f>OIS!P$33</f>
        <v>5271.6395401227874</v>
      </c>
      <c r="Q125" s="206">
        <f>OIS!Q$33</f>
        <v>3310.3541300452971</v>
      </c>
      <c r="R125" s="206">
        <f>OIS!R$33</f>
        <v>3239.6134957252621</v>
      </c>
      <c r="S125" s="206">
        <f>OIS!S$33</f>
        <v>3451.7654377248259</v>
      </c>
      <c r="T125" s="206">
        <f>OIS!T$33</f>
        <v>3711.3751101651892</v>
      </c>
      <c r="U125" s="206">
        <f>OIS!U$33</f>
        <v>3906.1087102846118</v>
      </c>
      <c r="V125" s="206">
        <f>OIS!V$33</f>
        <v>3414.4788862860328</v>
      </c>
      <c r="W125" s="206">
        <f>OIS!W$33</f>
        <v>3697.3650848463549</v>
      </c>
    </row>
    <row r="126" spans="1:23" ht="12" customHeight="1" x14ac:dyDescent="0.25">
      <c r="A126" s="28" t="s">
        <v>86</v>
      </c>
      <c r="B126" s="216">
        <f>Ind_Summary_emi!B43</f>
        <v>455.681037</v>
      </c>
      <c r="C126" s="216">
        <f>Ind_Summary_emi!C43</f>
        <v>438.30152700000002</v>
      </c>
      <c r="D126" s="216">
        <f>Ind_Summary_emi!D43</f>
        <v>342.422325</v>
      </c>
      <c r="E126" s="216">
        <f>Ind_Summary_emi!E43</f>
        <v>309.30488800000001</v>
      </c>
      <c r="F126" s="216">
        <f>Ind_Summary_emi!F43</f>
        <v>318.65323599999999</v>
      </c>
      <c r="G126" s="216">
        <f>Ind_Summary_emi!G43</f>
        <v>391.26526000000001</v>
      </c>
      <c r="H126" s="216">
        <f>Ind_Summary_emi!H43</f>
        <v>375.34801099999999</v>
      </c>
      <c r="I126" s="216">
        <f>Ind_Summary_emi!I43</f>
        <v>364.27311800000001</v>
      </c>
      <c r="J126" s="216">
        <f>Ind_Summary_emi!J43</f>
        <v>405.35390899999999</v>
      </c>
      <c r="K126" s="216">
        <f>Ind_Summary_emi!K43</f>
        <v>365.43273099999999</v>
      </c>
      <c r="L126" s="216">
        <f>Ind_Summary_emi!L43</f>
        <v>373.69163400000002</v>
      </c>
      <c r="M126" s="216">
        <f>Ind_Summary_emi!M43</f>
        <v>355.73426999999998</v>
      </c>
      <c r="N126" s="216">
        <f>Ind_Summary_emi!N43</f>
        <v>354.251958</v>
      </c>
      <c r="O126" s="216">
        <f>Ind_Summary_emi!O43</f>
        <v>359.68849599999999</v>
      </c>
      <c r="P126" s="216">
        <f>Ind_Summary_emi!P43</f>
        <v>371.31087000000002</v>
      </c>
      <c r="Q126" s="216">
        <f>Ind_Summary_emi!Q43</f>
        <v>365.43035700000001</v>
      </c>
      <c r="R126" s="216">
        <f>Ind_Summary_emi!R43</f>
        <v>384.52146399999998</v>
      </c>
      <c r="S126" s="216">
        <f>Ind_Summary_emi!S43</f>
        <v>399.01115299999998</v>
      </c>
      <c r="T126" s="216">
        <f>Ind_Summary_emi!T43</f>
        <v>405.14915999999999</v>
      </c>
      <c r="U126" s="216">
        <f>Ind_Summary_emi!U43</f>
        <v>410.93768799999998</v>
      </c>
      <c r="V126" s="216">
        <f>Ind_Summary_emi!V43</f>
        <v>356.97117400000002</v>
      </c>
      <c r="W126" s="216">
        <f>Ind_Summary_emi!W43</f>
        <v>396.48019900000003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112.13373087947819</v>
      </c>
      <c r="C128" s="205">
        <f t="shared" si="8"/>
        <v>115.03967067280549</v>
      </c>
      <c r="D128" s="205">
        <f t="shared" si="8"/>
        <v>114.41948611659718</v>
      </c>
      <c r="E128" s="205">
        <f t="shared" si="8"/>
        <v>120.70911367779009</v>
      </c>
      <c r="F128" s="205">
        <f t="shared" si="8"/>
        <v>121.95649041350998</v>
      </c>
      <c r="G128" s="205">
        <f t="shared" si="8"/>
        <v>121.27394104542199</v>
      </c>
      <c r="H128" s="205">
        <f t="shared" si="8"/>
        <v>95.374672744298053</v>
      </c>
      <c r="I128" s="205">
        <f t="shared" si="8"/>
        <v>102.99468687424563</v>
      </c>
      <c r="J128" s="205">
        <f t="shared" si="8"/>
        <v>99.250325691554522</v>
      </c>
      <c r="K128" s="205">
        <f t="shared" si="8"/>
        <v>92.575030333397365</v>
      </c>
      <c r="L128" s="205">
        <f t="shared" si="8"/>
        <v>101.44691508457777</v>
      </c>
      <c r="M128" s="205">
        <f t="shared" si="8"/>
        <v>108.23219781286454</v>
      </c>
      <c r="N128" s="205">
        <f t="shared" si="8"/>
        <v>116.24483271061396</v>
      </c>
      <c r="O128" s="205">
        <f t="shared" si="8"/>
        <v>119.1627947730174</v>
      </c>
      <c r="P128" s="205">
        <f t="shared" si="8"/>
        <v>115.66738314772499</v>
      </c>
      <c r="Q128" s="205">
        <f t="shared" si="8"/>
        <v>109.33131240868926</v>
      </c>
      <c r="R128" s="205">
        <f t="shared" si="8"/>
        <v>112.85898852688352</v>
      </c>
      <c r="S128" s="205">
        <f t="shared" si="8"/>
        <v>111.12828583582498</v>
      </c>
      <c r="T128" s="205">
        <f t="shared" si="8"/>
        <v>111.27448771996838</v>
      </c>
      <c r="U128" s="205">
        <f t="shared" si="8"/>
        <v>107.18279025237474</v>
      </c>
      <c r="V128" s="205">
        <f t="shared" si="8"/>
        <v>110.13627331913248</v>
      </c>
      <c r="W128" s="205">
        <f t="shared" si="8"/>
        <v>110.46980308265896</v>
      </c>
    </row>
    <row r="129" spans="1:23" ht="12" customHeight="1" x14ac:dyDescent="0.25">
      <c r="A129" s="12" t="s">
        <v>16</v>
      </c>
      <c r="B129" s="206">
        <f t="shared" ref="B129:W129" si="9">IF(B52=0,"",B52/B4*1000)</f>
        <v>470.41390544636329</v>
      </c>
      <c r="C129" s="206">
        <f t="shared" si="9"/>
        <v>542.10134973174365</v>
      </c>
      <c r="D129" s="206">
        <f t="shared" si="9"/>
        <v>558.65070422753661</v>
      </c>
      <c r="E129" s="206">
        <f t="shared" si="9"/>
        <v>632.64397089902013</v>
      </c>
      <c r="F129" s="206">
        <f t="shared" si="9"/>
        <v>690.62644912246799</v>
      </c>
      <c r="G129" s="206">
        <f t="shared" si="9"/>
        <v>679.79039163750929</v>
      </c>
      <c r="H129" s="206">
        <f t="shared" si="9"/>
        <v>491.69037862371835</v>
      </c>
      <c r="I129" s="206">
        <f t="shared" si="9"/>
        <v>550.96651139261951</v>
      </c>
      <c r="J129" s="206">
        <f t="shared" si="9"/>
        <v>625.87406923458866</v>
      </c>
      <c r="K129" s="206">
        <f t="shared" si="9"/>
        <v>694.04896449771115</v>
      </c>
      <c r="L129" s="206">
        <f t="shared" si="9"/>
        <v>585.77884092534055</v>
      </c>
      <c r="M129" s="206">
        <f t="shared" si="9"/>
        <v>628.77758858802304</v>
      </c>
      <c r="N129" s="206">
        <f t="shared" si="9"/>
        <v>620.39737877333778</v>
      </c>
      <c r="O129" s="206">
        <f t="shared" si="9"/>
        <v>557.47078004215064</v>
      </c>
      <c r="P129" s="206">
        <f t="shared" si="9"/>
        <v>517.35719630970391</v>
      </c>
      <c r="Q129" s="206">
        <f t="shared" si="9"/>
        <v>551.78917484227793</v>
      </c>
      <c r="R129" s="206">
        <f t="shared" si="9"/>
        <v>562.72476286144638</v>
      </c>
      <c r="S129" s="206">
        <f t="shared" si="9"/>
        <v>560.04259509903693</v>
      </c>
      <c r="T129" s="206">
        <f t="shared" si="9"/>
        <v>524.36530916540505</v>
      </c>
      <c r="U129" s="206">
        <f t="shared" si="9"/>
        <v>575.91879755702291</v>
      </c>
      <c r="V129" s="206">
        <f t="shared" si="9"/>
        <v>658.18613663302017</v>
      </c>
      <c r="W129" s="206">
        <f t="shared" si="9"/>
        <v>546.49570599666765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481.37052071106774</v>
      </c>
      <c r="C130" s="207">
        <f t="shared" si="10"/>
        <v>561.46224681901515</v>
      </c>
      <c r="D130" s="207">
        <f t="shared" si="10"/>
        <v>703.8604490011121</v>
      </c>
      <c r="E130" s="207">
        <f t="shared" si="10"/>
        <v>716.56154052079739</v>
      </c>
      <c r="F130" s="207">
        <f t="shared" si="10"/>
        <v>747.58992624259963</v>
      </c>
      <c r="G130" s="207">
        <f t="shared" si="10"/>
        <v>631.06830892169796</v>
      </c>
      <c r="H130" s="207">
        <f t="shared" si="10"/>
        <v>558.41766849020098</v>
      </c>
      <c r="I130" s="207">
        <f t="shared" si="10"/>
        <v>682.47262877327512</v>
      </c>
      <c r="J130" s="207">
        <f t="shared" si="10"/>
        <v>704.4038167226737</v>
      </c>
      <c r="K130" s="207">
        <f t="shared" si="10"/>
        <v>696.61047615231371</v>
      </c>
      <c r="L130" s="207">
        <f t="shared" si="10"/>
        <v>585.31583439059204</v>
      </c>
      <c r="M130" s="207">
        <f t="shared" si="10"/>
        <v>648.16786652612859</v>
      </c>
      <c r="N130" s="207">
        <f t="shared" si="10"/>
        <v>547.4995272669928</v>
      </c>
      <c r="O130" s="207">
        <f t="shared" si="10"/>
        <v>526.77143873297689</v>
      </c>
      <c r="P130" s="207">
        <f t="shared" si="10"/>
        <v>460.2934209906029</v>
      </c>
      <c r="Q130" s="207">
        <f t="shared" si="10"/>
        <v>478.86708710480002</v>
      </c>
      <c r="R130" s="207">
        <f t="shared" si="10"/>
        <v>486.0017319820052</v>
      </c>
      <c r="S130" s="207">
        <f t="shared" si="10"/>
        <v>468.31559747411006</v>
      </c>
      <c r="T130" s="207">
        <f t="shared" si="10"/>
        <v>542.37288843503234</v>
      </c>
      <c r="U130" s="207">
        <f t="shared" si="10"/>
        <v>597.45511419294553</v>
      </c>
      <c r="V130" s="207">
        <f t="shared" si="10"/>
        <v>593.46295902866973</v>
      </c>
      <c r="W130" s="207">
        <f t="shared" si="10"/>
        <v>615.176906995173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702.69788970857508</v>
      </c>
      <c r="C131" s="206">
        <f t="shared" si="11"/>
        <v>766.38022405247318</v>
      </c>
      <c r="D131" s="206">
        <f t="shared" si="11"/>
        <v>1050.1211322020804</v>
      </c>
      <c r="E131" s="206">
        <f t="shared" si="11"/>
        <v>1091.5958097437431</v>
      </c>
      <c r="F131" s="206">
        <f t="shared" si="11"/>
        <v>1183.9800776793013</v>
      </c>
      <c r="G131" s="206">
        <f t="shared" si="11"/>
        <v>772.2530715609862</v>
      </c>
      <c r="H131" s="206">
        <f t="shared" si="11"/>
        <v>707.07017249613182</v>
      </c>
      <c r="I131" s="206">
        <f t="shared" si="11"/>
        <v>945.01159017799637</v>
      </c>
      <c r="J131" s="206">
        <f t="shared" si="11"/>
        <v>1111.7606277213915</v>
      </c>
      <c r="K131" s="206">
        <f t="shared" si="11"/>
        <v>1701.4280945409164</v>
      </c>
      <c r="L131" s="206">
        <f t="shared" si="11"/>
        <v>1574.6489487421848</v>
      </c>
      <c r="M131" s="206">
        <f t="shared" si="11"/>
        <v>1483.4828137777401</v>
      </c>
      <c r="N131" s="206">
        <f t="shared" si="11"/>
        <v>2206.4425175899114</v>
      </c>
      <c r="O131" s="206">
        <f t="shared" si="11"/>
        <v>2157.0423832353886</v>
      </c>
      <c r="P131" s="206">
        <f t="shared" si="11"/>
        <v>1515.9742489801558</v>
      </c>
      <c r="Q131" s="206">
        <f t="shared" si="11"/>
        <v>5734.2369197446405</v>
      </c>
      <c r="R131" s="206">
        <f t="shared" si="11"/>
        <v>4826.5515231961799</v>
      </c>
      <c r="S131" s="206">
        <f t="shared" si="11"/>
        <v>1411.3272684272663</v>
      </c>
      <c r="T131" s="206">
        <f t="shared" si="11"/>
        <v>1559.0851453534715</v>
      </c>
      <c r="U131" s="206">
        <f t="shared" si="11"/>
        <v>3419.6373736558548</v>
      </c>
      <c r="V131" s="206">
        <f t="shared" si="11"/>
        <v>3262.5134660553858</v>
      </c>
      <c r="W131" s="206">
        <f t="shared" si="11"/>
        <v>3268.8942094875001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392.86380078940158</v>
      </c>
      <c r="C132" s="206">
        <f t="shared" si="12"/>
        <v>477.80339347982607</v>
      </c>
      <c r="D132" s="206">
        <f t="shared" si="12"/>
        <v>541.3655580042938</v>
      </c>
      <c r="E132" s="206">
        <f t="shared" si="12"/>
        <v>563.06455494732131</v>
      </c>
      <c r="F132" s="206">
        <f t="shared" si="12"/>
        <v>597.745056212691</v>
      </c>
      <c r="G132" s="206">
        <f t="shared" si="12"/>
        <v>541.24923090221023</v>
      </c>
      <c r="H132" s="206">
        <f t="shared" si="12"/>
        <v>442.33831681973862</v>
      </c>
      <c r="I132" s="206">
        <f t="shared" si="12"/>
        <v>556.82432573866549</v>
      </c>
      <c r="J132" s="206">
        <f t="shared" si="12"/>
        <v>552.66160692375763</v>
      </c>
      <c r="K132" s="206">
        <f t="shared" si="12"/>
        <v>701.71846871413459</v>
      </c>
      <c r="L132" s="206">
        <f t="shared" si="12"/>
        <v>629.81260125573294</v>
      </c>
      <c r="M132" s="206">
        <f t="shared" si="12"/>
        <v>636.97746030126314</v>
      </c>
      <c r="N132" s="206">
        <f t="shared" si="12"/>
        <v>596.99285692320905</v>
      </c>
      <c r="O132" s="206">
        <f t="shared" si="12"/>
        <v>411.3879141108518</v>
      </c>
      <c r="P132" s="206">
        <f t="shared" si="12"/>
        <v>205.31157819950513</v>
      </c>
      <c r="Q132" s="206">
        <f t="shared" si="12"/>
        <v>763.69252072819131</v>
      </c>
      <c r="R132" s="206">
        <f t="shared" si="12"/>
        <v>732.80578046143887</v>
      </c>
      <c r="S132" s="206">
        <f t="shared" si="12"/>
        <v>572.28633134059487</v>
      </c>
      <c r="T132" s="206">
        <f t="shared" si="12"/>
        <v>631.80356936590226</v>
      </c>
      <c r="U132" s="206">
        <f t="shared" si="12"/>
        <v>894.77928734958107</v>
      </c>
      <c r="V132" s="206">
        <f t="shared" si="12"/>
        <v>797.56202188955467</v>
      </c>
      <c r="W132" s="206">
        <f t="shared" si="12"/>
        <v>799.98818379366571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472.85335980516066</v>
      </c>
      <c r="C133" s="206">
        <f t="shared" si="13"/>
        <v>555.87641648471936</v>
      </c>
      <c r="D133" s="206">
        <f t="shared" si="13"/>
        <v>722.77551124661011</v>
      </c>
      <c r="E133" s="206">
        <f t="shared" si="13"/>
        <v>706.85812383756922</v>
      </c>
      <c r="F133" s="206">
        <f t="shared" si="13"/>
        <v>697.7048815581478</v>
      </c>
      <c r="G133" s="206">
        <f t="shared" si="13"/>
        <v>670.39636339568233</v>
      </c>
      <c r="H133" s="206">
        <f t="shared" si="13"/>
        <v>628.68590252158469</v>
      </c>
      <c r="I133" s="206">
        <f t="shared" si="13"/>
        <v>700.09177531150192</v>
      </c>
      <c r="J133" s="206">
        <f t="shared" si="13"/>
        <v>673.7595334569678</v>
      </c>
      <c r="K133" s="206">
        <f t="shared" si="13"/>
        <v>432.68604834167564</v>
      </c>
      <c r="L133" s="206">
        <f t="shared" si="13"/>
        <v>357.989953956146</v>
      </c>
      <c r="M133" s="206">
        <f t="shared" si="13"/>
        <v>439.18042017472061</v>
      </c>
      <c r="N133" s="206">
        <f t="shared" si="13"/>
        <v>316.04070116483115</v>
      </c>
      <c r="O133" s="206">
        <f t="shared" si="13"/>
        <v>328.24416110222342</v>
      </c>
      <c r="P133" s="206">
        <f t="shared" si="13"/>
        <v>365.69361892977196</v>
      </c>
      <c r="Q133" s="206">
        <f t="shared" si="13"/>
        <v>242.70955584773367</v>
      </c>
      <c r="R133" s="206">
        <f t="shared" si="13"/>
        <v>257.10282332339068</v>
      </c>
      <c r="S133" s="206">
        <f t="shared" si="13"/>
        <v>269.26603829414313</v>
      </c>
      <c r="T133" s="206">
        <f t="shared" si="13"/>
        <v>317.60128677079422</v>
      </c>
      <c r="U133" s="206">
        <f t="shared" si="13"/>
        <v>306.60470156349697</v>
      </c>
      <c r="V133" s="206">
        <f t="shared" si="13"/>
        <v>317.48856304590538</v>
      </c>
      <c r="W133" s="206">
        <f t="shared" si="13"/>
        <v>328.34101571102627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273.41166204869518</v>
      </c>
      <c r="C134" s="207">
        <f t="shared" si="14"/>
        <v>255.47795960538949</v>
      </c>
      <c r="D134" s="207">
        <f t="shared" si="14"/>
        <v>282.35684423574145</v>
      </c>
      <c r="E134" s="207">
        <f t="shared" si="14"/>
        <v>288.78624370638704</v>
      </c>
      <c r="F134" s="207">
        <f t="shared" si="14"/>
        <v>309.69488426405599</v>
      </c>
      <c r="G134" s="207">
        <f t="shared" si="14"/>
        <v>320.91689416969155</v>
      </c>
      <c r="H134" s="207">
        <f t="shared" si="14"/>
        <v>298.09016139679892</v>
      </c>
      <c r="I134" s="207">
        <f t="shared" si="14"/>
        <v>286.28091656784574</v>
      </c>
      <c r="J134" s="207">
        <f t="shared" si="14"/>
        <v>273.27493072417485</v>
      </c>
      <c r="K134" s="207">
        <f t="shared" si="14"/>
        <v>217.21698685085897</v>
      </c>
      <c r="L134" s="207">
        <f t="shared" si="14"/>
        <v>231.35807653917212</v>
      </c>
      <c r="M134" s="207">
        <f t="shared" si="14"/>
        <v>282.85955408779574</v>
      </c>
      <c r="N134" s="207">
        <f t="shared" si="14"/>
        <v>316.23820079846257</v>
      </c>
      <c r="O134" s="207">
        <f t="shared" si="14"/>
        <v>300.32218906224057</v>
      </c>
      <c r="P134" s="207">
        <f t="shared" si="14"/>
        <v>271.88230619949377</v>
      </c>
      <c r="Q134" s="207">
        <f t="shared" si="14"/>
        <v>226.54067488211334</v>
      </c>
      <c r="R134" s="207">
        <f t="shared" si="14"/>
        <v>218.73120090832307</v>
      </c>
      <c r="S134" s="207">
        <f t="shared" si="14"/>
        <v>215.33792952784461</v>
      </c>
      <c r="T134" s="207">
        <f t="shared" si="14"/>
        <v>239.74599521637506</v>
      </c>
      <c r="U134" s="207">
        <f t="shared" si="14"/>
        <v>228.10763967767113</v>
      </c>
      <c r="V134" s="207">
        <f t="shared" si="14"/>
        <v>217.39788604370986</v>
      </c>
      <c r="W134" s="207">
        <f t="shared" si="14"/>
        <v>202.08968033900004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709.10258789841748</v>
      </c>
      <c r="C135" s="206">
        <f t="shared" si="15"/>
        <v>678.14977601892178</v>
      </c>
      <c r="D135" s="206">
        <f t="shared" si="15"/>
        <v>758.40916205036626</v>
      </c>
      <c r="E135" s="206">
        <f t="shared" si="15"/>
        <v>783.62363234551719</v>
      </c>
      <c r="F135" s="206">
        <f t="shared" si="15"/>
        <v>850.38760907707285</v>
      </c>
      <c r="G135" s="206">
        <f t="shared" si="15"/>
        <v>897.38204586091774</v>
      </c>
      <c r="H135" s="206">
        <f t="shared" si="15"/>
        <v>835.32788609691704</v>
      </c>
      <c r="I135" s="206">
        <f t="shared" si="15"/>
        <v>817.0351013419837</v>
      </c>
      <c r="J135" s="206">
        <f t="shared" si="15"/>
        <v>794.47997223639436</v>
      </c>
      <c r="K135" s="206">
        <f t="shared" si="15"/>
        <v>715.48613494483584</v>
      </c>
      <c r="L135" s="206">
        <f t="shared" si="15"/>
        <v>612.09832441450715</v>
      </c>
      <c r="M135" s="206">
        <f t="shared" si="15"/>
        <v>679.24172999902908</v>
      </c>
      <c r="N135" s="206">
        <f t="shared" si="15"/>
        <v>915.85665718656765</v>
      </c>
      <c r="O135" s="206">
        <f t="shared" si="15"/>
        <v>985.59796731601398</v>
      </c>
      <c r="P135" s="206">
        <f t="shared" si="15"/>
        <v>820.02631003204272</v>
      </c>
      <c r="Q135" s="206">
        <f t="shared" si="15"/>
        <v>632.48499919253902</v>
      </c>
      <c r="R135" s="206">
        <f t="shared" si="15"/>
        <v>556.07970722985522</v>
      </c>
      <c r="S135" s="206">
        <f t="shared" si="15"/>
        <v>517.40493880361089</v>
      </c>
      <c r="T135" s="206">
        <f t="shared" si="15"/>
        <v>608.20484977845035</v>
      </c>
      <c r="U135" s="206">
        <f t="shared" si="15"/>
        <v>584.82339056819853</v>
      </c>
      <c r="V135" s="206">
        <f t="shared" si="15"/>
        <v>621.1412567667378</v>
      </c>
      <c r="W135" s="206">
        <f t="shared" si="15"/>
        <v>571.20223313610518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200.04366332141896</v>
      </c>
      <c r="C136" s="206">
        <f t="shared" si="16"/>
        <v>184.96268742117741</v>
      </c>
      <c r="D136" s="206">
        <f t="shared" si="16"/>
        <v>210.28656129712371</v>
      </c>
      <c r="E136" s="206">
        <f t="shared" si="16"/>
        <v>220.70984680739693</v>
      </c>
      <c r="F136" s="206">
        <f t="shared" si="16"/>
        <v>244.21379912866567</v>
      </c>
      <c r="G136" s="206">
        <f t="shared" si="16"/>
        <v>260.33241651123012</v>
      </c>
      <c r="H136" s="206">
        <f t="shared" si="16"/>
        <v>248.5893471635228</v>
      </c>
      <c r="I136" s="206">
        <f t="shared" si="16"/>
        <v>241.4948065392218</v>
      </c>
      <c r="J136" s="206">
        <f t="shared" si="16"/>
        <v>231.18580887884377</v>
      </c>
      <c r="K136" s="206">
        <f t="shared" si="16"/>
        <v>194.46144022038905</v>
      </c>
      <c r="L136" s="206">
        <f t="shared" si="16"/>
        <v>184.78834634051356</v>
      </c>
      <c r="M136" s="206">
        <f t="shared" si="16"/>
        <v>213.46623670652701</v>
      </c>
      <c r="N136" s="206">
        <f t="shared" si="16"/>
        <v>243.41369956657769</v>
      </c>
      <c r="O136" s="206">
        <f t="shared" si="16"/>
        <v>277.42858707902076</v>
      </c>
      <c r="P136" s="206">
        <f t="shared" si="16"/>
        <v>253.39921686411847</v>
      </c>
      <c r="Q136" s="206">
        <f t="shared" si="16"/>
        <v>185.63063018313085</v>
      </c>
      <c r="R136" s="206">
        <f t="shared" si="16"/>
        <v>218.30143722425609</v>
      </c>
      <c r="S136" s="206">
        <f t="shared" si="16"/>
        <v>223.20408945252851</v>
      </c>
      <c r="T136" s="206">
        <f t="shared" si="16"/>
        <v>213.95578813472699</v>
      </c>
      <c r="U136" s="206">
        <f t="shared" si="16"/>
        <v>208.6903632424962</v>
      </c>
      <c r="V136" s="206">
        <f t="shared" si="16"/>
        <v>196.39924261352911</v>
      </c>
      <c r="W136" s="206">
        <f t="shared" si="16"/>
        <v>176.89400491804778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63.243161857990785</v>
      </c>
      <c r="C137" s="206">
        <f t="shared" si="17"/>
        <v>63.24316185799082</v>
      </c>
      <c r="D137" s="206">
        <f t="shared" si="17"/>
        <v>63.243161857990806</v>
      </c>
      <c r="E137" s="206">
        <f t="shared" si="17"/>
        <v>63.243161857990806</v>
      </c>
      <c r="F137" s="206">
        <f t="shared" si="17"/>
        <v>63.243161857990806</v>
      </c>
      <c r="G137" s="206">
        <f t="shared" si="17"/>
        <v>63.243161857990799</v>
      </c>
      <c r="H137" s="206">
        <f t="shared" si="17"/>
        <v>63.243161857990799</v>
      </c>
      <c r="I137" s="206">
        <f t="shared" si="17"/>
        <v>63.243161857990799</v>
      </c>
      <c r="J137" s="206">
        <f t="shared" si="17"/>
        <v>63.243161857990806</v>
      </c>
      <c r="K137" s="206">
        <f t="shared" si="17"/>
        <v>63.243161857990799</v>
      </c>
      <c r="L137" s="206">
        <f t="shared" si="17"/>
        <v>63.243161857990799</v>
      </c>
      <c r="M137" s="206">
        <f t="shared" si="17"/>
        <v>63.243161857990785</v>
      </c>
      <c r="N137" s="206">
        <f t="shared" si="17"/>
        <v>63.243161857990799</v>
      </c>
      <c r="O137" s="206">
        <f t="shared" si="17"/>
        <v>63.243161857990799</v>
      </c>
      <c r="P137" s="206">
        <f t="shared" si="17"/>
        <v>63.243161857990771</v>
      </c>
      <c r="Q137" s="206">
        <f t="shared" si="17"/>
        <v>65.490195601401666</v>
      </c>
      <c r="R137" s="206">
        <f t="shared" si="17"/>
        <v>47.060050916805189</v>
      </c>
      <c r="S137" s="206">
        <f t="shared" si="17"/>
        <v>42.549393577895806</v>
      </c>
      <c r="T137" s="206">
        <f t="shared" si="17"/>
        <v>55.607256161943837</v>
      </c>
      <c r="U137" s="206">
        <f t="shared" si="17"/>
        <v>54.487322686488604</v>
      </c>
      <c r="V137" s="206">
        <f t="shared" si="17"/>
        <v>51.492158959052531</v>
      </c>
      <c r="W137" s="206">
        <f t="shared" si="17"/>
        <v>51.492158959052531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584.93374066298588</v>
      </c>
      <c r="C138" s="207">
        <f t="shared" si="18"/>
        <v>633.78354902380545</v>
      </c>
      <c r="D138" s="207">
        <f t="shared" si="18"/>
        <v>571.49951234303273</v>
      </c>
      <c r="E138" s="207">
        <f t="shared" si="18"/>
        <v>708.69408261582771</v>
      </c>
      <c r="F138" s="207">
        <f t="shared" si="18"/>
        <v>658.71266972818512</v>
      </c>
      <c r="G138" s="207">
        <f t="shared" si="18"/>
        <v>686.81718659796866</v>
      </c>
      <c r="H138" s="207">
        <f t="shared" si="18"/>
        <v>608.76072733274384</v>
      </c>
      <c r="I138" s="207">
        <f t="shared" si="18"/>
        <v>641.80969311279932</v>
      </c>
      <c r="J138" s="207">
        <f t="shared" si="18"/>
        <v>633.71634559011761</v>
      </c>
      <c r="K138" s="207">
        <f t="shared" si="18"/>
        <v>639.69899891552609</v>
      </c>
      <c r="L138" s="207">
        <f t="shared" si="18"/>
        <v>742.17102202406284</v>
      </c>
      <c r="M138" s="207">
        <f t="shared" si="18"/>
        <v>832.44795041239865</v>
      </c>
      <c r="N138" s="207">
        <f t="shared" si="18"/>
        <v>797.73311484929081</v>
      </c>
      <c r="O138" s="207">
        <f t="shared" si="18"/>
        <v>759.56342310990738</v>
      </c>
      <c r="P138" s="207">
        <f t="shared" si="18"/>
        <v>724.95421458269686</v>
      </c>
      <c r="Q138" s="207">
        <f t="shared" si="18"/>
        <v>751.30184785749429</v>
      </c>
      <c r="R138" s="207">
        <f t="shared" si="18"/>
        <v>773.02134022013956</v>
      </c>
      <c r="S138" s="207">
        <f t="shared" si="18"/>
        <v>756.27774260939873</v>
      </c>
      <c r="T138" s="207">
        <f t="shared" si="18"/>
        <v>755.72613228556315</v>
      </c>
      <c r="U138" s="207">
        <f t="shared" si="18"/>
        <v>677.42030464965944</v>
      </c>
      <c r="V138" s="207">
        <f t="shared" si="18"/>
        <v>659.42256609495553</v>
      </c>
      <c r="W138" s="207">
        <f t="shared" si="18"/>
        <v>660.63021155659669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579.31230644217374</v>
      </c>
      <c r="C139" s="206">
        <f t="shared" si="19"/>
        <v>630.13765365846143</v>
      </c>
      <c r="D139" s="206">
        <f t="shared" si="19"/>
        <v>568.17183285890837</v>
      </c>
      <c r="E139" s="206">
        <f t="shared" si="19"/>
        <v>704.88787575681613</v>
      </c>
      <c r="F139" s="206">
        <f t="shared" si="19"/>
        <v>648.2524785648643</v>
      </c>
      <c r="G139" s="206">
        <f t="shared" si="19"/>
        <v>683.47858380501702</v>
      </c>
      <c r="H139" s="206">
        <f t="shared" si="19"/>
        <v>599.64291215804906</v>
      </c>
      <c r="I139" s="206">
        <f t="shared" si="19"/>
        <v>634.40980698893554</v>
      </c>
      <c r="J139" s="206">
        <f t="shared" si="19"/>
        <v>627.13886427219427</v>
      </c>
      <c r="K139" s="206">
        <f t="shared" si="19"/>
        <v>604.5330816253753</v>
      </c>
      <c r="L139" s="206">
        <f t="shared" si="19"/>
        <v>695.59997461057435</v>
      </c>
      <c r="M139" s="206">
        <f t="shared" si="19"/>
        <v>739.15378220054845</v>
      </c>
      <c r="N139" s="206">
        <f t="shared" si="19"/>
        <v>697.5827854629423</v>
      </c>
      <c r="O139" s="206">
        <f t="shared" si="19"/>
        <v>764.35974372245028</v>
      </c>
      <c r="P139" s="206">
        <f t="shared" si="19"/>
        <v>739.06482054289552</v>
      </c>
      <c r="Q139" s="206">
        <f t="shared" si="19"/>
        <v>812.20157699495223</v>
      </c>
      <c r="R139" s="206">
        <f t="shared" si="19"/>
        <v>819.89034369050398</v>
      </c>
      <c r="S139" s="206">
        <f t="shared" si="19"/>
        <v>789.2239422572743</v>
      </c>
      <c r="T139" s="206">
        <f t="shared" si="19"/>
        <v>722.43624654266853</v>
      </c>
      <c r="U139" s="206">
        <f t="shared" si="19"/>
        <v>616.03706596660481</v>
      </c>
      <c r="V139" s="206">
        <f t="shared" si="19"/>
        <v>597.43189747920178</v>
      </c>
      <c r="W139" s="206">
        <f t="shared" si="19"/>
        <v>571.54471397710722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579.04183191389404</v>
      </c>
      <c r="C140" s="206">
        <f t="shared" si="20"/>
        <v>623.40478659983637</v>
      </c>
      <c r="D140" s="206">
        <f t="shared" si="20"/>
        <v>562.10105547418163</v>
      </c>
      <c r="E140" s="206">
        <f t="shared" si="20"/>
        <v>700.65759083186299</v>
      </c>
      <c r="F140" s="206">
        <f t="shared" si="20"/>
        <v>659.58709375371689</v>
      </c>
      <c r="G140" s="206">
        <f t="shared" si="20"/>
        <v>676.45601308466507</v>
      </c>
      <c r="H140" s="206">
        <f t="shared" si="20"/>
        <v>604.56110469473049</v>
      </c>
      <c r="I140" s="206">
        <f t="shared" si="20"/>
        <v>639.61315303817253</v>
      </c>
      <c r="J140" s="206">
        <f t="shared" si="20"/>
        <v>632.28257500267921</v>
      </c>
      <c r="K140" s="206">
        <f t="shared" si="20"/>
        <v>646.2121803200107</v>
      </c>
      <c r="L140" s="206">
        <f t="shared" si="20"/>
        <v>768.85676009386327</v>
      </c>
      <c r="M140" s="206">
        <f t="shared" si="20"/>
        <v>925.14043697537488</v>
      </c>
      <c r="N140" s="206">
        <f t="shared" si="20"/>
        <v>879.07300141489623</v>
      </c>
      <c r="O140" s="206">
        <f t="shared" si="20"/>
        <v>766.07902820575828</v>
      </c>
      <c r="P140" s="206">
        <f t="shared" si="20"/>
        <v>715.79121476429202</v>
      </c>
      <c r="Q140" s="206">
        <f t="shared" si="20"/>
        <v>725.49718797214848</v>
      </c>
      <c r="R140" s="206">
        <f t="shared" si="20"/>
        <v>774.80079889604281</v>
      </c>
      <c r="S140" s="206">
        <f t="shared" si="20"/>
        <v>767.55119339441228</v>
      </c>
      <c r="T140" s="206">
        <f t="shared" si="20"/>
        <v>797.86095337532072</v>
      </c>
      <c r="U140" s="206">
        <f t="shared" si="20"/>
        <v>742.24236263080456</v>
      </c>
      <c r="V140" s="206">
        <f t="shared" si="20"/>
        <v>710.98132351019558</v>
      </c>
      <c r="W140" s="206">
        <f t="shared" si="20"/>
        <v>714.78394835422353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621.70639119080727</v>
      </c>
      <c r="C141" s="206">
        <f t="shared" si="21"/>
        <v>679.44390828135408</v>
      </c>
      <c r="D141" s="206">
        <f t="shared" si="21"/>
        <v>605.32539128897429</v>
      </c>
      <c r="E141" s="206">
        <f t="shared" si="21"/>
        <v>748.88956900199025</v>
      </c>
      <c r="F141" s="206">
        <f t="shared" si="21"/>
        <v>696.04702524228082</v>
      </c>
      <c r="G141" s="206">
        <f t="shared" si="21"/>
        <v>739.37737035535019</v>
      </c>
      <c r="H141" s="206">
        <f t="shared" si="21"/>
        <v>659.89105962687711</v>
      </c>
      <c r="I141" s="206">
        <f t="shared" si="21"/>
        <v>680.81804933311969</v>
      </c>
      <c r="J141" s="206">
        <f t="shared" si="21"/>
        <v>662.13082888285533</v>
      </c>
      <c r="K141" s="206">
        <f t="shared" si="21"/>
        <v>741.62537061872808</v>
      </c>
      <c r="L141" s="206">
        <f t="shared" si="21"/>
        <v>791.80758763744586</v>
      </c>
      <c r="M141" s="206">
        <f t="shared" si="21"/>
        <v>794.57072922661132</v>
      </c>
      <c r="N141" s="206">
        <f t="shared" si="21"/>
        <v>770.79209301395224</v>
      </c>
      <c r="O141" s="206">
        <f t="shared" si="21"/>
        <v>737.53222887292941</v>
      </c>
      <c r="P141" s="206">
        <f t="shared" si="21"/>
        <v>728.54006440224941</v>
      </c>
      <c r="Q141" s="206">
        <f t="shared" si="21"/>
        <v>736.24586789737293</v>
      </c>
      <c r="R141" s="206">
        <f t="shared" si="21"/>
        <v>708.691190528981</v>
      </c>
      <c r="S141" s="206">
        <f t="shared" si="21"/>
        <v>685.6365143184147</v>
      </c>
      <c r="T141" s="206">
        <f t="shared" si="21"/>
        <v>696.49415514640918</v>
      </c>
      <c r="U141" s="206">
        <f t="shared" si="21"/>
        <v>609.10758049235949</v>
      </c>
      <c r="V141" s="206">
        <f t="shared" si="21"/>
        <v>632.9962484776272</v>
      </c>
      <c r="W141" s="206">
        <f t="shared" si="21"/>
        <v>651.55577079136629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243.35551592235154</v>
      </c>
      <c r="C142" s="207">
        <f t="shared" si="22"/>
        <v>224.17712748073407</v>
      </c>
      <c r="D142" s="207">
        <f t="shared" si="22"/>
        <v>256.3013356720254</v>
      </c>
      <c r="E142" s="207">
        <f t="shared" si="22"/>
        <v>326.37351613800479</v>
      </c>
      <c r="F142" s="207">
        <f t="shared" si="22"/>
        <v>285.96283256008309</v>
      </c>
      <c r="G142" s="207">
        <f t="shared" si="22"/>
        <v>302.90820255417077</v>
      </c>
      <c r="H142" s="207">
        <f t="shared" si="22"/>
        <v>271.26971567187826</v>
      </c>
      <c r="I142" s="207">
        <f t="shared" si="22"/>
        <v>302.90551727905103</v>
      </c>
      <c r="J142" s="207">
        <f t="shared" si="22"/>
        <v>289.01102583007741</v>
      </c>
      <c r="K142" s="207">
        <f t="shared" si="22"/>
        <v>290.52064529521198</v>
      </c>
      <c r="L142" s="207">
        <f t="shared" si="22"/>
        <v>202.36954139929702</v>
      </c>
      <c r="M142" s="207">
        <f t="shared" si="22"/>
        <v>243.45337389869192</v>
      </c>
      <c r="N142" s="207">
        <f t="shared" si="22"/>
        <v>300.5154564125416</v>
      </c>
      <c r="O142" s="207">
        <f t="shared" si="22"/>
        <v>313.51167141395831</v>
      </c>
      <c r="P142" s="207">
        <f t="shared" si="22"/>
        <v>331.91769567958312</v>
      </c>
      <c r="Q142" s="207">
        <f t="shared" si="22"/>
        <v>310.60435631219747</v>
      </c>
      <c r="R142" s="207">
        <f t="shared" si="22"/>
        <v>311.84051726362708</v>
      </c>
      <c r="S142" s="207">
        <f t="shared" si="22"/>
        <v>303.76432258037391</v>
      </c>
      <c r="T142" s="207">
        <f t="shared" si="22"/>
        <v>291.52390022141867</v>
      </c>
      <c r="U142" s="207">
        <f t="shared" si="22"/>
        <v>311.10271750099128</v>
      </c>
      <c r="V142" s="207">
        <f t="shared" si="22"/>
        <v>304.7984465927637</v>
      </c>
      <c r="W142" s="207">
        <f t="shared" si="22"/>
        <v>317.87681656910894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2395.8999910309371</v>
      </c>
      <c r="C143" s="206">
        <f t="shared" si="23"/>
        <v>2217.1023233125375</v>
      </c>
      <c r="D143" s="206">
        <f t="shared" si="23"/>
        <v>2650.5458713958674</v>
      </c>
      <c r="E143" s="206">
        <f t="shared" si="23"/>
        <v>3226.4644548850679</v>
      </c>
      <c r="F143" s="206">
        <f t="shared" si="23"/>
        <v>2831.4856450063767</v>
      </c>
      <c r="G143" s="206">
        <f t="shared" si="23"/>
        <v>3167.0990609592923</v>
      </c>
      <c r="H143" s="206">
        <f t="shared" si="23"/>
        <v>3052.5132761471186</v>
      </c>
      <c r="I143" s="206">
        <f t="shared" si="23"/>
        <v>3217.8798912930088</v>
      </c>
      <c r="J143" s="206">
        <f t="shared" si="23"/>
        <v>3025.9965263453782</v>
      </c>
      <c r="K143" s="206">
        <f t="shared" si="23"/>
        <v>3093.851918089415</v>
      </c>
      <c r="L143" s="206">
        <f t="shared" si="23"/>
        <v>1850.8138780386478</v>
      </c>
      <c r="M143" s="206">
        <f t="shared" si="23"/>
        <v>1720.2026293936033</v>
      </c>
      <c r="N143" s="206">
        <f t="shared" si="23"/>
        <v>1812.3054218858472</v>
      </c>
      <c r="O143" s="206">
        <f t="shared" si="23"/>
        <v>1828.6106882700774</v>
      </c>
      <c r="P143" s="206">
        <f t="shared" si="23"/>
        <v>2044.8356746960608</v>
      </c>
      <c r="Q143" s="206">
        <f t="shared" si="23"/>
        <v>1498.9449487590475</v>
      </c>
      <c r="R143" s="206">
        <f t="shared" si="23"/>
        <v>2136.5622802009461</v>
      </c>
      <c r="S143" s="206">
        <f t="shared" si="23"/>
        <v>1577.5047702954914</v>
      </c>
      <c r="T143" s="206">
        <f t="shared" si="23"/>
        <v>1224.3241023104038</v>
      </c>
      <c r="U143" s="206">
        <f t="shared" si="23"/>
        <v>2372.7610354613739</v>
      </c>
      <c r="V143" s="206">
        <f t="shared" si="23"/>
        <v>4257.9635415997491</v>
      </c>
      <c r="W143" s="206">
        <f t="shared" si="23"/>
        <v>4362.1760958482755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337.47747190769269</v>
      </c>
      <c r="C144" s="206">
        <f t="shared" si="24"/>
        <v>310.26663248724719</v>
      </c>
      <c r="D144" s="206">
        <f t="shared" si="24"/>
        <v>364.81766754712879</v>
      </c>
      <c r="E144" s="206">
        <f t="shared" si="24"/>
        <v>468.91609146467079</v>
      </c>
      <c r="F144" s="206">
        <f t="shared" si="24"/>
        <v>405.70693267150762</v>
      </c>
      <c r="G144" s="206">
        <f t="shared" si="24"/>
        <v>452.65477777663529</v>
      </c>
      <c r="H144" s="206">
        <f t="shared" si="24"/>
        <v>413.99233687475044</v>
      </c>
      <c r="I144" s="206">
        <f t="shared" si="24"/>
        <v>438.55945546261847</v>
      </c>
      <c r="J144" s="206">
        <f t="shared" si="24"/>
        <v>412.61936765329716</v>
      </c>
      <c r="K144" s="206">
        <f t="shared" si="24"/>
        <v>406.24782601822449</v>
      </c>
      <c r="L144" s="206">
        <f t="shared" si="24"/>
        <v>271.22759839698404</v>
      </c>
      <c r="M144" s="206">
        <f t="shared" si="24"/>
        <v>307.97533626279915</v>
      </c>
      <c r="N144" s="206">
        <f t="shared" si="24"/>
        <v>361.16056697988967</v>
      </c>
      <c r="O144" s="206">
        <f t="shared" si="24"/>
        <v>370.58955948626607</v>
      </c>
      <c r="P144" s="206">
        <f t="shared" si="24"/>
        <v>407.25014042108586</v>
      </c>
      <c r="Q144" s="206">
        <f t="shared" si="24"/>
        <v>376.17308393560194</v>
      </c>
      <c r="R144" s="206">
        <f t="shared" si="24"/>
        <v>367.11815241102107</v>
      </c>
      <c r="S144" s="206">
        <f t="shared" si="24"/>
        <v>351.52667927893611</v>
      </c>
      <c r="T144" s="206">
        <f t="shared" si="24"/>
        <v>340.67573379392286</v>
      </c>
      <c r="U144" s="206">
        <f t="shared" si="24"/>
        <v>361.18579734766382</v>
      </c>
      <c r="V144" s="206">
        <f t="shared" si="24"/>
        <v>315.96532862363614</v>
      </c>
      <c r="W144" s="206">
        <f t="shared" si="24"/>
        <v>342.19305587628503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38.769623159597231</v>
      </c>
      <c r="C145" s="206">
        <f t="shared" si="25"/>
        <v>36.543752160067022</v>
      </c>
      <c r="D145" s="206">
        <f t="shared" si="25"/>
        <v>40.99264324631514</v>
      </c>
      <c r="E145" s="206">
        <f t="shared" si="25"/>
        <v>51.543139640763904</v>
      </c>
      <c r="F145" s="206">
        <f t="shared" si="25"/>
        <v>45.085267330480654</v>
      </c>
      <c r="G145" s="206">
        <f t="shared" si="25"/>
        <v>45.830080992293134</v>
      </c>
      <c r="H145" s="206">
        <f t="shared" si="25"/>
        <v>41.341774422158856</v>
      </c>
      <c r="I145" s="206">
        <f t="shared" si="25"/>
        <v>47.990744113083039</v>
      </c>
      <c r="J145" s="206">
        <f t="shared" si="25"/>
        <v>46.244231556542061</v>
      </c>
      <c r="K145" s="206">
        <f t="shared" si="25"/>
        <v>47.549193503117714</v>
      </c>
      <c r="L145" s="206">
        <f t="shared" si="25"/>
        <v>34.797981811991129</v>
      </c>
      <c r="M145" s="206">
        <f t="shared" si="25"/>
        <v>44.784194842702753</v>
      </c>
      <c r="N145" s="206">
        <f t="shared" si="25"/>
        <v>59.454473955594509</v>
      </c>
      <c r="O145" s="206">
        <f t="shared" si="25"/>
        <v>64.543674996400171</v>
      </c>
      <c r="P145" s="206">
        <f t="shared" si="25"/>
        <v>64.172782807591375</v>
      </c>
      <c r="Q145" s="206">
        <f t="shared" si="25"/>
        <v>62.169865480269593</v>
      </c>
      <c r="R145" s="206">
        <f t="shared" si="25"/>
        <v>57.534547434108667</v>
      </c>
      <c r="S145" s="206">
        <f t="shared" si="25"/>
        <v>55.870514628538778</v>
      </c>
      <c r="T145" s="206">
        <f t="shared" si="25"/>
        <v>59.088159529169282</v>
      </c>
      <c r="U145" s="206">
        <f t="shared" si="25"/>
        <v>57.209190781636266</v>
      </c>
      <c r="V145" s="206">
        <f t="shared" si="25"/>
        <v>62.369727111251443</v>
      </c>
      <c r="W145" s="206">
        <f t="shared" si="25"/>
        <v>62.341605153234141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131.08245376915028</v>
      </c>
      <c r="C146" s="208">
        <f t="shared" si="26"/>
        <v>139.98670347015437</v>
      </c>
      <c r="D146" s="208">
        <f t="shared" si="26"/>
        <v>155.88324421217547</v>
      </c>
      <c r="E146" s="208">
        <f t="shared" si="26"/>
        <v>149.25297569271731</v>
      </c>
      <c r="F146" s="208">
        <f t="shared" si="26"/>
        <v>144.9313113730538</v>
      </c>
      <c r="G146" s="208">
        <f t="shared" si="26"/>
        <v>126.43663497102293</v>
      </c>
      <c r="H146" s="208">
        <f t="shared" si="26"/>
        <v>97.712282042247907</v>
      </c>
      <c r="I146" s="208">
        <f t="shared" si="26"/>
        <v>94.477975153467256</v>
      </c>
      <c r="J146" s="208">
        <f t="shared" si="26"/>
        <v>90.632160518294867</v>
      </c>
      <c r="K146" s="208">
        <f t="shared" si="26"/>
        <v>90.212342615342664</v>
      </c>
      <c r="L146" s="208">
        <f t="shared" si="26"/>
        <v>90.261961955859576</v>
      </c>
      <c r="M146" s="208">
        <f t="shared" si="26"/>
        <v>71.981949904968133</v>
      </c>
      <c r="N146" s="208">
        <f t="shared" si="26"/>
        <v>83.180879561687746</v>
      </c>
      <c r="O146" s="208">
        <f t="shared" si="26"/>
        <v>89.043719561140279</v>
      </c>
      <c r="P146" s="208">
        <f t="shared" si="26"/>
        <v>93.650670256097399</v>
      </c>
      <c r="Q146" s="208">
        <f t="shared" si="26"/>
        <v>93.275012285014611</v>
      </c>
      <c r="R146" s="208">
        <f t="shared" si="26"/>
        <v>106.5185744869478</v>
      </c>
      <c r="S146" s="208">
        <f t="shared" si="26"/>
        <v>105.38037118827195</v>
      </c>
      <c r="T146" s="208">
        <f t="shared" si="26"/>
        <v>109.21599313785759</v>
      </c>
      <c r="U146" s="208">
        <f t="shared" si="26"/>
        <v>107.07237600618535</v>
      </c>
      <c r="V146" s="208">
        <f t="shared" si="26"/>
        <v>109.41682668661298</v>
      </c>
      <c r="W146" s="208">
        <f t="shared" si="26"/>
        <v>115.25388591042105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57.100025180651983</v>
      </c>
      <c r="C147" s="206">
        <f t="shared" si="27"/>
        <v>59.038286194850322</v>
      </c>
      <c r="D147" s="206">
        <f t="shared" si="27"/>
        <v>53.549580134150688</v>
      </c>
      <c r="E147" s="206">
        <f t="shared" si="27"/>
        <v>61.349147869496285</v>
      </c>
      <c r="F147" s="206">
        <f t="shared" si="27"/>
        <v>62.349553488669102</v>
      </c>
      <c r="G147" s="206">
        <f t="shared" si="27"/>
        <v>53.269995593156025</v>
      </c>
      <c r="H147" s="206">
        <f t="shared" si="27"/>
        <v>40.341189210509597</v>
      </c>
      <c r="I147" s="206">
        <f t="shared" si="27"/>
        <v>46.64255127538982</v>
      </c>
      <c r="J147" s="206">
        <f t="shared" si="27"/>
        <v>48.805944458879821</v>
      </c>
      <c r="K147" s="206">
        <f t="shared" si="27"/>
        <v>42.460946811743533</v>
      </c>
      <c r="L147" s="206">
        <f t="shared" si="27"/>
        <v>37.205118483231111</v>
      </c>
      <c r="M147" s="206">
        <f t="shared" si="27"/>
        <v>39.441553811698327</v>
      </c>
      <c r="N147" s="206">
        <f t="shared" si="27"/>
        <v>37.191470067557823</v>
      </c>
      <c r="O147" s="206">
        <f t="shared" si="27"/>
        <v>30.70365901718797</v>
      </c>
      <c r="P147" s="206">
        <f t="shared" si="27"/>
        <v>31.542260320678341</v>
      </c>
      <c r="Q147" s="206">
        <f t="shared" si="27"/>
        <v>31.218934408991405</v>
      </c>
      <c r="R147" s="206">
        <f t="shared" si="27"/>
        <v>39.270327283768054</v>
      </c>
      <c r="S147" s="206">
        <f t="shared" si="27"/>
        <v>38.60670802513205</v>
      </c>
      <c r="T147" s="206">
        <f t="shared" si="27"/>
        <v>36.092292828220003</v>
      </c>
      <c r="U147" s="206">
        <f t="shared" si="27"/>
        <v>38.829198733381261</v>
      </c>
      <c r="V147" s="206">
        <f t="shared" si="27"/>
        <v>37.382706456842484</v>
      </c>
      <c r="W147" s="206">
        <f t="shared" si="27"/>
        <v>37.719499462678762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34.107270740531028</v>
      </c>
      <c r="C148" s="206">
        <f t="shared" si="28"/>
        <v>44.416333500701363</v>
      </c>
      <c r="D148" s="206">
        <f t="shared" si="28"/>
        <v>40.392786554759077</v>
      </c>
      <c r="E148" s="206">
        <f t="shared" si="28"/>
        <v>47.01891283371846</v>
      </c>
      <c r="F148" s="206">
        <f t="shared" si="28"/>
        <v>48.0096649064348</v>
      </c>
      <c r="G148" s="206">
        <f t="shared" si="28"/>
        <v>47.246202689557535</v>
      </c>
      <c r="H148" s="206">
        <f t="shared" si="28"/>
        <v>38.873174953253596</v>
      </c>
      <c r="I148" s="206">
        <f t="shared" si="28"/>
        <v>39.853323255284103</v>
      </c>
      <c r="J148" s="206">
        <f t="shared" si="28"/>
        <v>38.80913113115961</v>
      </c>
      <c r="K148" s="206">
        <f t="shared" si="28"/>
        <v>45.38001655092814</v>
      </c>
      <c r="L148" s="206">
        <f t="shared" si="28"/>
        <v>44.90506746112122</v>
      </c>
      <c r="M148" s="206">
        <f t="shared" si="28"/>
        <v>46.435830118861105</v>
      </c>
      <c r="N148" s="206">
        <f t="shared" si="28"/>
        <v>32.563445882013134</v>
      </c>
      <c r="O148" s="206">
        <f t="shared" si="28"/>
        <v>46.281088274098146</v>
      </c>
      <c r="P148" s="206">
        <f t="shared" si="28"/>
        <v>37.479105835088276</v>
      </c>
      <c r="Q148" s="206">
        <f t="shared" si="28"/>
        <v>43.011865923246845</v>
      </c>
      <c r="R148" s="206">
        <f t="shared" si="28"/>
        <v>42.210860995535612</v>
      </c>
      <c r="S148" s="206">
        <f t="shared" si="28"/>
        <v>40.005906915166769</v>
      </c>
      <c r="T148" s="206">
        <f t="shared" si="28"/>
        <v>38.601896661886968</v>
      </c>
      <c r="U148" s="206">
        <f t="shared" si="28"/>
        <v>39.939811696817458</v>
      </c>
      <c r="V148" s="206">
        <f t="shared" si="28"/>
        <v>39.912474669849331</v>
      </c>
      <c r="W148" s="206">
        <f t="shared" si="28"/>
        <v>36.378048536529754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118.27372468986752</v>
      </c>
      <c r="C149" s="206">
        <f t="shared" si="29"/>
        <v>95.860571253112283</v>
      </c>
      <c r="D149" s="206">
        <f t="shared" si="29"/>
        <v>102.37300624450339</v>
      </c>
      <c r="E149" s="206">
        <f t="shared" si="29"/>
        <v>98.211131619029473</v>
      </c>
      <c r="F149" s="206">
        <f t="shared" si="29"/>
        <v>104.09693086140982</v>
      </c>
      <c r="G149" s="206">
        <f t="shared" si="29"/>
        <v>106.72345041439891</v>
      </c>
      <c r="H149" s="206">
        <f t="shared" si="29"/>
        <v>68.156343342377482</v>
      </c>
      <c r="I149" s="206">
        <f t="shared" si="29"/>
        <v>60.776850191290563</v>
      </c>
      <c r="J149" s="206">
        <f t="shared" si="29"/>
        <v>56.059584688289938</v>
      </c>
      <c r="K149" s="206">
        <f t="shared" si="29"/>
        <v>67.449054035812111</v>
      </c>
      <c r="L149" s="206">
        <f t="shared" si="29"/>
        <v>55.041872951471852</v>
      </c>
      <c r="M149" s="206">
        <f t="shared" si="29"/>
        <v>47.685481305547086</v>
      </c>
      <c r="N149" s="206">
        <f t="shared" si="29"/>
        <v>49.162198700927206</v>
      </c>
      <c r="O149" s="206">
        <f t="shared" si="29"/>
        <v>41.31690552386025</v>
      </c>
      <c r="P149" s="206">
        <f t="shared" si="29"/>
        <v>39.098457585269536</v>
      </c>
      <c r="Q149" s="206">
        <f t="shared" si="29"/>
        <v>36.966615475520612</v>
      </c>
      <c r="R149" s="206">
        <f t="shared" si="29"/>
        <v>41.850845400327906</v>
      </c>
      <c r="S149" s="206">
        <f t="shared" si="29"/>
        <v>33.996486261727469</v>
      </c>
      <c r="T149" s="206">
        <f t="shared" si="29"/>
        <v>38.802098461417494</v>
      </c>
      <c r="U149" s="206">
        <f t="shared" si="29"/>
        <v>44.431138980260428</v>
      </c>
      <c r="V149" s="206">
        <f t="shared" si="29"/>
        <v>48.332880001995456</v>
      </c>
      <c r="W149" s="206">
        <f t="shared" si="29"/>
        <v>38.600364741781256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175.71553809155128</v>
      </c>
      <c r="C150" s="206">
        <f t="shared" si="30"/>
        <v>189.37324278560268</v>
      </c>
      <c r="D150" s="206">
        <f t="shared" si="30"/>
        <v>205.52751103434986</v>
      </c>
      <c r="E150" s="206">
        <f t="shared" si="30"/>
        <v>223.44294973795888</v>
      </c>
      <c r="F150" s="206">
        <f t="shared" si="30"/>
        <v>282.81173796541395</v>
      </c>
      <c r="G150" s="206">
        <f t="shared" si="30"/>
        <v>254.88957871384082</v>
      </c>
      <c r="H150" s="206">
        <f t="shared" si="30"/>
        <v>207.5031328417567</v>
      </c>
      <c r="I150" s="206">
        <f t="shared" si="30"/>
        <v>232.4320791003816</v>
      </c>
      <c r="J150" s="206">
        <f t="shared" si="30"/>
        <v>232.99281480856715</v>
      </c>
      <c r="K150" s="206">
        <f t="shared" si="30"/>
        <v>241.77363745424731</v>
      </c>
      <c r="L150" s="206">
        <f t="shared" si="30"/>
        <v>252.37532472178825</v>
      </c>
      <c r="M150" s="206">
        <f t="shared" si="30"/>
        <v>304.50721350504824</v>
      </c>
      <c r="N150" s="206">
        <f t="shared" si="30"/>
        <v>306.79398356805746</v>
      </c>
      <c r="O150" s="206">
        <f t="shared" si="30"/>
        <v>335.62959417378539</v>
      </c>
      <c r="P150" s="206">
        <f t="shared" si="30"/>
        <v>316.178443370271</v>
      </c>
      <c r="Q150" s="206">
        <f t="shared" si="30"/>
        <v>311.38729928371214</v>
      </c>
      <c r="R150" s="206">
        <f t="shared" si="30"/>
        <v>392.64673201618035</v>
      </c>
      <c r="S150" s="206">
        <f t="shared" si="30"/>
        <v>346.07686436489166</v>
      </c>
      <c r="T150" s="206">
        <f t="shared" si="30"/>
        <v>329.48497616697932</v>
      </c>
      <c r="U150" s="206">
        <f t="shared" si="30"/>
        <v>327.68673640627873</v>
      </c>
      <c r="V150" s="206">
        <f t="shared" si="30"/>
        <v>340.29068784353785</v>
      </c>
      <c r="W150" s="206">
        <f t="shared" si="30"/>
        <v>282.30034496400873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17.589406932937091</v>
      </c>
      <c r="C151" s="209">
        <f t="shared" si="31"/>
        <v>18.347029337072556</v>
      </c>
      <c r="D151" s="209">
        <f t="shared" si="31"/>
        <v>19.801566568099133</v>
      </c>
      <c r="E151" s="209">
        <f t="shared" si="31"/>
        <v>17.867370124391222</v>
      </c>
      <c r="F151" s="209">
        <f t="shared" si="31"/>
        <v>22.915119752172806</v>
      </c>
      <c r="G151" s="209">
        <f t="shared" si="31"/>
        <v>29.828111737954096</v>
      </c>
      <c r="H151" s="209">
        <f t="shared" si="31"/>
        <v>14.407513654978784</v>
      </c>
      <c r="I151" s="209">
        <f t="shared" si="31"/>
        <v>25.523253241521363</v>
      </c>
      <c r="J151" s="209">
        <f t="shared" si="31"/>
        <v>23.310151801740389</v>
      </c>
      <c r="K151" s="209">
        <f t="shared" si="31"/>
        <v>25.713385047082227</v>
      </c>
      <c r="L151" s="209">
        <f t="shared" si="31"/>
        <v>33.328359003707185</v>
      </c>
      <c r="M151" s="209">
        <f t="shared" si="31"/>
        <v>26.604046156723687</v>
      </c>
      <c r="N151" s="209">
        <f t="shared" si="31"/>
        <v>38.037316072565488</v>
      </c>
      <c r="O151" s="209">
        <f t="shared" si="31"/>
        <v>44.382606376359512</v>
      </c>
      <c r="P151" s="209">
        <f t="shared" si="31"/>
        <v>43.787602780336044</v>
      </c>
      <c r="Q151" s="209">
        <f t="shared" si="31"/>
        <v>32.649972855565139</v>
      </c>
      <c r="R151" s="209">
        <f t="shared" si="31"/>
        <v>31.203114899798447</v>
      </c>
      <c r="S151" s="209">
        <f t="shared" si="31"/>
        <v>32.01302335995274</v>
      </c>
      <c r="T151" s="209">
        <f t="shared" si="31"/>
        <v>31.941980304416653</v>
      </c>
      <c r="U151" s="209">
        <f t="shared" si="31"/>
        <v>28.999864853590982</v>
      </c>
      <c r="V151" s="209">
        <f t="shared" si="31"/>
        <v>29.947913676770984</v>
      </c>
      <c r="W151" s="209">
        <f t="shared" si="31"/>
        <v>32.038127458821151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2.9199711555064023</v>
      </c>
      <c r="C153" s="217">
        <f t="shared" si="32"/>
        <v>2.8952073061569679</v>
      </c>
      <c r="D153" s="217">
        <f t="shared" si="32"/>
        <v>2.8883539087625412</v>
      </c>
      <c r="E153" s="217">
        <f t="shared" si="32"/>
        <v>2.8112265040735167</v>
      </c>
      <c r="F153" s="217">
        <f t="shared" si="32"/>
        <v>2.7703616253494827</v>
      </c>
      <c r="G153" s="217">
        <f t="shared" si="32"/>
        <v>2.7660773679796011</v>
      </c>
      <c r="H153" s="217">
        <f t="shared" si="32"/>
        <v>2.9500462471884483</v>
      </c>
      <c r="I153" s="217">
        <f t="shared" si="32"/>
        <v>2.8868810691362241</v>
      </c>
      <c r="J153" s="217">
        <f t="shared" si="32"/>
        <v>2.7924929177114604</v>
      </c>
      <c r="K153" s="217">
        <f t="shared" si="32"/>
        <v>2.8066935911576496</v>
      </c>
      <c r="L153" s="217">
        <f t="shared" si="32"/>
        <v>2.9151748129500885</v>
      </c>
      <c r="M153" s="217">
        <f t="shared" si="32"/>
        <v>2.8132436300460615</v>
      </c>
      <c r="N153" s="217">
        <f t="shared" si="32"/>
        <v>2.658053276577292</v>
      </c>
      <c r="O153" s="217">
        <f t="shared" si="32"/>
        <v>2.5694801673244574</v>
      </c>
      <c r="P153" s="217">
        <f t="shared" si="32"/>
        <v>2.6584589963513112</v>
      </c>
      <c r="Q153" s="217">
        <f t="shared" si="32"/>
        <v>2.6674824830399029</v>
      </c>
      <c r="R153" s="217">
        <f t="shared" si="32"/>
        <v>2.5956728454770879</v>
      </c>
      <c r="S153" s="217">
        <f t="shared" si="32"/>
        <v>2.5187400706350305</v>
      </c>
      <c r="T153" s="217">
        <f t="shared" si="32"/>
        <v>2.5659722770210345</v>
      </c>
      <c r="U153" s="217">
        <f t="shared" si="32"/>
        <v>2.4960056471172685</v>
      </c>
      <c r="V153" s="217">
        <f t="shared" si="32"/>
        <v>2.4784806488897728</v>
      </c>
      <c r="W153" s="217">
        <f t="shared" si="32"/>
        <v>2.4429734350470853</v>
      </c>
    </row>
    <row r="154" spans="1:23" ht="12" customHeight="1" x14ac:dyDescent="0.25">
      <c r="A154" s="25" t="s">
        <v>16</v>
      </c>
      <c r="B154" s="218">
        <f>ISI!B65</f>
        <v>2.8163353516789646</v>
      </c>
      <c r="C154" s="218">
        <f>ISI!C65</f>
        <v>2.7221282620189551</v>
      </c>
      <c r="D154" s="218">
        <f>ISI!D65</f>
        <v>2.7189220599098798</v>
      </c>
      <c r="E154" s="218">
        <f>ISI!E65</f>
        <v>2.1756349186977926</v>
      </c>
      <c r="F154" s="218">
        <f>ISI!F65</f>
        <v>2.2264994444003214</v>
      </c>
      <c r="G154" s="218">
        <f>ISI!G65</f>
        <v>2.3226421883491128</v>
      </c>
      <c r="H154" s="218">
        <f>ISI!H65</f>
        <v>2.5509739275395513</v>
      </c>
      <c r="I154" s="218">
        <f>ISI!I65</f>
        <v>2.4124628615007562</v>
      </c>
      <c r="J154" s="218">
        <f>ISI!J65</f>
        <v>2.3449555261094863</v>
      </c>
      <c r="K154" s="218">
        <f>ISI!K65</f>
        <v>2.5107217584542578</v>
      </c>
      <c r="L154" s="218">
        <f>ISI!L65</f>
        <v>2.6715061904588868</v>
      </c>
      <c r="M154" s="218">
        <f>ISI!M65</f>
        <v>2.5401064579534749</v>
      </c>
      <c r="N154" s="218">
        <f>ISI!N65</f>
        <v>2.3599215029646232</v>
      </c>
      <c r="O154" s="218">
        <f>ISI!O65</f>
        <v>2.3610357990196627</v>
      </c>
      <c r="P154" s="218">
        <f>ISI!P65</f>
        <v>2.6421058279773399</v>
      </c>
      <c r="Q154" s="218">
        <f>ISI!Q65</f>
        <v>2.965879970118817</v>
      </c>
      <c r="R154" s="218">
        <f>ISI!R65</f>
        <v>2.7357539977960679</v>
      </c>
      <c r="S154" s="218">
        <f>ISI!S65</f>
        <v>2.2146850317814848</v>
      </c>
      <c r="T154" s="218">
        <f>ISI!T65</f>
        <v>2.2037518548939654</v>
      </c>
      <c r="U154" s="218">
        <f>ISI!U65</f>
        <v>2.1869212851004742</v>
      </c>
      <c r="V154" s="218">
        <f>ISI!V65</f>
        <v>2.2555187745196053</v>
      </c>
      <c r="W154" s="218">
        <f>ISI!W65</f>
        <v>2.4406188118832768</v>
      </c>
    </row>
    <row r="155" spans="1:23" ht="12" customHeight="1" x14ac:dyDescent="0.25">
      <c r="A155" s="14" t="s">
        <v>41</v>
      </c>
      <c r="B155" s="219">
        <f>ISI!B66</f>
        <v>4.308927215191666</v>
      </c>
      <c r="C155" s="219">
        <f>ISI!C66</f>
        <v>4.1029788451027374</v>
      </c>
      <c r="D155" s="219">
        <f>ISI!D66</f>
        <v>4.1720096713054318</v>
      </c>
      <c r="E155" s="219">
        <f>ISI!E66</f>
        <v>3.3372872229212045</v>
      </c>
      <c r="F155" s="219">
        <f>ISI!F66</f>
        <v>3.3316053415771165</v>
      </c>
      <c r="G155" s="219">
        <f>ISI!G66</f>
        <v>3.7012300699671408</v>
      </c>
      <c r="H155" s="219">
        <f>ISI!H66</f>
        <v>4.7818921004793209</v>
      </c>
      <c r="I155" s="219">
        <f>ISI!I66</f>
        <v>4.2949983817414914</v>
      </c>
      <c r="J155" s="219">
        <f>ISI!J66</f>
        <v>4.2204329973033454</v>
      </c>
      <c r="K155" s="219">
        <f>ISI!K66</f>
        <v>4.6563720062288327</v>
      </c>
      <c r="L155" s="219">
        <f>ISI!L66</f>
        <v>4.8239065686512435</v>
      </c>
      <c r="M155" s="219">
        <f>ISI!M66</f>
        <v>4.3474390424639644</v>
      </c>
      <c r="N155" s="219">
        <f>ISI!N66</f>
        <v>4.0066212604578801</v>
      </c>
      <c r="O155" s="219">
        <f>ISI!O66</f>
        <v>3.9856709835228421</v>
      </c>
      <c r="P155" s="219">
        <f>ISI!P66</f>
        <v>4.5584767779294308</v>
      </c>
      <c r="Q155" s="219">
        <f>ISI!Q66</f>
        <v>4.9027942500669868</v>
      </c>
      <c r="R155" s="219">
        <f>ISI!R66</f>
        <v>4.3631789990182259</v>
      </c>
      <c r="S155" s="219">
        <f>ISI!S66</f>
        <v>3.4523519269970881</v>
      </c>
      <c r="T155" s="219">
        <f>ISI!T66</f>
        <v>3.4251554750294546</v>
      </c>
      <c r="U155" s="219">
        <f>ISI!U66</f>
        <v>3.5148303074252714</v>
      </c>
      <c r="V155" s="219">
        <f>ISI!V66</f>
        <v>3.7452263518234523</v>
      </c>
      <c r="W155" s="219">
        <f>ISI!W66</f>
        <v>4.1928530249069134</v>
      </c>
    </row>
    <row r="156" spans="1:23" ht="12" customHeight="1" x14ac:dyDescent="0.25">
      <c r="A156" s="14" t="s">
        <v>42</v>
      </c>
      <c r="B156" s="219">
        <f>ISI!B67</f>
        <v>1.582473549160087</v>
      </c>
      <c r="C156" s="219">
        <f>ISI!C67</f>
        <v>1.603701982608277</v>
      </c>
      <c r="D156" s="219">
        <f>ISI!D67</f>
        <v>1.555290837468027</v>
      </c>
      <c r="E156" s="219">
        <f>ISI!E67</f>
        <v>1.3484712508689141</v>
      </c>
      <c r="F156" s="219">
        <f>ISI!F67</f>
        <v>1.4007266361255648</v>
      </c>
      <c r="G156" s="219">
        <f>ISI!G67</f>
        <v>1.2976863864482233</v>
      </c>
      <c r="H156" s="219">
        <f>ISI!H67</f>
        <v>1.3786488199140687</v>
      </c>
      <c r="I156" s="219">
        <f>ISI!I67</f>
        <v>1.2786036197584039</v>
      </c>
      <c r="J156" s="219">
        <f>ISI!J67</f>
        <v>1.2235413186610211</v>
      </c>
      <c r="K156" s="219">
        <f>ISI!K67</f>
        <v>1.2832871499034313</v>
      </c>
      <c r="L156" s="219">
        <f>ISI!L67</f>
        <v>1.3108479039211802</v>
      </c>
      <c r="M156" s="219">
        <f>ISI!M67</f>
        <v>1.2790834486898404</v>
      </c>
      <c r="N156" s="219">
        <f>ISI!N67</f>
        <v>1.1768153969882087</v>
      </c>
      <c r="O156" s="219">
        <f>ISI!O67</f>
        <v>0.98674403789406284</v>
      </c>
      <c r="P156" s="219">
        <f>ISI!P67</f>
        <v>1.0316210325920514</v>
      </c>
      <c r="Q156" s="219">
        <f>ISI!Q67</f>
        <v>1.1334225958439628</v>
      </c>
      <c r="R156" s="219">
        <f>ISI!R67</f>
        <v>1.0217680105622917</v>
      </c>
      <c r="S156" s="219">
        <f>ISI!S67</f>
        <v>0.91121454772961763</v>
      </c>
      <c r="T156" s="219">
        <f>ISI!T67</f>
        <v>0.86523902254055451</v>
      </c>
      <c r="U156" s="219">
        <f>ISI!U67</f>
        <v>0.92967923024145804</v>
      </c>
      <c r="V156" s="219">
        <f>ISI!V67</f>
        <v>1.0398549715559506</v>
      </c>
      <c r="W156" s="219">
        <f>ISI!W67</f>
        <v>1.0720226220720896</v>
      </c>
    </row>
    <row r="157" spans="1:23" ht="12" customHeight="1" x14ac:dyDescent="0.25">
      <c r="A157" s="13" t="s">
        <v>20</v>
      </c>
      <c r="B157" s="220">
        <f>NFM!B96</f>
        <v>1.6658972654951221</v>
      </c>
      <c r="C157" s="220">
        <f>NFM!C96</f>
        <v>1.6054261915195478</v>
      </c>
      <c r="D157" s="220">
        <f>NFM!D96</f>
        <v>1.6897010426113102</v>
      </c>
      <c r="E157" s="220">
        <f>NFM!E96</f>
        <v>1.5559053675923968</v>
      </c>
      <c r="F157" s="220">
        <f>NFM!F96</f>
        <v>1.4571436334283081</v>
      </c>
      <c r="G157" s="220">
        <f>NFM!G96</f>
        <v>1.5357882417473447</v>
      </c>
      <c r="H157" s="220">
        <f>NFM!H96</f>
        <v>1.5613821487643618</v>
      </c>
      <c r="I157" s="220">
        <f>NFM!I96</f>
        <v>1.6071591052281737</v>
      </c>
      <c r="J157" s="220">
        <f>NFM!J96</f>
        <v>1.5903067132461335</v>
      </c>
      <c r="K157" s="220">
        <f>NFM!K96</f>
        <v>1.5282575538660941</v>
      </c>
      <c r="L157" s="220">
        <f>NFM!L96</f>
        <v>1.8053966817784639</v>
      </c>
      <c r="M157" s="220">
        <f>NFM!M96</f>
        <v>1.6043021917628584</v>
      </c>
      <c r="N157" s="220">
        <f>NFM!N96</f>
        <v>1.3382978528083704</v>
      </c>
      <c r="O157" s="220">
        <f>NFM!O96</f>
        <v>1.4891223099925048</v>
      </c>
      <c r="P157" s="220">
        <f>NFM!P96</f>
        <v>1.3891557647348831</v>
      </c>
      <c r="Q157" s="220">
        <f>NFM!Q96</f>
        <v>1.4472634235553008</v>
      </c>
      <c r="R157" s="220">
        <f>NFM!R96</f>
        <v>1.4946176127273012</v>
      </c>
      <c r="S157" s="220">
        <f>NFM!S96</f>
        <v>1.3986940930335905</v>
      </c>
      <c r="T157" s="220">
        <f>NFM!T96</f>
        <v>1.5858481903514829</v>
      </c>
      <c r="U157" s="220">
        <f>NFM!U96</f>
        <v>1.5777104757422378</v>
      </c>
      <c r="V157" s="220">
        <f>NFM!V96</f>
        <v>1.5461470829541557</v>
      </c>
      <c r="W157" s="220">
        <f>NFM!W96</f>
        <v>1.6254076526540262</v>
      </c>
    </row>
    <row r="158" spans="1:23" ht="12" customHeight="1" x14ac:dyDescent="0.25">
      <c r="A158" s="14" t="s">
        <v>43</v>
      </c>
      <c r="B158" s="219">
        <f>NFM!B97</f>
        <v>1.9319149460777778</v>
      </c>
      <c r="C158" s="219">
        <f>NFM!C97</f>
        <v>1.9426510117488811</v>
      </c>
      <c r="D158" s="219">
        <f>NFM!D97</f>
        <v>1.9927066954393355</v>
      </c>
      <c r="E158" s="219">
        <f>NFM!E97</f>
        <v>1.8387185841066704</v>
      </c>
      <c r="F158" s="219">
        <f>NFM!F97</f>
        <v>1.6748988184137199</v>
      </c>
      <c r="G158" s="219">
        <f>NFM!G97</f>
        <v>1.8019567115755311</v>
      </c>
      <c r="H158" s="219">
        <f>NFM!H97</f>
        <v>1.7727563307671883</v>
      </c>
      <c r="I158" s="219">
        <f>NFM!I97</f>
        <v>1.8856412000265226</v>
      </c>
      <c r="J158" s="219">
        <f>NFM!J97</f>
        <v>1.6395709894001307</v>
      </c>
      <c r="K158" s="219">
        <f>NFM!K97</f>
        <v>1.7156214603625162</v>
      </c>
      <c r="L158" s="219">
        <f>NFM!L97</f>
        <v>1.9086923764852048</v>
      </c>
      <c r="M158" s="219">
        <f>NFM!M97</f>
        <v>1.7091386205218648</v>
      </c>
      <c r="N158" s="219">
        <f>NFM!N97</f>
        <v>1.2422070089753994</v>
      </c>
      <c r="O158" s="219">
        <f>NFM!O97</f>
        <v>1.2468071232556208</v>
      </c>
      <c r="P158" s="219">
        <f>NFM!P97</f>
        <v>1.0764513032816103</v>
      </c>
      <c r="Q158" s="219">
        <f>NFM!Q97</f>
        <v>1.222958499215403</v>
      </c>
      <c r="R158" s="219">
        <f>NFM!R97</f>
        <v>1.3201189758033376</v>
      </c>
      <c r="S158" s="219">
        <f>NFM!S97</f>
        <v>1.460924577983282</v>
      </c>
      <c r="T158" s="219">
        <f>NFM!T97</f>
        <v>1.665903057496313</v>
      </c>
      <c r="U158" s="219">
        <f>NFM!U97</f>
        <v>1.7069489743140522</v>
      </c>
      <c r="V158" s="219">
        <f>NFM!V97</f>
        <v>1.6340106900223554</v>
      </c>
      <c r="W158" s="219">
        <f>NFM!W97</f>
        <v>1.7206685147058003</v>
      </c>
    </row>
    <row r="159" spans="1:23" ht="12" customHeight="1" x14ac:dyDescent="0.25">
      <c r="A159" s="14" t="s">
        <v>56</v>
      </c>
      <c r="B159" s="219">
        <f>NFM!B98</f>
        <v>1.5932400991852644</v>
      </c>
      <c r="C159" s="219">
        <f>NFM!C98</f>
        <v>1.402199093656207</v>
      </c>
      <c r="D159" s="219">
        <f>NFM!D98</f>
        <v>1.4151914718029166</v>
      </c>
      <c r="E159" s="219">
        <f>NFM!E98</f>
        <v>1.4263528773443706</v>
      </c>
      <c r="F159" s="219">
        <f>NFM!F98</f>
        <v>1.3474095672795661</v>
      </c>
      <c r="G159" s="219">
        <f>NFM!G98</f>
        <v>1.5671125741187981</v>
      </c>
      <c r="H159" s="219">
        <f>NFM!H98</f>
        <v>1.7563473506893625</v>
      </c>
      <c r="I159" s="219">
        <f>NFM!I98</f>
        <v>1.5621941597521856</v>
      </c>
      <c r="J159" s="219">
        <f>NFM!J98</f>
        <v>1.7630496170533474</v>
      </c>
      <c r="K159" s="219">
        <f>NFM!K98</f>
        <v>1.6065897891006764</v>
      </c>
      <c r="L159" s="219">
        <f>NFM!L98</f>
        <v>1.7731155049540384</v>
      </c>
      <c r="M159" s="219">
        <f>NFM!M98</f>
        <v>1.7544183170043077</v>
      </c>
      <c r="N159" s="219">
        <f>NFM!N98</f>
        <v>2.2603530766085869</v>
      </c>
      <c r="O159" s="219">
        <f>NFM!O98</f>
        <v>3.2757864519715336</v>
      </c>
      <c r="P159" s="219">
        <f>NFM!P98</f>
        <v>4.5910404048281137</v>
      </c>
      <c r="Q159" s="219">
        <f>NFM!Q98</f>
        <v>4.2064682722392321</v>
      </c>
      <c r="R159" s="219">
        <f>NFM!R98</f>
        <v>3.8010796864296204</v>
      </c>
      <c r="S159" s="219">
        <f>NFM!S98</f>
        <v>1.7295911550501761</v>
      </c>
      <c r="T159" s="219">
        <f>NFM!T98</f>
        <v>1.722242684420199</v>
      </c>
      <c r="U159" s="219">
        <f>NFM!U98</f>
        <v>1.5809347845551127</v>
      </c>
      <c r="V159" s="219">
        <f>NFM!V98</f>
        <v>1.6766678920500449</v>
      </c>
      <c r="W159" s="219">
        <f>NFM!W98</f>
        <v>1.5162221837765546</v>
      </c>
    </row>
    <row r="160" spans="1:23" ht="12" customHeight="1" x14ac:dyDescent="0.25">
      <c r="A160" s="26" t="s">
        <v>44</v>
      </c>
      <c r="B160" s="221">
        <f>NFM!B99</f>
        <v>1.6382893021650944</v>
      </c>
      <c r="C160" s="221">
        <f>NFM!C99</f>
        <v>1.4215269578351812</v>
      </c>
      <c r="D160" s="221">
        <f>NFM!D99</f>
        <v>1.4227716000650088</v>
      </c>
      <c r="E160" s="221">
        <f>NFM!E99</f>
        <v>1.4523938410826167</v>
      </c>
      <c r="F160" s="221">
        <f>NFM!F99</f>
        <v>1.3732862599830469</v>
      </c>
      <c r="G160" s="221">
        <f>NFM!G99</f>
        <v>1.6218712661335422</v>
      </c>
      <c r="H160" s="221">
        <f>NFM!H99</f>
        <v>1.8359598228584137</v>
      </c>
      <c r="I160" s="221">
        <f>NFM!I99</f>
        <v>1.6121488963664476</v>
      </c>
      <c r="J160" s="221">
        <f>NFM!J99</f>
        <v>1.8342249041773062</v>
      </c>
      <c r="K160" s="221">
        <f>NFM!K99</f>
        <v>1.6065897891006764</v>
      </c>
      <c r="L160" s="221">
        <f>NFM!L99</f>
        <v>1.7731155049540384</v>
      </c>
      <c r="M160" s="221">
        <f>NFM!M99</f>
        <v>1.7544183170043077</v>
      </c>
      <c r="N160" s="221">
        <f>NFM!N99</f>
        <v>2.2603530766085869</v>
      </c>
      <c r="O160" s="221">
        <f>NFM!O99</f>
        <v>3.2757864519715336</v>
      </c>
      <c r="P160" s="221">
        <f>NFM!P99</f>
        <v>4.5910404048281137</v>
      </c>
      <c r="Q160" s="221">
        <f>NFM!Q99</f>
        <v>4.2064682722392321</v>
      </c>
      <c r="R160" s="221">
        <f>NFM!R99</f>
        <v>3.8010796864296204</v>
      </c>
      <c r="S160" s="221">
        <f>NFM!S99</f>
        <v>1.7295911550501761</v>
      </c>
      <c r="T160" s="221">
        <f>NFM!T99</f>
        <v>1.722242684420199</v>
      </c>
      <c r="U160" s="221">
        <f>NFM!U99</f>
        <v>1.5809347845551127</v>
      </c>
      <c r="V160" s="221">
        <f>NFM!V99</f>
        <v>1.6766678920500449</v>
      </c>
      <c r="W160" s="221">
        <f>NFM!W99</f>
        <v>1.5162221837765546</v>
      </c>
    </row>
    <row r="161" spans="1:23" ht="12" customHeight="1" x14ac:dyDescent="0.25">
      <c r="A161" s="27" t="s">
        <v>81</v>
      </c>
      <c r="B161" s="222">
        <f>NFM!B100</f>
        <v>0.95109650679726931</v>
      </c>
      <c r="C161" s="222">
        <f>NFM!C100</f>
        <v>1.0945894927110693</v>
      </c>
      <c r="D161" s="222">
        <f>NFM!D100</f>
        <v>1.3038505266093958</v>
      </c>
      <c r="E161" s="222">
        <f>NFM!E100</f>
        <v>1.0386281710732648</v>
      </c>
      <c r="F161" s="222">
        <f>NFM!F100</f>
        <v>0.96503231671995093</v>
      </c>
      <c r="G161" s="222">
        <f>NFM!G100</f>
        <v>0.7567280879957009</v>
      </c>
      <c r="H161" s="222">
        <f>NFM!H100</f>
        <v>0.71324248896260123</v>
      </c>
      <c r="I161" s="222">
        <f>NFM!I100</f>
        <v>0.81723373345063499</v>
      </c>
      <c r="J161" s="222">
        <f>NFM!J100</f>
        <v>0.65811112353672674</v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1.5195700254606088</v>
      </c>
      <c r="C162" s="219">
        <f>NFM!C101</f>
        <v>1.5724583827178893</v>
      </c>
      <c r="D162" s="219">
        <f>NFM!D101</f>
        <v>1.7124262173586688</v>
      </c>
      <c r="E162" s="219">
        <f>NFM!E101</f>
        <v>1.4432278375281227</v>
      </c>
      <c r="F162" s="219">
        <f>NFM!F101</f>
        <v>1.3707970834682406</v>
      </c>
      <c r="G162" s="219">
        <f>NFM!G101</f>
        <v>1.3255466915610354</v>
      </c>
      <c r="H162" s="219">
        <f>NFM!H101</f>
        <v>1.2406274817528578</v>
      </c>
      <c r="I162" s="219">
        <f>NFM!I101</f>
        <v>1.4389867811628638</v>
      </c>
      <c r="J162" s="219">
        <f>NFM!J101</f>
        <v>1.3534451064397124</v>
      </c>
      <c r="K162" s="219">
        <f>NFM!K101</f>
        <v>1.2600644291915299</v>
      </c>
      <c r="L162" s="219">
        <f>NFM!L101</f>
        <v>1.738469169214955</v>
      </c>
      <c r="M162" s="219">
        <f>NFM!M101</f>
        <v>1.3816417249850823</v>
      </c>
      <c r="N162" s="219">
        <f>NFM!N101</f>
        <v>0.8956843172689134</v>
      </c>
      <c r="O162" s="219">
        <f>NFM!O101</f>
        <v>0.95927226672192489</v>
      </c>
      <c r="P162" s="219">
        <f>NFM!P101</f>
        <v>0.79407660729457763</v>
      </c>
      <c r="Q162" s="219">
        <f>NFM!Q101</f>
        <v>0.8505472181382655</v>
      </c>
      <c r="R162" s="219">
        <f>NFM!R101</f>
        <v>0.93296762489891938</v>
      </c>
      <c r="S162" s="219">
        <f>NFM!S101</f>
        <v>1.0684339175033486</v>
      </c>
      <c r="T162" s="219">
        <f>NFM!T101</f>
        <v>1.397633690734567</v>
      </c>
      <c r="U162" s="219">
        <f>NFM!U101</f>
        <v>1.4566543285102429</v>
      </c>
      <c r="V162" s="219">
        <f>NFM!V101</f>
        <v>1.3997979215634333</v>
      </c>
      <c r="W162" s="219">
        <f>NFM!W101</f>
        <v>1.5949410369588797</v>
      </c>
    </row>
    <row r="163" spans="1:23" ht="12" customHeight="1" x14ac:dyDescent="0.25">
      <c r="A163" s="13" t="s">
        <v>21</v>
      </c>
      <c r="B163" s="220">
        <f>CHI!B100</f>
        <v>2.6046717401333765</v>
      </c>
      <c r="C163" s="220">
        <f>CHI!C100</f>
        <v>2.7535079970373175</v>
      </c>
      <c r="D163" s="220">
        <f>CHI!D100</f>
        <v>2.7673190238419902</v>
      </c>
      <c r="E163" s="220">
        <f>CHI!E100</f>
        <v>2.8273684293692356</v>
      </c>
      <c r="F163" s="220">
        <f>CHI!F100</f>
        <v>2.7505896852177156</v>
      </c>
      <c r="G163" s="220">
        <f>CHI!G100</f>
        <v>2.6903211054601068</v>
      </c>
      <c r="H163" s="220">
        <f>CHI!H100</f>
        <v>2.7363633011854178</v>
      </c>
      <c r="I163" s="220">
        <f>CHI!I100</f>
        <v>2.8446169539023596</v>
      </c>
      <c r="J163" s="220">
        <f>CHI!J100</f>
        <v>2.7952167626461368</v>
      </c>
      <c r="K163" s="220">
        <f>CHI!K100</f>
        <v>3.0343766484407824</v>
      </c>
      <c r="L163" s="220">
        <f>CHI!L100</f>
        <v>3.1201217868017146</v>
      </c>
      <c r="M163" s="220">
        <f>CHI!M100</f>
        <v>2.9804369656768874</v>
      </c>
      <c r="N163" s="220">
        <f>CHI!N100</f>
        <v>2.8715822329375138</v>
      </c>
      <c r="O163" s="220">
        <f>CHI!O100</f>
        <v>2.7852283539251652</v>
      </c>
      <c r="P163" s="220">
        <f>CHI!P100</f>
        <v>2.8418266557711656</v>
      </c>
      <c r="Q163" s="220">
        <f>CHI!Q100</f>
        <v>2.9080193343163505</v>
      </c>
      <c r="R163" s="220">
        <f>CHI!R100</f>
        <v>2.8922233168161124</v>
      </c>
      <c r="S163" s="220">
        <f>CHI!S100</f>
        <v>2.8943174124984004</v>
      </c>
      <c r="T163" s="220">
        <f>CHI!T100</f>
        <v>2.915961003703595</v>
      </c>
      <c r="U163" s="220">
        <f>CHI!U100</f>
        <v>2.8475795664236014</v>
      </c>
      <c r="V163" s="220">
        <f>CHI!V100</f>
        <v>2.8171476421981554</v>
      </c>
      <c r="W163" s="220">
        <f>CHI!W100</f>
        <v>2.7472898091435711</v>
      </c>
    </row>
    <row r="164" spans="1:23" ht="12" customHeight="1" x14ac:dyDescent="0.25">
      <c r="A164" s="14" t="s">
        <v>89</v>
      </c>
      <c r="B164" s="219">
        <f>CHI!B101</f>
        <v>3.0407849975739247</v>
      </c>
      <c r="C164" s="219">
        <f>CHI!C101</f>
        <v>3.2196162025815585</v>
      </c>
      <c r="D164" s="219">
        <f>CHI!D101</f>
        <v>3.2036918456275743</v>
      </c>
      <c r="E164" s="219">
        <f>CHI!E101</f>
        <v>3.2932360832508034</v>
      </c>
      <c r="F164" s="219">
        <f>CHI!F101</f>
        <v>3.2053062984125598</v>
      </c>
      <c r="G164" s="219">
        <f>CHI!G101</f>
        <v>3.1381089180205497</v>
      </c>
      <c r="H164" s="219">
        <f>CHI!H101</f>
        <v>3.2306768601768594</v>
      </c>
      <c r="I164" s="219">
        <f>CHI!I101</f>
        <v>3.3935447485200725</v>
      </c>
      <c r="J164" s="219">
        <f>CHI!J101</f>
        <v>3.2718853416289893</v>
      </c>
      <c r="K164" s="219">
        <f>CHI!K101</f>
        <v>3.9100240234213612</v>
      </c>
      <c r="L164" s="219">
        <f>CHI!L101</f>
        <v>3.8621198683699318</v>
      </c>
      <c r="M164" s="219">
        <f>CHI!M101</f>
        <v>3.4629941106313002</v>
      </c>
      <c r="N164" s="219">
        <f>CHI!N101</f>
        <v>3.322146868607089</v>
      </c>
      <c r="O164" s="219">
        <f>CHI!O101</f>
        <v>3.373878174253695</v>
      </c>
      <c r="P164" s="219">
        <f>CHI!P101</f>
        <v>3.444278107259616</v>
      </c>
      <c r="Q164" s="219">
        <f>CHI!Q101</f>
        <v>3.5515598743757493</v>
      </c>
      <c r="R164" s="219">
        <f>CHI!R101</f>
        <v>3.6259743996242877</v>
      </c>
      <c r="S164" s="219">
        <f>CHI!S101</f>
        <v>3.6137980734312403</v>
      </c>
      <c r="T164" s="219">
        <f>CHI!T101</f>
        <v>3.5896484969769435</v>
      </c>
      <c r="U164" s="219">
        <f>CHI!U101</f>
        <v>3.5370341385803168</v>
      </c>
      <c r="V164" s="219">
        <f>CHI!V101</f>
        <v>3.4947192997904128</v>
      </c>
      <c r="W164" s="219">
        <f>CHI!W101</f>
        <v>3.3849209042287756</v>
      </c>
    </row>
    <row r="165" spans="1:23" ht="12" customHeight="1" x14ac:dyDescent="0.25">
      <c r="A165" s="14" t="s">
        <v>47</v>
      </c>
      <c r="B165" s="219">
        <f>CHI!B102</f>
        <v>1.8536120428822183</v>
      </c>
      <c r="C165" s="219">
        <f>CHI!C102</f>
        <v>1.9599458113189889</v>
      </c>
      <c r="D165" s="219">
        <f>CHI!D102</f>
        <v>2.0134247346501954</v>
      </c>
      <c r="E165" s="219">
        <f>CHI!E102</f>
        <v>2.0130277161381858</v>
      </c>
      <c r="F165" s="219">
        <f>CHI!F102</f>
        <v>1.9689387067446875</v>
      </c>
      <c r="G165" s="219">
        <f>CHI!G102</f>
        <v>1.9254904130841239</v>
      </c>
      <c r="H165" s="219">
        <f>CHI!H102</f>
        <v>1.9215488832754886</v>
      </c>
      <c r="I165" s="219">
        <f>CHI!I102</f>
        <v>1.9442776922211056</v>
      </c>
      <c r="J165" s="219">
        <f>CHI!J102</f>
        <v>2.0032885413078754</v>
      </c>
      <c r="K165" s="219">
        <f>CHI!K102</f>
        <v>1.9937856272119545</v>
      </c>
      <c r="L165" s="219">
        <f>CHI!L102</f>
        <v>2.0348189772629994</v>
      </c>
      <c r="M165" s="219">
        <f>CHI!M102</f>
        <v>2.0982031292257903</v>
      </c>
      <c r="N165" s="219">
        <f>CHI!N102</f>
        <v>2.0961247883367977</v>
      </c>
      <c r="O165" s="219">
        <f>CHI!O102</f>
        <v>2.0114432844281107</v>
      </c>
      <c r="P165" s="219">
        <f>CHI!P102</f>
        <v>1.9708735125423811</v>
      </c>
      <c r="Q165" s="219">
        <f>CHI!Q102</f>
        <v>1.8607085936684091</v>
      </c>
      <c r="R165" s="219">
        <f>CHI!R102</f>
        <v>1.8545289161699505</v>
      </c>
      <c r="S165" s="219">
        <f>CHI!S102</f>
        <v>1.868485967174154</v>
      </c>
      <c r="T165" s="219">
        <f>CHI!T102</f>
        <v>1.9027665879161282</v>
      </c>
      <c r="U165" s="219">
        <f>CHI!U102</f>
        <v>1.8854382831117646</v>
      </c>
      <c r="V165" s="219">
        <f>CHI!V102</f>
        <v>1.8454040939851504</v>
      </c>
      <c r="W165" s="219">
        <f>CHI!W102</f>
        <v>1.8379247181132692</v>
      </c>
    </row>
    <row r="166" spans="1:23" ht="12" customHeight="1" x14ac:dyDescent="0.25">
      <c r="A166" s="14" t="s">
        <v>48</v>
      </c>
      <c r="B166" s="219">
        <f>CHI!B103</f>
        <v>2.1334956287855293</v>
      </c>
      <c r="C166" s="219">
        <f>CHI!C103</f>
        <v>2.2354559475754767</v>
      </c>
      <c r="D166" s="219">
        <f>CHI!D103</f>
        <v>2.2768263789908842</v>
      </c>
      <c r="E166" s="219">
        <f>CHI!E103</f>
        <v>2.2830227952222848</v>
      </c>
      <c r="F166" s="219">
        <f>CHI!F103</f>
        <v>2.236176325208068</v>
      </c>
      <c r="G166" s="219">
        <f>CHI!G103</f>
        <v>2.1898291895008213</v>
      </c>
      <c r="H166" s="219">
        <f>CHI!H103</f>
        <v>2.1852583542618884</v>
      </c>
      <c r="I166" s="219">
        <f>CHI!I103</f>
        <v>2.2028214927174927</v>
      </c>
      <c r="J166" s="219">
        <f>CHI!J103</f>
        <v>2.2493996472064781</v>
      </c>
      <c r="K166" s="219">
        <f>CHI!K103</f>
        <v>2.2512951415506026</v>
      </c>
      <c r="L166" s="219">
        <f>CHI!L103</f>
        <v>2.2761251833499019</v>
      </c>
      <c r="M166" s="219">
        <f>CHI!M103</f>
        <v>2.3053293927162413</v>
      </c>
      <c r="N166" s="219">
        <f>CHI!N103</f>
        <v>2.2940735931247613</v>
      </c>
      <c r="O166" s="219">
        <f>CHI!O103</f>
        <v>2.2281170296344679</v>
      </c>
      <c r="P166" s="219">
        <f>CHI!P103</f>
        <v>2.1868653076508311</v>
      </c>
      <c r="Q166" s="219">
        <f>CHI!Q103</f>
        <v>2.1083283273227726</v>
      </c>
      <c r="R166" s="219">
        <f>CHI!R103</f>
        <v>1.9935076420656088</v>
      </c>
      <c r="S166" s="219">
        <f>CHI!S103</f>
        <v>1.9848054478107</v>
      </c>
      <c r="T166" s="219">
        <f>CHI!T103</f>
        <v>2.0368777446089381</v>
      </c>
      <c r="U166" s="219">
        <f>CHI!U103</f>
        <v>1.9708061538142392</v>
      </c>
      <c r="V166" s="219">
        <f>CHI!V103</f>
        <v>1.9354302953433185</v>
      </c>
      <c r="W166" s="219">
        <f>CHI!W103</f>
        <v>1.928356191229802</v>
      </c>
    </row>
    <row r="167" spans="1:23" ht="12" customHeight="1" x14ac:dyDescent="0.25">
      <c r="A167" s="13" t="s">
        <v>22</v>
      </c>
      <c r="B167" s="220">
        <f>NMM!B76</f>
        <v>5.5949278651978354</v>
      </c>
      <c r="C167" s="220">
        <f>NMM!C76</f>
        <v>5.3282184180381353</v>
      </c>
      <c r="D167" s="220">
        <f>NMM!D76</f>
        <v>5.7814492759553984</v>
      </c>
      <c r="E167" s="220">
        <f>NMM!E76</f>
        <v>5.3226322579013718</v>
      </c>
      <c r="F167" s="220">
        <f>NMM!F76</f>
        <v>5.6004248160362513</v>
      </c>
      <c r="G167" s="220">
        <f>NMM!G76</f>
        <v>5.349792968008277</v>
      </c>
      <c r="H167" s="220">
        <f>NMM!H76</f>
        <v>5.8773067505589589</v>
      </c>
      <c r="I167" s="220">
        <f>NMM!I76</f>
        <v>5.8326129816323613</v>
      </c>
      <c r="J167" s="220">
        <f>NMM!J76</f>
        <v>5.5780749989930234</v>
      </c>
      <c r="K167" s="220">
        <f>NMM!K76</f>
        <v>5.9694370914519732</v>
      </c>
      <c r="L167" s="220">
        <f>NMM!L76</f>
        <v>5.922968607202046</v>
      </c>
      <c r="M167" s="220">
        <f>NMM!M76</f>
        <v>5.5804574498692094</v>
      </c>
      <c r="N167" s="220">
        <f>NMM!N76</f>
        <v>5.7060847038088536</v>
      </c>
      <c r="O167" s="220">
        <f>NMM!O76</f>
        <v>5.6369174845239618</v>
      </c>
      <c r="P167" s="220">
        <f>NMM!P76</f>
        <v>6.0258927797897011</v>
      </c>
      <c r="Q167" s="220">
        <f>NMM!Q76</f>
        <v>5.84793783028248</v>
      </c>
      <c r="R167" s="220">
        <f>NMM!R76</f>
        <v>5.6739114816925085</v>
      </c>
      <c r="S167" s="220">
        <f>NMM!S76</f>
        <v>5.6015394773121754</v>
      </c>
      <c r="T167" s="220">
        <f>NMM!T76</f>
        <v>5.6118377577860894</v>
      </c>
      <c r="U167" s="220">
        <f>NMM!U76</f>
        <v>5.4361918096060098</v>
      </c>
      <c r="V167" s="220">
        <f>NMM!V76</f>
        <v>5.3069132874104641</v>
      </c>
      <c r="W167" s="220">
        <f>NMM!W76</f>
        <v>5.123850522715335</v>
      </c>
    </row>
    <row r="168" spans="1:23" ht="12" customHeight="1" x14ac:dyDescent="0.25">
      <c r="A168" s="14" t="s">
        <v>49</v>
      </c>
      <c r="B168" s="219">
        <f>NMM!B77</f>
        <v>8.332357981672045</v>
      </c>
      <c r="C168" s="219">
        <f>NMM!C77</f>
        <v>8.0404279928546583</v>
      </c>
      <c r="D168" s="219">
        <f>NMM!D77</f>
        <v>8.3346733751873838</v>
      </c>
      <c r="E168" s="219">
        <f>NMM!E77</f>
        <v>7.8638680998323593</v>
      </c>
      <c r="F168" s="219">
        <f>NMM!F77</f>
        <v>8.1776629447245313</v>
      </c>
      <c r="G168" s="219">
        <f>NMM!G77</f>
        <v>8.0498740075994188</v>
      </c>
      <c r="H168" s="219">
        <f>NMM!H77</f>
        <v>7.9425427868629184</v>
      </c>
      <c r="I168" s="219">
        <f>NMM!I77</f>
        <v>7.8032134483719728</v>
      </c>
      <c r="J168" s="219">
        <f>NMM!J77</f>
        <v>8.194074344444104</v>
      </c>
      <c r="K168" s="219">
        <f>NMM!K77</f>
        <v>9.381962544975913</v>
      </c>
      <c r="L168" s="219">
        <f>NMM!L77</f>
        <v>10.306817225664139</v>
      </c>
      <c r="M168" s="219">
        <f>NMM!M77</f>
        <v>10.157480874238145</v>
      </c>
      <c r="N168" s="219">
        <f>NMM!N77</f>
        <v>12.000172061351398</v>
      </c>
      <c r="O168" s="219">
        <f>NMM!O77</f>
        <v>12.519055237881927</v>
      </c>
      <c r="P168" s="219">
        <f>NMM!P77</f>
        <v>13.369752733498997</v>
      </c>
      <c r="Q168" s="219">
        <f>NMM!Q77</f>
        <v>12.65370744326464</v>
      </c>
      <c r="R168" s="219">
        <f>NMM!R77</f>
        <v>12.552599392036424</v>
      </c>
      <c r="S168" s="219">
        <f>NMM!S77</f>
        <v>12.675075860624087</v>
      </c>
      <c r="T168" s="219">
        <f>NMM!T77</f>
        <v>12.426304657936376</v>
      </c>
      <c r="U168" s="219">
        <f>NMM!U77</f>
        <v>11.946022319955635</v>
      </c>
      <c r="V168" s="219">
        <f>NMM!V77</f>
        <v>11.301241716918643</v>
      </c>
      <c r="W168" s="219">
        <f>NMM!W77</f>
        <v>12.12249314994235</v>
      </c>
    </row>
    <row r="169" spans="1:23" ht="12" customHeight="1" x14ac:dyDescent="0.25">
      <c r="A169" s="14" t="s">
        <v>50</v>
      </c>
      <c r="B169" s="219">
        <f>NMM!B78</f>
        <v>3.4460212527715903</v>
      </c>
      <c r="C169" s="219">
        <f>NMM!C78</f>
        <v>3.3134605294132915</v>
      </c>
      <c r="D169" s="219">
        <f>NMM!D78</f>
        <v>3.5760608788307278</v>
      </c>
      <c r="E169" s="219">
        <f>NMM!E78</f>
        <v>3.278153224015163</v>
      </c>
      <c r="F169" s="219">
        <f>NMM!F78</f>
        <v>3.445765176044449</v>
      </c>
      <c r="G169" s="219">
        <f>NMM!G78</f>
        <v>3.2534364860157261</v>
      </c>
      <c r="H169" s="219">
        <f>NMM!H78</f>
        <v>3.8178195217505051</v>
      </c>
      <c r="I169" s="219">
        <f>NMM!I78</f>
        <v>3.7055270145060772</v>
      </c>
      <c r="J169" s="219">
        <f>NMM!J78</f>
        <v>3.3895462201133251</v>
      </c>
      <c r="K169" s="219">
        <f>NMM!K78</f>
        <v>3.4662988234467726</v>
      </c>
      <c r="L169" s="219">
        <f>NMM!L78</f>
        <v>3.4400307121403206</v>
      </c>
      <c r="M169" s="219">
        <f>NMM!M78</f>
        <v>3.5195936296543251</v>
      </c>
      <c r="N169" s="219">
        <f>NMM!N78</f>
        <v>3.3996997419126709</v>
      </c>
      <c r="O169" s="219">
        <f>NMM!O78</f>
        <v>3.2450331913049704</v>
      </c>
      <c r="P169" s="219">
        <f>NMM!P78</f>
        <v>3.2951137593151851</v>
      </c>
      <c r="Q169" s="219">
        <f>NMM!Q78</f>
        <v>3.2235837340821241</v>
      </c>
      <c r="R169" s="219">
        <f>NMM!R78</f>
        <v>3.2202701517804035</v>
      </c>
      <c r="S169" s="219">
        <f>NMM!S78</f>
        <v>3.1658975737816193</v>
      </c>
      <c r="T169" s="219">
        <f>NMM!T78</f>
        <v>3.1753007316935933</v>
      </c>
      <c r="U169" s="219">
        <f>NMM!U78</f>
        <v>3.0596737515402244</v>
      </c>
      <c r="V169" s="219">
        <f>NMM!V78</f>
        <v>2.9597866547196587</v>
      </c>
      <c r="W169" s="219">
        <f>NMM!W78</f>
        <v>2.8036408010092462</v>
      </c>
    </row>
    <row r="170" spans="1:23" ht="12" customHeight="1" x14ac:dyDescent="0.25">
      <c r="A170" s="14" t="s">
        <v>58</v>
      </c>
      <c r="B170" s="219">
        <f>NMM!B79</f>
        <v>2.4881025900545088</v>
      </c>
      <c r="C170" s="219">
        <f>NMM!C79</f>
        <v>2.414734926334587</v>
      </c>
      <c r="D170" s="219">
        <f>NMM!D79</f>
        <v>2.3666452919396748</v>
      </c>
      <c r="E170" s="219">
        <f>NMM!E79</f>
        <v>2.349336930499847</v>
      </c>
      <c r="F170" s="219">
        <f>NMM!F79</f>
        <v>2.2935749328456279</v>
      </c>
      <c r="G170" s="219">
        <f>NMM!G79</f>
        <v>2.3084381013797661</v>
      </c>
      <c r="H170" s="219">
        <f>NMM!H79</f>
        <v>2.3413032490324084</v>
      </c>
      <c r="I170" s="219">
        <f>NMM!I79</f>
        <v>2.3734794936141781</v>
      </c>
      <c r="J170" s="219">
        <f>NMM!J79</f>
        <v>2.3792403322179232</v>
      </c>
      <c r="K170" s="219">
        <f>NMM!K79</f>
        <v>2.3208076704722509</v>
      </c>
      <c r="L170" s="219">
        <f>NMM!L79</f>
        <v>2.3539198510764572</v>
      </c>
      <c r="M170" s="219">
        <f>NMM!M79</f>
        <v>2.5800906036102589</v>
      </c>
      <c r="N170" s="219">
        <f>NMM!N79</f>
        <v>2.4011598399791874</v>
      </c>
      <c r="O170" s="219">
        <f>NMM!O79</f>
        <v>2.4938355849042955</v>
      </c>
      <c r="P170" s="219">
        <f>NMM!P79</f>
        <v>2.4459901589112945</v>
      </c>
      <c r="Q170" s="219">
        <f>NMM!Q79</f>
        <v>2.4337093962575582</v>
      </c>
      <c r="R170" s="219">
        <f>NMM!R79</f>
        <v>2.4345992570708113</v>
      </c>
      <c r="S170" s="219">
        <f>NMM!S79</f>
        <v>2.4126512164440412</v>
      </c>
      <c r="T170" s="219">
        <f>NMM!T79</f>
        <v>2.4174659301087158</v>
      </c>
      <c r="U170" s="219">
        <f>NMM!U79</f>
        <v>2.4655518784934145</v>
      </c>
      <c r="V170" s="219">
        <f>NMM!V79</f>
        <v>2.4033351716475053</v>
      </c>
      <c r="W170" s="219">
        <f>NMM!W79</f>
        <v>2.3467263233957154</v>
      </c>
    </row>
    <row r="171" spans="1:23" ht="12" customHeight="1" x14ac:dyDescent="0.25">
      <c r="A171" s="13" t="s">
        <v>23</v>
      </c>
      <c r="B171" s="220">
        <f>PPA!B74</f>
        <v>1.6011507578346091</v>
      </c>
      <c r="C171" s="220">
        <f>PPA!C74</f>
        <v>1.2066887911644599</v>
      </c>
      <c r="D171" s="220">
        <f>PPA!D74</f>
        <v>1.3303860145568911</v>
      </c>
      <c r="E171" s="220">
        <f>PPA!E74</f>
        <v>1.4762837613628248</v>
      </c>
      <c r="F171" s="220">
        <f>PPA!F74</f>
        <v>1.2738636928375966</v>
      </c>
      <c r="G171" s="220">
        <f>PPA!G74</f>
        <v>1.3372900995592014</v>
      </c>
      <c r="H171" s="220">
        <f>PPA!H74</f>
        <v>1.0655179176284897</v>
      </c>
      <c r="I171" s="220">
        <f>PPA!I74</f>
        <v>1.1432204899035963</v>
      </c>
      <c r="J171" s="220">
        <f>PPA!J74</f>
        <v>1.2105671670360216</v>
      </c>
      <c r="K171" s="220">
        <f>PPA!K74</f>
        <v>1.2054215902528345</v>
      </c>
      <c r="L171" s="220">
        <f>PPA!L74</f>
        <v>1.3195407328745501</v>
      </c>
      <c r="M171" s="220">
        <f>PPA!M74</f>
        <v>1.2193770206747558</v>
      </c>
      <c r="N171" s="220">
        <f>PPA!N74</f>
        <v>1.2978665761714863</v>
      </c>
      <c r="O171" s="220">
        <f>PPA!O74</f>
        <v>1.3266503639533032</v>
      </c>
      <c r="P171" s="220">
        <f>PPA!P74</f>
        <v>1.3146811315188882</v>
      </c>
      <c r="Q171" s="220">
        <f>PPA!Q74</f>
        <v>0.98306863042907533</v>
      </c>
      <c r="R171" s="220">
        <f>PPA!R74</f>
        <v>0.96971952538540418</v>
      </c>
      <c r="S171" s="220">
        <f>PPA!S74</f>
        <v>0.93785706962951032</v>
      </c>
      <c r="T171" s="220">
        <f>PPA!T74</f>
        <v>0.93696886322950135</v>
      </c>
      <c r="U171" s="220">
        <f>PPA!U74</f>
        <v>0.89044530010071754</v>
      </c>
      <c r="V171" s="220">
        <f>PPA!V74</f>
        <v>0.97833791146238802</v>
      </c>
      <c r="W171" s="220">
        <f>PPA!W74</f>
        <v>0.96534699945282965</v>
      </c>
    </row>
    <row r="172" spans="1:23" ht="12" customHeight="1" x14ac:dyDescent="0.25">
      <c r="A172" s="14" t="s">
        <v>52</v>
      </c>
      <c r="B172" s="219">
        <f>PPA!B75</f>
        <v>1.5789194342500943</v>
      </c>
      <c r="C172" s="219">
        <f>PPA!C75</f>
        <v>1.0708994159567833</v>
      </c>
      <c r="D172" s="219">
        <f>PPA!D75</f>
        <v>1.2062700883950781</v>
      </c>
      <c r="E172" s="219">
        <f>PPA!E75</f>
        <v>1.3818380583430643</v>
      </c>
      <c r="F172" s="219">
        <f>PPA!F75</f>
        <v>1.145069142890857</v>
      </c>
      <c r="G172" s="219">
        <f>PPA!G75</f>
        <v>1.2164376691354657</v>
      </c>
      <c r="H172" s="219">
        <f>PPA!H75</f>
        <v>0.9491944536484318</v>
      </c>
      <c r="I172" s="219">
        <f>PPA!I75</f>
        <v>1.0261548986262161</v>
      </c>
      <c r="J172" s="219">
        <f>PPA!J75</f>
        <v>1.0660368601097892</v>
      </c>
      <c r="K172" s="219">
        <f>PPA!K75</f>
        <v>1.0681621969243933</v>
      </c>
      <c r="L172" s="219">
        <f>PPA!L75</f>
        <v>1.2237528581951116</v>
      </c>
      <c r="M172" s="219">
        <f>PPA!M75</f>
        <v>1.103409351543218</v>
      </c>
      <c r="N172" s="219">
        <f>PPA!N75</f>
        <v>1.2035077354434252</v>
      </c>
      <c r="O172" s="219">
        <f>PPA!O75</f>
        <v>1.1984158759069641</v>
      </c>
      <c r="P172" s="219">
        <f>PPA!P75</f>
        <v>1.1831029016832271</v>
      </c>
      <c r="Q172" s="219">
        <f>PPA!Q75</f>
        <v>0.85125859642533419</v>
      </c>
      <c r="R172" s="219">
        <f>PPA!R75</f>
        <v>0.83849905843872286</v>
      </c>
      <c r="S172" s="219">
        <f>PPA!S75</f>
        <v>0.80375759039003336</v>
      </c>
      <c r="T172" s="219">
        <f>PPA!T75</f>
        <v>0.82106904241622136</v>
      </c>
      <c r="U172" s="219">
        <f>PPA!U75</f>
        <v>0.76197846328032559</v>
      </c>
      <c r="V172" s="219">
        <f>PPA!V75</f>
        <v>0.85216241282613647</v>
      </c>
      <c r="W172" s="219">
        <f>PPA!W75</f>
        <v>0.81446806470029476</v>
      </c>
    </row>
    <row r="173" spans="1:23" ht="12" customHeight="1" x14ac:dyDescent="0.25">
      <c r="A173" s="14" t="s">
        <v>59</v>
      </c>
      <c r="B173" s="219">
        <f>PPA!B76</f>
        <v>1.6757369407486224</v>
      </c>
      <c r="C173" s="219">
        <f>PPA!C76</f>
        <v>1.3903360429950415</v>
      </c>
      <c r="D173" s="219">
        <f>PPA!D76</f>
        <v>1.5069017883701155</v>
      </c>
      <c r="E173" s="219">
        <f>PPA!E76</f>
        <v>1.636845348877551</v>
      </c>
      <c r="F173" s="219">
        <f>PPA!F76</f>
        <v>1.4583991463620487</v>
      </c>
      <c r="G173" s="219">
        <f>PPA!G76</f>
        <v>1.5162108541651962</v>
      </c>
      <c r="H173" s="219">
        <f>PPA!H76</f>
        <v>1.2103474155495944</v>
      </c>
      <c r="I173" s="219">
        <f>PPA!I76</f>
        <v>1.2939556694680421</v>
      </c>
      <c r="J173" s="219">
        <f>PPA!J76</f>
        <v>1.3939254572179689</v>
      </c>
      <c r="K173" s="219">
        <f>PPA!K76</f>
        <v>1.3781985472801914</v>
      </c>
      <c r="L173" s="219">
        <f>PPA!L76</f>
        <v>1.4577301345675693</v>
      </c>
      <c r="M173" s="219">
        <f>PPA!M76</f>
        <v>1.3766954633525337</v>
      </c>
      <c r="N173" s="219">
        <f>PPA!N76</f>
        <v>1.4359262069313392</v>
      </c>
      <c r="O173" s="219">
        <f>PPA!O76</f>
        <v>1.4955728044326626</v>
      </c>
      <c r="P173" s="219">
        <f>PPA!P76</f>
        <v>1.4988030069847171</v>
      </c>
      <c r="Q173" s="219">
        <f>PPA!Q76</f>
        <v>1.1167434689581497</v>
      </c>
      <c r="R173" s="219">
        <f>PPA!R76</f>
        <v>1.0939131939625562</v>
      </c>
      <c r="S173" s="219">
        <f>PPA!S76</f>
        <v>1.0614544030728192</v>
      </c>
      <c r="T173" s="219">
        <f>PPA!T76</f>
        <v>1.0542692366734026</v>
      </c>
      <c r="U173" s="219">
        <f>PPA!U76</f>
        <v>0.99137074039886752</v>
      </c>
      <c r="V173" s="219">
        <f>PPA!V76</f>
        <v>1.1045277818691759</v>
      </c>
      <c r="W173" s="219">
        <f>PPA!W76</f>
        <v>1.1011083271281581</v>
      </c>
    </row>
    <row r="174" spans="1:23" ht="12" customHeight="1" x14ac:dyDescent="0.25">
      <c r="A174" s="14" t="s">
        <v>60</v>
      </c>
      <c r="B174" s="219">
        <f>PPA!B77</f>
        <v>1.1528357753307379</v>
      </c>
      <c r="C174" s="219">
        <f>PPA!C77</f>
        <v>0.33126870168957845</v>
      </c>
      <c r="D174" s="219">
        <f>PPA!D77</f>
        <v>0.44521089264016417</v>
      </c>
      <c r="E174" s="219">
        <f>PPA!E77</f>
        <v>0.62865921518857193</v>
      </c>
      <c r="F174" s="219">
        <f>PPA!F77</f>
        <v>0.40847444634517732</v>
      </c>
      <c r="G174" s="219">
        <f>PPA!G77</f>
        <v>0.47913164934273322</v>
      </c>
      <c r="H174" s="219">
        <f>PPA!H77</f>
        <v>0.35742183331801713</v>
      </c>
      <c r="I174" s="219">
        <f>PPA!I77</f>
        <v>0.40816911782710663</v>
      </c>
      <c r="J174" s="219">
        <f>PPA!J77</f>
        <v>0.33170235266619452</v>
      </c>
      <c r="K174" s="219">
        <f>PPA!K77</f>
        <v>0.36292002515464716</v>
      </c>
      <c r="L174" s="219">
        <f>PPA!L77</f>
        <v>0.59545787650916149</v>
      </c>
      <c r="M174" s="219">
        <f>PPA!M77</f>
        <v>0.44241757186797537</v>
      </c>
      <c r="N174" s="219">
        <f>PPA!N77</f>
        <v>0.59403073330990896</v>
      </c>
      <c r="O174" s="219">
        <f>PPA!O77</f>
        <v>0.47536311954456417</v>
      </c>
      <c r="P174" s="219">
        <f>PPA!P77</f>
        <v>0.38550186362922817</v>
      </c>
      <c r="Q174" s="219">
        <f>PPA!Q77</f>
        <v>0.27599946053422086</v>
      </c>
      <c r="R174" s="219">
        <f>PPA!R77</f>
        <v>0.28037470980497819</v>
      </c>
      <c r="S174" s="219">
        <f>PPA!S77</f>
        <v>0.25054762548517023</v>
      </c>
      <c r="T174" s="219">
        <f>PPA!T77</f>
        <v>0.29396527180262966</v>
      </c>
      <c r="U174" s="219">
        <f>PPA!U77</f>
        <v>0.25854961667410992</v>
      </c>
      <c r="V174" s="219">
        <f>PPA!V77</f>
        <v>0.2519412619649416</v>
      </c>
      <c r="W174" s="219">
        <f>PPA!W77</f>
        <v>0.19977405094087972</v>
      </c>
    </row>
    <row r="175" spans="1:23" ht="12" customHeight="1" x14ac:dyDescent="0.25">
      <c r="A175" s="15" t="s">
        <v>61</v>
      </c>
      <c r="B175" s="223">
        <f>FBT!B$38</f>
        <v>1.5927344340012719</v>
      </c>
      <c r="C175" s="223">
        <f>FBT!C$38</f>
        <v>1.6756913264861826</v>
      </c>
      <c r="D175" s="223">
        <f>FBT!D$38</f>
        <v>1.6981022957729448</v>
      </c>
      <c r="E175" s="223">
        <f>FBT!E$38</f>
        <v>1.6722607913126635</v>
      </c>
      <c r="F175" s="223">
        <f>FBT!F$38</f>
        <v>1.6096593770530447</v>
      </c>
      <c r="G175" s="223">
        <f>FBT!G$38</f>
        <v>1.480321194843631</v>
      </c>
      <c r="H175" s="223">
        <f>FBT!H$38</f>
        <v>1.2832587733448726</v>
      </c>
      <c r="I175" s="223">
        <f>FBT!I$38</f>
        <v>1.2945812958937588</v>
      </c>
      <c r="J175" s="223">
        <f>FBT!J$38</f>
        <v>1.2490305262667667</v>
      </c>
      <c r="K175" s="223">
        <f>FBT!K$38</f>
        <v>1.3017788311834255</v>
      </c>
      <c r="L175" s="223">
        <f>FBT!L$38</f>
        <v>1.2837874990757216</v>
      </c>
      <c r="M175" s="223">
        <f>FBT!M$38</f>
        <v>1.1166486535477007</v>
      </c>
      <c r="N175" s="223">
        <f>FBT!N$38</f>
        <v>1.2473173739946892</v>
      </c>
      <c r="O175" s="223">
        <f>FBT!O$38</f>
        <v>1.3254378156221438</v>
      </c>
      <c r="P175" s="223">
        <f>FBT!P$38</f>
        <v>1.2316493048795132</v>
      </c>
      <c r="Q175" s="223">
        <f>FBT!Q$38</f>
        <v>1.2785824605027833</v>
      </c>
      <c r="R175" s="223">
        <f>FBT!R$38</f>
        <v>1.1905339976646463</v>
      </c>
      <c r="S175" s="223">
        <f>FBT!S$38</f>
        <v>1.2341591662942262</v>
      </c>
      <c r="T175" s="223">
        <f>FBT!T$38</f>
        <v>1.2304785147104138</v>
      </c>
      <c r="U175" s="223">
        <f>FBT!U$38</f>
        <v>1.204038238902611</v>
      </c>
      <c r="V175" s="223">
        <f>FBT!V$38</f>
        <v>1.1972142369299836</v>
      </c>
      <c r="W175" s="223">
        <f>FBT!W$38</f>
        <v>1.1689593926084934</v>
      </c>
    </row>
    <row r="176" spans="1:23" ht="12" customHeight="1" x14ac:dyDescent="0.25">
      <c r="A176" s="12" t="s">
        <v>62</v>
      </c>
      <c r="B176" s="219">
        <f>TRE!B$38</f>
        <v>1.6016160866121336</v>
      </c>
      <c r="C176" s="219">
        <f>TRE!C$38</f>
        <v>1.6891174233070065</v>
      </c>
      <c r="D176" s="219">
        <f>TRE!D$38</f>
        <v>1.6191032814925148</v>
      </c>
      <c r="E176" s="219">
        <f>TRE!E$38</f>
        <v>1.6850831996203255</v>
      </c>
      <c r="F176" s="219">
        <f>TRE!F$38</f>
        <v>1.6138400704975757</v>
      </c>
      <c r="G176" s="219">
        <f>TRE!G$38</f>
        <v>1.4138156845454148</v>
      </c>
      <c r="H176" s="219">
        <f>TRE!H$38</f>
        <v>1.3410788844026909</v>
      </c>
      <c r="I176" s="219">
        <f>TRE!I$38</f>
        <v>1.4789258320649152</v>
      </c>
      <c r="J176" s="219">
        <f>TRE!J$38</f>
        <v>1.4997057945492172</v>
      </c>
      <c r="K176" s="219">
        <f>TRE!K$38</f>
        <v>1.3798934257133058</v>
      </c>
      <c r="L176" s="219">
        <f>TRE!L$38</f>
        <v>1.3115827777358415</v>
      </c>
      <c r="M176" s="219">
        <f>TRE!M$38</f>
        <v>1.4676941016928648</v>
      </c>
      <c r="N176" s="219">
        <f>TRE!N$38</f>
        <v>1.2912530113441734</v>
      </c>
      <c r="O176" s="219">
        <f>TRE!O$38</f>
        <v>0.95552173319019829</v>
      </c>
      <c r="P176" s="219">
        <f>TRE!P$38</f>
        <v>0.86906145483131714</v>
      </c>
      <c r="Q176" s="219">
        <f>TRE!Q$38</f>
        <v>0.7992026491103027</v>
      </c>
      <c r="R176" s="219">
        <f>TRE!R$38</f>
        <v>0.92778990852441823</v>
      </c>
      <c r="S176" s="219">
        <f>TRE!S$38</f>
        <v>0.85760475316726481</v>
      </c>
      <c r="T176" s="219">
        <f>TRE!T$38</f>
        <v>0.90412194009997693</v>
      </c>
      <c r="U176" s="219">
        <f>TRE!U$38</f>
        <v>0.97265003837220609</v>
      </c>
      <c r="V176" s="219">
        <f>TRE!V$38</f>
        <v>0.92464724570474255</v>
      </c>
      <c r="W176" s="219">
        <f>TRE!W$38</f>
        <v>0.90889377031995666</v>
      </c>
    </row>
    <row r="177" spans="1:23" ht="12" customHeight="1" x14ac:dyDescent="0.25">
      <c r="A177" s="12" t="s">
        <v>63</v>
      </c>
      <c r="B177" s="219">
        <f>MAE!B$38</f>
        <v>1.5914499621073777</v>
      </c>
      <c r="C177" s="219">
        <f>MAE!C$38</f>
        <v>1.650238485814038</v>
      </c>
      <c r="D177" s="219">
        <f>MAE!D$38</f>
        <v>1.5175458261067991</v>
      </c>
      <c r="E177" s="219">
        <f>MAE!E$38</f>
        <v>1.6237498224720084</v>
      </c>
      <c r="F177" s="219">
        <f>MAE!F$38</f>
        <v>1.5702317643906767</v>
      </c>
      <c r="G177" s="219">
        <f>MAE!G$38</f>
        <v>1.4804031606966002</v>
      </c>
      <c r="H177" s="219">
        <f>MAE!H$38</f>
        <v>1.4830049899802331</v>
      </c>
      <c r="I177" s="219">
        <f>MAE!I$38</f>
        <v>1.4631465747211772</v>
      </c>
      <c r="J177" s="219">
        <f>MAE!J$38</f>
        <v>1.4467357669295762</v>
      </c>
      <c r="K177" s="219">
        <f>MAE!K$38</f>
        <v>1.643283097865029</v>
      </c>
      <c r="L177" s="219">
        <f>MAE!L$38</f>
        <v>1.8961380534225751</v>
      </c>
      <c r="M177" s="219">
        <f>MAE!M$38</f>
        <v>1.8230752889413797</v>
      </c>
      <c r="N177" s="219">
        <f>MAE!N$38</f>
        <v>1.5271967905022068</v>
      </c>
      <c r="O177" s="219">
        <f>MAE!O$38</f>
        <v>1.5760170777106808</v>
      </c>
      <c r="P177" s="219">
        <f>MAE!P$38</f>
        <v>1.3314128626168482</v>
      </c>
      <c r="Q177" s="219">
        <f>MAE!Q$38</f>
        <v>1.411997415833995</v>
      </c>
      <c r="R177" s="219">
        <f>MAE!R$38</f>
        <v>1.4132236841466257</v>
      </c>
      <c r="S177" s="219">
        <f>MAE!S$38</f>
        <v>1.3706075208365995</v>
      </c>
      <c r="T177" s="219">
        <f>MAE!T$38</f>
        <v>1.3741997199975249</v>
      </c>
      <c r="U177" s="219">
        <f>MAE!U$38</f>
        <v>1.3484810928170665</v>
      </c>
      <c r="V177" s="219">
        <f>MAE!V$38</f>
        <v>1.3419599272816143</v>
      </c>
      <c r="W177" s="219">
        <f>MAE!W$38</f>
        <v>1.2885050458211058</v>
      </c>
    </row>
    <row r="178" spans="1:23" ht="12" customHeight="1" x14ac:dyDescent="0.25">
      <c r="A178" s="12" t="s">
        <v>64</v>
      </c>
      <c r="B178" s="219">
        <f>TEL!B$38</f>
        <v>1.7609980454600804</v>
      </c>
      <c r="C178" s="219">
        <f>TEL!C$38</f>
        <v>1.619533108645131</v>
      </c>
      <c r="D178" s="219">
        <f>TEL!D$38</f>
        <v>1.5864801421484904</v>
      </c>
      <c r="E178" s="219">
        <f>TEL!E$38</f>
        <v>1.5820099830767176</v>
      </c>
      <c r="F178" s="219">
        <f>TEL!F$38</f>
        <v>1.5814220118872435</v>
      </c>
      <c r="G178" s="219">
        <f>TEL!G$38</f>
        <v>1.617257627938903</v>
      </c>
      <c r="H178" s="219">
        <f>TEL!H$38</f>
        <v>1.557769067358959</v>
      </c>
      <c r="I178" s="219">
        <f>TEL!I$38</f>
        <v>1.4200677630187812</v>
      </c>
      <c r="J178" s="219">
        <f>TEL!J$38</f>
        <v>1.4836126943391492</v>
      </c>
      <c r="K178" s="219">
        <f>TEL!K$38</f>
        <v>1.7083078122303315</v>
      </c>
      <c r="L178" s="219">
        <f>TEL!L$38</f>
        <v>1.5350594941184268</v>
      </c>
      <c r="M178" s="219">
        <f>TEL!M$38</f>
        <v>1.5561382622016411</v>
      </c>
      <c r="N178" s="219">
        <f>TEL!N$38</f>
        <v>1.4580575291720512</v>
      </c>
      <c r="O178" s="219">
        <f>TEL!O$38</f>
        <v>1.2845621918954622</v>
      </c>
      <c r="P178" s="219">
        <f>TEL!P$38</f>
        <v>1.3247846009055022</v>
      </c>
      <c r="Q178" s="219">
        <f>TEL!Q$38</f>
        <v>1.2840026039377692</v>
      </c>
      <c r="R178" s="219">
        <f>TEL!R$38</f>
        <v>1.460035236811785</v>
      </c>
      <c r="S178" s="219">
        <f>TEL!S$38</f>
        <v>1.2674002420611539</v>
      </c>
      <c r="T178" s="219">
        <f>TEL!T$38</f>
        <v>1.4357582798847444</v>
      </c>
      <c r="U178" s="219">
        <f>TEL!U$38</f>
        <v>1.2044309126544672</v>
      </c>
      <c r="V178" s="219">
        <f>TEL!V$38</f>
        <v>1.259905081113335</v>
      </c>
      <c r="W178" s="219">
        <f>TEL!W$38</f>
        <v>1.4103057081414176</v>
      </c>
    </row>
    <row r="179" spans="1:23" ht="12" customHeight="1" x14ac:dyDescent="0.25">
      <c r="A179" s="12" t="s">
        <v>65</v>
      </c>
      <c r="B179" s="219">
        <f>WWP!B$38</f>
        <v>0.55321440855854664</v>
      </c>
      <c r="C179" s="219">
        <f>WWP!C$38</f>
        <v>0.53445596142389984</v>
      </c>
      <c r="D179" s="219">
        <f>WWP!D$38</f>
        <v>0.57462570752421394</v>
      </c>
      <c r="E179" s="219">
        <f>WWP!E$38</f>
        <v>0.44087440768533243</v>
      </c>
      <c r="F179" s="219">
        <f>WWP!F$38</f>
        <v>0.83410759725096395</v>
      </c>
      <c r="G179" s="219">
        <f>WWP!G$38</f>
        <v>0.65165208779402306</v>
      </c>
      <c r="H179" s="219">
        <f>WWP!H$38</f>
        <v>0.38662222185654627</v>
      </c>
      <c r="I179" s="219">
        <f>WWP!I$38</f>
        <v>0.4772013199715141</v>
      </c>
      <c r="J179" s="219">
        <f>WWP!J$38</f>
        <v>0.43724849081600986</v>
      </c>
      <c r="K179" s="219">
        <f>WWP!K$38</f>
        <v>0.39642694377527155</v>
      </c>
      <c r="L179" s="219">
        <f>WWP!L$38</f>
        <v>0.37860968782067517</v>
      </c>
      <c r="M179" s="219">
        <f>WWP!M$38</f>
        <v>0.51365253550839141</v>
      </c>
      <c r="N179" s="219">
        <f>WWP!N$38</f>
        <v>0.28259096917550791</v>
      </c>
      <c r="O179" s="219">
        <f>WWP!O$38</f>
        <v>0.34849659419915335</v>
      </c>
      <c r="P179" s="219">
        <f>WWP!P$38</f>
        <v>0.31586691461453004</v>
      </c>
      <c r="Q179" s="219">
        <f>WWP!Q$38</f>
        <v>0.44153173314589983</v>
      </c>
      <c r="R179" s="219">
        <f>WWP!R$38</f>
        <v>0.49243749918549762</v>
      </c>
      <c r="S179" s="219">
        <f>WWP!S$38</f>
        <v>0.36439022439899443</v>
      </c>
      <c r="T179" s="219">
        <f>WWP!T$38</f>
        <v>0.3839266595657318</v>
      </c>
      <c r="U179" s="219">
        <f>WWP!U$38</f>
        <v>0.38419776680399514</v>
      </c>
      <c r="V179" s="219">
        <f>WWP!V$38</f>
        <v>0.33462869475721446</v>
      </c>
      <c r="W179" s="219">
        <f>WWP!W$38</f>
        <v>0.30726472282347383</v>
      </c>
    </row>
    <row r="180" spans="1:23" ht="12" customHeight="1" x14ac:dyDescent="0.25">
      <c r="A180" s="16" t="s">
        <v>66</v>
      </c>
      <c r="B180" s="224">
        <f>OIS!B$38</f>
        <v>1.1319302661557746</v>
      </c>
      <c r="C180" s="224">
        <f>OIS!C$38</f>
        <v>1.5241076360832275</v>
      </c>
      <c r="D180" s="224">
        <f>OIS!D$38</f>
        <v>1.6617701622696961</v>
      </c>
      <c r="E180" s="224">
        <f>OIS!E$38</f>
        <v>1.7477365458352701</v>
      </c>
      <c r="F180" s="224">
        <f>OIS!F$38</f>
        <v>1.6560087935914614</v>
      </c>
      <c r="G180" s="224">
        <f>OIS!G$38</f>
        <v>1.7947060120241198</v>
      </c>
      <c r="H180" s="224">
        <f>OIS!H$38</f>
        <v>1.3872642264394044</v>
      </c>
      <c r="I180" s="224">
        <f>OIS!I$38</f>
        <v>1.7146208863665864</v>
      </c>
      <c r="J180" s="224">
        <f>OIS!J$38</f>
        <v>1.5608922568973411</v>
      </c>
      <c r="K180" s="224">
        <f>OIS!K$38</f>
        <v>1.7522627967561348</v>
      </c>
      <c r="L180" s="224">
        <f>OIS!L$38</f>
        <v>1.8133621460025555</v>
      </c>
      <c r="M180" s="224">
        <f>OIS!M$38</f>
        <v>1.5367804767260889</v>
      </c>
      <c r="N180" s="224">
        <f>OIS!N$38</f>
        <v>1.7196475580562156</v>
      </c>
      <c r="O180" s="224">
        <f>OIS!O$38</f>
        <v>1.7954091671990124</v>
      </c>
      <c r="P180" s="224">
        <f>OIS!P$38</f>
        <v>1.8508281932993964</v>
      </c>
      <c r="Q180" s="224">
        <f>OIS!Q$38</f>
        <v>1.4962543129389121</v>
      </c>
      <c r="R180" s="224">
        <f>OIS!R$38</f>
        <v>1.4734715328133439</v>
      </c>
      <c r="S180" s="224">
        <f>OIS!S$38</f>
        <v>1.4678500876793454</v>
      </c>
      <c r="T180" s="224">
        <f>OIS!T$38</f>
        <v>1.5294669707893898</v>
      </c>
      <c r="U180" s="224">
        <f>OIS!U$38</f>
        <v>1.6465728094243726</v>
      </c>
      <c r="V180" s="224">
        <f>OIS!V$38</f>
        <v>1.6300163697986925</v>
      </c>
      <c r="W180" s="224">
        <f>OIS!W$38</f>
        <v>1.5798771290127529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ES: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24481.520292347373</v>
      </c>
      <c r="C5" s="225">
        <f t="shared" si="0"/>
        <v>26077.651332760099</v>
      </c>
      <c r="D5" s="225">
        <f t="shared" si="0"/>
        <v>26382.182029234733</v>
      </c>
      <c r="E5" s="225">
        <f t="shared" si="0"/>
        <v>28239.543766122097</v>
      </c>
      <c r="F5" s="225">
        <f t="shared" si="0"/>
        <v>28967.130610490112</v>
      </c>
      <c r="G5" s="225">
        <f t="shared" si="0"/>
        <v>29937.214445399826</v>
      </c>
      <c r="H5" s="225">
        <f t="shared" si="0"/>
        <v>24473.266638005156</v>
      </c>
      <c r="I5" s="225">
        <f t="shared" si="0"/>
        <v>26483.143164230434</v>
      </c>
      <c r="J5" s="225">
        <f t="shared" si="0"/>
        <v>24964.962768701633</v>
      </c>
      <c r="K5" s="225">
        <f t="shared" si="0"/>
        <v>20698.891659501285</v>
      </c>
      <c r="L5" s="225">
        <f t="shared" si="0"/>
        <v>20781.48306104901</v>
      </c>
      <c r="M5" s="225">
        <f t="shared" si="0"/>
        <v>20627.826827171106</v>
      </c>
      <c r="N5" s="225">
        <f t="shared" si="0"/>
        <v>20107.727773000857</v>
      </c>
      <c r="O5" s="225">
        <f t="shared" si="0"/>
        <v>19601.617024935509</v>
      </c>
      <c r="P5" s="225">
        <f t="shared" si="0"/>
        <v>19311.863972484443</v>
      </c>
      <c r="Q5" s="225">
        <f t="shared" si="0"/>
        <v>18691.281169388836</v>
      </c>
      <c r="R5" s="225">
        <f t="shared" si="0"/>
        <v>19897.234135854043</v>
      </c>
      <c r="S5" s="225">
        <f t="shared" si="0"/>
        <v>20394.456663799465</v>
      </c>
      <c r="T5" s="225">
        <f t="shared" si="0"/>
        <v>20666.439294925069</v>
      </c>
      <c r="U5" s="225">
        <f t="shared" si="0"/>
        <v>20642.72570937101</v>
      </c>
      <c r="V5" s="225">
        <f t="shared" si="0"/>
        <v>18838.478417883172</v>
      </c>
      <c r="W5" s="225">
        <f t="shared" si="0"/>
        <v>20164.098452277292</v>
      </c>
    </row>
    <row r="6" spans="1:23" ht="12" customHeight="1" x14ac:dyDescent="0.25">
      <c r="A6" s="202" t="s">
        <v>92</v>
      </c>
      <c r="B6" s="226">
        <v>246.43264781074754</v>
      </c>
      <c r="C6" s="226">
        <v>254.53431887530948</v>
      </c>
      <c r="D6" s="226">
        <v>255.24754049570799</v>
      </c>
      <c r="E6" s="226">
        <v>273.59689020767331</v>
      </c>
      <c r="F6" s="226">
        <v>281.21284408421292</v>
      </c>
      <c r="G6" s="226">
        <v>292.65926561893752</v>
      </c>
      <c r="H6" s="226">
        <v>249.71320942063929</v>
      </c>
      <c r="I6" s="226">
        <v>260.80419446993216</v>
      </c>
      <c r="J6" s="226">
        <v>253.15070117940638</v>
      </c>
      <c r="K6" s="226">
        <v>212.43745455328306</v>
      </c>
      <c r="L6" s="226">
        <v>204.04067252505121</v>
      </c>
      <c r="M6" s="226">
        <v>202.27937317018126</v>
      </c>
      <c r="N6" s="226">
        <v>195.13176383508474</v>
      </c>
      <c r="O6" s="226">
        <v>199.57285048337815</v>
      </c>
      <c r="P6" s="226">
        <v>196.5529697619408</v>
      </c>
      <c r="Q6" s="226">
        <v>205.52345688631249</v>
      </c>
      <c r="R6" s="226">
        <v>215.60560350991619</v>
      </c>
      <c r="S6" s="226">
        <v>223.35366524366512</v>
      </c>
      <c r="T6" s="226">
        <v>224.29391143133989</v>
      </c>
      <c r="U6" s="226">
        <v>230.69859220181468</v>
      </c>
      <c r="V6" s="226">
        <v>204.71544964638068</v>
      </c>
      <c r="W6" s="226">
        <v>228.90103381351287</v>
      </c>
    </row>
    <row r="7" spans="1:23" ht="12" customHeight="1" x14ac:dyDescent="0.25">
      <c r="A7" s="202" t="s">
        <v>93</v>
      </c>
      <c r="B7" s="226">
        <v>408.68993712366108</v>
      </c>
      <c r="C7" s="226">
        <v>408.37633681728369</v>
      </c>
      <c r="D7" s="226">
        <v>407.05278076137961</v>
      </c>
      <c r="E7" s="226">
        <v>436.90575954319166</v>
      </c>
      <c r="F7" s="226">
        <v>452.51412298559592</v>
      </c>
      <c r="G7" s="226">
        <v>466.81739612252363</v>
      </c>
      <c r="H7" s="226">
        <v>413.46002742279552</v>
      </c>
      <c r="I7" s="226">
        <v>409.96524354867887</v>
      </c>
      <c r="J7" s="226">
        <v>385.24383522773604</v>
      </c>
      <c r="K7" s="226">
        <v>313.72429473863076</v>
      </c>
      <c r="L7" s="226">
        <v>300.81746359527563</v>
      </c>
      <c r="M7" s="226">
        <v>302.82262164509842</v>
      </c>
      <c r="N7" s="226">
        <v>295.81004647325557</v>
      </c>
      <c r="O7" s="226">
        <v>310.20613200356934</v>
      </c>
      <c r="P7" s="226">
        <v>312.73401989302818</v>
      </c>
      <c r="Q7" s="226">
        <v>324.9777239792956</v>
      </c>
      <c r="R7" s="226">
        <v>340.05974287660302</v>
      </c>
      <c r="S7" s="226">
        <v>341.72355484850226</v>
      </c>
      <c r="T7" s="226">
        <v>340.42850218944119</v>
      </c>
      <c r="U7" s="226">
        <v>347.2354444868746</v>
      </c>
      <c r="V7" s="226">
        <v>328.73519123363349</v>
      </c>
      <c r="W7" s="226">
        <v>354.51780414939094</v>
      </c>
    </row>
    <row r="8" spans="1:23" ht="12" customHeight="1" x14ac:dyDescent="0.25">
      <c r="A8" s="202" t="s">
        <v>94</v>
      </c>
      <c r="B8" s="226">
        <v>746.27370222526804</v>
      </c>
      <c r="C8" s="226">
        <v>761.55244500908975</v>
      </c>
      <c r="D8" s="226">
        <v>782.74078582231073</v>
      </c>
      <c r="E8" s="226">
        <v>839.86130805551352</v>
      </c>
      <c r="F8" s="226">
        <v>868.48749648239345</v>
      </c>
      <c r="G8" s="226">
        <v>883.42637368564681</v>
      </c>
      <c r="H8" s="226">
        <v>772.95156177028525</v>
      </c>
      <c r="I8" s="226">
        <v>790.35399425432831</v>
      </c>
      <c r="J8" s="226">
        <v>742.70107125194045</v>
      </c>
      <c r="K8" s="226">
        <v>603.30763687568606</v>
      </c>
      <c r="L8" s="226">
        <v>577.85003464538192</v>
      </c>
      <c r="M8" s="226">
        <v>573.64662450785534</v>
      </c>
      <c r="N8" s="226">
        <v>571.7970167724452</v>
      </c>
      <c r="O8" s="226">
        <v>578.87222065583376</v>
      </c>
      <c r="P8" s="226">
        <v>585.93506046609002</v>
      </c>
      <c r="Q8" s="226">
        <v>611.30528738441535</v>
      </c>
      <c r="R8" s="226">
        <v>631.94864981130604</v>
      </c>
      <c r="S8" s="226">
        <v>642.13501654221591</v>
      </c>
      <c r="T8" s="226">
        <v>639.9366219264258</v>
      </c>
      <c r="U8" s="226">
        <v>638.17185191327644</v>
      </c>
      <c r="V8" s="226">
        <v>590.91381497825694</v>
      </c>
      <c r="W8" s="226">
        <v>647.82404802152837</v>
      </c>
    </row>
    <row r="9" spans="1:23" ht="12" customHeight="1" x14ac:dyDescent="0.25">
      <c r="A9" s="202" t="s">
        <v>95</v>
      </c>
      <c r="B9" s="226">
        <v>651.00961040332561</v>
      </c>
      <c r="C9" s="226">
        <v>645.45678482164703</v>
      </c>
      <c r="D9" s="226">
        <v>658.64385660952257</v>
      </c>
      <c r="E9" s="226">
        <v>719.08589344515326</v>
      </c>
      <c r="F9" s="226">
        <v>736.20834397899137</v>
      </c>
      <c r="G9" s="226">
        <v>761.02452152095123</v>
      </c>
      <c r="H9" s="226">
        <v>681.60066454073478</v>
      </c>
      <c r="I9" s="226">
        <v>669.61569873983456</v>
      </c>
      <c r="J9" s="226">
        <v>618.53535246039246</v>
      </c>
      <c r="K9" s="226">
        <v>501.56892349731203</v>
      </c>
      <c r="L9" s="226">
        <v>477.18990245065839</v>
      </c>
      <c r="M9" s="226">
        <v>480.43835203776399</v>
      </c>
      <c r="N9" s="226">
        <v>479.67984951572231</v>
      </c>
      <c r="O9" s="226">
        <v>502.56016642010331</v>
      </c>
      <c r="P9" s="226">
        <v>504.80175693820973</v>
      </c>
      <c r="Q9" s="226">
        <v>517.59864880779708</v>
      </c>
      <c r="R9" s="226">
        <v>539.76826037833871</v>
      </c>
      <c r="S9" s="226">
        <v>545.15094008408698</v>
      </c>
      <c r="T9" s="226">
        <v>538.23666572314312</v>
      </c>
      <c r="U9" s="226">
        <v>553.44341736436218</v>
      </c>
      <c r="V9" s="226">
        <v>531.36542370730081</v>
      </c>
      <c r="W9" s="226">
        <v>575.83603474474228</v>
      </c>
    </row>
    <row r="10" spans="1:23" ht="12" customHeight="1" x14ac:dyDescent="0.25">
      <c r="A10" s="36" t="s">
        <v>96</v>
      </c>
      <c r="B10" s="227">
        <f t="shared" ref="B10:W10" si="1">SUM(B11:B15)</f>
        <v>556.11355196218608</v>
      </c>
      <c r="C10" s="227">
        <f t="shared" si="1"/>
        <v>490.15372034186203</v>
      </c>
      <c r="D10" s="227">
        <f t="shared" si="1"/>
        <v>522.28786083497039</v>
      </c>
      <c r="E10" s="227">
        <f t="shared" si="1"/>
        <v>561.54099297725395</v>
      </c>
      <c r="F10" s="227">
        <f t="shared" si="1"/>
        <v>566.77141936849875</v>
      </c>
      <c r="G10" s="227">
        <f t="shared" si="1"/>
        <v>609.75968341296607</v>
      </c>
      <c r="H10" s="227">
        <f t="shared" si="1"/>
        <v>473.01002126347254</v>
      </c>
      <c r="I10" s="227">
        <f t="shared" si="1"/>
        <v>518.10416062878301</v>
      </c>
      <c r="J10" s="227">
        <f t="shared" si="1"/>
        <v>485.66792777721258</v>
      </c>
      <c r="K10" s="227">
        <f t="shared" si="1"/>
        <v>423.59054624428313</v>
      </c>
      <c r="L10" s="227">
        <f t="shared" si="1"/>
        <v>422.83618054227065</v>
      </c>
      <c r="M10" s="227">
        <f t="shared" si="1"/>
        <v>414.86713527073232</v>
      </c>
      <c r="N10" s="227">
        <f t="shared" si="1"/>
        <v>418.90753681125682</v>
      </c>
      <c r="O10" s="227">
        <f t="shared" si="1"/>
        <v>413.29084861487883</v>
      </c>
      <c r="P10" s="227">
        <f t="shared" si="1"/>
        <v>471.35359414575214</v>
      </c>
      <c r="Q10" s="227">
        <f t="shared" si="1"/>
        <v>438.00631053169997</v>
      </c>
      <c r="R10" s="227">
        <f t="shared" si="1"/>
        <v>469.46984097747031</v>
      </c>
      <c r="S10" s="227">
        <f t="shared" si="1"/>
        <v>478.8039222036291</v>
      </c>
      <c r="T10" s="227">
        <f t="shared" si="1"/>
        <v>508.88954252887464</v>
      </c>
      <c r="U10" s="227">
        <f t="shared" si="1"/>
        <v>525.04297621306125</v>
      </c>
      <c r="V10" s="227">
        <f t="shared" si="1"/>
        <v>509.88822149487248</v>
      </c>
      <c r="W10" s="227">
        <f t="shared" si="1"/>
        <v>546.22548380100409</v>
      </c>
    </row>
    <row r="11" spans="1:23" ht="12" customHeight="1" x14ac:dyDescent="0.25">
      <c r="A11" s="37" t="s">
        <v>83</v>
      </c>
      <c r="B11" s="228">
        <v>43.186945385294592</v>
      </c>
      <c r="C11" s="228">
        <v>46.059385062420681</v>
      </c>
      <c r="D11" s="228">
        <v>45.721303907381532</v>
      </c>
      <c r="E11" s="228">
        <v>51.24426473335236</v>
      </c>
      <c r="F11" s="228">
        <v>54.129742875525018</v>
      </c>
      <c r="G11" s="228">
        <v>61.609420229053235</v>
      </c>
      <c r="H11" s="228">
        <v>27.689483119841576</v>
      </c>
      <c r="I11" s="228">
        <v>37.432458175525269</v>
      </c>
      <c r="J11" s="228">
        <v>33.899536797507352</v>
      </c>
      <c r="K11" s="228">
        <v>34.076421619379168</v>
      </c>
      <c r="L11" s="228">
        <v>36.909093833466002</v>
      </c>
      <c r="M11" s="228">
        <v>28.37968250715101</v>
      </c>
      <c r="N11" s="228">
        <v>27.041294656870619</v>
      </c>
      <c r="O11" s="228">
        <v>18.675560982185804</v>
      </c>
      <c r="P11" s="228">
        <v>14.388827050815996</v>
      </c>
      <c r="Q11" s="228">
        <v>16.747149446258877</v>
      </c>
      <c r="R11" s="228">
        <v>17.50508538462006</v>
      </c>
      <c r="S11" s="228">
        <v>16.75176913325998</v>
      </c>
      <c r="T11" s="228">
        <v>17.171024613615813</v>
      </c>
      <c r="U11" s="228">
        <v>15.480419654599244</v>
      </c>
      <c r="V11" s="228">
        <v>14.415372617745426</v>
      </c>
      <c r="W11" s="228">
        <v>13.052669500310294</v>
      </c>
    </row>
    <row r="12" spans="1:23" ht="12" customHeight="1" x14ac:dyDescent="0.25">
      <c r="A12" s="37" t="s">
        <v>72</v>
      </c>
      <c r="B12" s="228">
        <v>391.16338387493187</v>
      </c>
      <c r="C12" s="228">
        <v>309.95330541302314</v>
      </c>
      <c r="D12" s="228">
        <v>345.73412420717307</v>
      </c>
      <c r="E12" s="228">
        <v>378.03797647705909</v>
      </c>
      <c r="F12" s="228">
        <v>374.19001458531682</v>
      </c>
      <c r="G12" s="228">
        <v>403.37232498660285</v>
      </c>
      <c r="H12" s="228">
        <v>280.49053436877267</v>
      </c>
      <c r="I12" s="228">
        <v>319.6544222086726</v>
      </c>
      <c r="J12" s="228">
        <v>293.48054484934107</v>
      </c>
      <c r="K12" s="228">
        <v>263.72838826091561</v>
      </c>
      <c r="L12" s="228">
        <v>273.34691260893521</v>
      </c>
      <c r="M12" s="228">
        <v>277.84119285483405</v>
      </c>
      <c r="N12" s="228">
        <v>297.73997645399044</v>
      </c>
      <c r="O12" s="228">
        <v>296.87037076509557</v>
      </c>
      <c r="P12" s="228">
        <v>250.58668956493972</v>
      </c>
      <c r="Q12" s="228">
        <v>181.44085148365568</v>
      </c>
      <c r="R12" s="228">
        <v>200.31108938208195</v>
      </c>
      <c r="S12" s="228">
        <v>185.92269465399369</v>
      </c>
      <c r="T12" s="228">
        <v>204.91914394324843</v>
      </c>
      <c r="U12" s="228">
        <v>196.24350249559902</v>
      </c>
      <c r="V12" s="228">
        <v>178.07274510085239</v>
      </c>
      <c r="W12" s="228">
        <v>181.5174296762973</v>
      </c>
    </row>
    <row r="13" spans="1:23" ht="12" customHeight="1" x14ac:dyDescent="0.25">
      <c r="A13" s="37" t="s">
        <v>97</v>
      </c>
      <c r="B13" s="228">
        <v>7.4118658641446108E-2</v>
      </c>
      <c r="C13" s="228">
        <v>0.15640584694755533</v>
      </c>
      <c r="D13" s="228">
        <v>0.20670679277729256</v>
      </c>
      <c r="E13" s="228">
        <v>0.33353396388645495</v>
      </c>
      <c r="F13" s="228">
        <v>0.49234737747204005</v>
      </c>
      <c r="G13" s="228">
        <v>0.82080825451401285</v>
      </c>
      <c r="H13" s="228">
        <v>0.94797936371413216</v>
      </c>
      <c r="I13" s="228">
        <v>1.0396388650038848</v>
      </c>
      <c r="J13" s="228">
        <v>1.2815993121231199</v>
      </c>
      <c r="K13" s="228">
        <v>1.5007738607044776</v>
      </c>
      <c r="L13" s="228">
        <v>1.7746345657774623</v>
      </c>
      <c r="M13" s="228">
        <v>1.9527944969892843</v>
      </c>
      <c r="N13" s="228">
        <v>2.326741186585525</v>
      </c>
      <c r="O13" s="228">
        <v>2.4822871883052415</v>
      </c>
      <c r="P13" s="228">
        <v>2.5587274290615971</v>
      </c>
      <c r="Q13" s="228">
        <v>2.7520206362838273</v>
      </c>
      <c r="R13" s="228">
        <v>2.7364574376437822</v>
      </c>
      <c r="S13" s="228">
        <v>3.0103181427248185</v>
      </c>
      <c r="T13" s="228">
        <v>2.7813413585377535</v>
      </c>
      <c r="U13" s="228">
        <v>2.8394668959467051</v>
      </c>
      <c r="V13" s="228">
        <v>2.8521066207898293</v>
      </c>
      <c r="W13" s="228">
        <v>2.8637145313732351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119.82665520155578</v>
      </c>
      <c r="Q14" s="228">
        <v>135.98357695547878</v>
      </c>
      <c r="R14" s="228">
        <v>152.77317282740898</v>
      </c>
      <c r="S14" s="228">
        <v>172.00550300841493</v>
      </c>
      <c r="T14" s="228">
        <v>193.11057609447721</v>
      </c>
      <c r="U14" s="228">
        <v>214.58839208813185</v>
      </c>
      <c r="V14" s="228">
        <v>234.08598452119688</v>
      </c>
      <c r="W14" s="228">
        <v>254.6360275137616</v>
      </c>
    </row>
    <row r="15" spans="1:23" ht="12" customHeight="1" x14ac:dyDescent="0.25">
      <c r="A15" s="38" t="s">
        <v>38</v>
      </c>
      <c r="B15" s="229">
        <v>121.68910404331818</v>
      </c>
      <c r="C15" s="229">
        <v>133.98462401947066</v>
      </c>
      <c r="D15" s="229">
        <v>130.62572592763851</v>
      </c>
      <c r="E15" s="229">
        <v>131.92521780295604</v>
      </c>
      <c r="F15" s="229">
        <v>137.95931453018491</v>
      </c>
      <c r="G15" s="229">
        <v>143.95712994279597</v>
      </c>
      <c r="H15" s="229">
        <v>163.88202441114419</v>
      </c>
      <c r="I15" s="229">
        <v>159.97764137958123</v>
      </c>
      <c r="J15" s="229">
        <v>157.00624681824104</v>
      </c>
      <c r="K15" s="229">
        <v>124.28496250328384</v>
      </c>
      <c r="L15" s="229">
        <v>110.80553953409198</v>
      </c>
      <c r="M15" s="229">
        <v>106.693465411758</v>
      </c>
      <c r="N15" s="229">
        <v>91.799524513810255</v>
      </c>
      <c r="O15" s="229">
        <v>95.262629679292203</v>
      </c>
      <c r="P15" s="229">
        <v>83.992694899379018</v>
      </c>
      <c r="Q15" s="229">
        <v>101.0827120100228</v>
      </c>
      <c r="R15" s="229">
        <v>96.144035945715501</v>
      </c>
      <c r="S15" s="229">
        <v>101.11363726523561</v>
      </c>
      <c r="T15" s="229">
        <v>90.907456518995446</v>
      </c>
      <c r="U15" s="229">
        <v>95.891195078784449</v>
      </c>
      <c r="V15" s="229">
        <v>80.46201263428793</v>
      </c>
      <c r="W15" s="229">
        <v>94.155642579261666</v>
      </c>
    </row>
    <row r="16" spans="1:23" ht="12" customHeight="1" x14ac:dyDescent="0.25">
      <c r="A16" s="39" t="s">
        <v>98</v>
      </c>
      <c r="B16" s="230">
        <f t="shared" ref="B16:W16" si="2">SUM(B17:B26)</f>
        <v>6982.6429913322654</v>
      </c>
      <c r="C16" s="230">
        <f t="shared" si="2"/>
        <v>6934.6227648450831</v>
      </c>
      <c r="D16" s="230">
        <f t="shared" si="2"/>
        <v>7727.6246901196646</v>
      </c>
      <c r="E16" s="230">
        <f t="shared" si="2"/>
        <v>8083.8351981654214</v>
      </c>
      <c r="F16" s="230">
        <f t="shared" si="2"/>
        <v>8251.6572060704984</v>
      </c>
      <c r="G16" s="230">
        <f t="shared" si="2"/>
        <v>8557.1934201155182</v>
      </c>
      <c r="H16" s="230">
        <f t="shared" si="2"/>
        <v>6667.2418379145711</v>
      </c>
      <c r="I16" s="230">
        <f t="shared" si="2"/>
        <v>7494.6478645618936</v>
      </c>
      <c r="J16" s="230">
        <f t="shared" si="2"/>
        <v>6917.736471364854</v>
      </c>
      <c r="K16" s="230">
        <f t="shared" si="2"/>
        <v>6109.8297637501073</v>
      </c>
      <c r="L16" s="230">
        <f t="shared" si="2"/>
        <v>6206.0815218493199</v>
      </c>
      <c r="M16" s="230">
        <f t="shared" si="2"/>
        <v>5891.8626155725851</v>
      </c>
      <c r="N16" s="230">
        <f t="shared" si="2"/>
        <v>6197.396863885213</v>
      </c>
      <c r="O16" s="230">
        <f t="shared" si="2"/>
        <v>6038.3334960476295</v>
      </c>
      <c r="P16" s="230">
        <f t="shared" si="2"/>
        <v>5825.0749859818206</v>
      </c>
      <c r="Q16" s="230">
        <f t="shared" si="2"/>
        <v>5141.6117882740091</v>
      </c>
      <c r="R16" s="230">
        <f t="shared" si="2"/>
        <v>5659.7196651863569</v>
      </c>
      <c r="S16" s="230">
        <f t="shared" si="2"/>
        <v>5669.5390126495377</v>
      </c>
      <c r="T16" s="230">
        <f t="shared" si="2"/>
        <v>5808.878167656675</v>
      </c>
      <c r="U16" s="230">
        <f t="shared" si="2"/>
        <v>5949.4536359068434</v>
      </c>
      <c r="V16" s="230">
        <f t="shared" si="2"/>
        <v>5503.9957088856318</v>
      </c>
      <c r="W16" s="230">
        <f t="shared" si="2"/>
        <v>5759.7132263351386</v>
      </c>
    </row>
    <row r="17" spans="1:23" ht="12" customHeight="1" x14ac:dyDescent="0.25">
      <c r="A17" s="46" t="s">
        <v>30</v>
      </c>
      <c r="B17" s="231">
        <v>95.44930089223422</v>
      </c>
      <c r="C17" s="231">
        <v>228.75251056046949</v>
      </c>
      <c r="D17" s="231">
        <v>236.50758841529947</v>
      </c>
      <c r="E17" s="231">
        <v>287.3062492094399</v>
      </c>
      <c r="F17" s="231">
        <v>213.11096552143331</v>
      </c>
      <c r="G17" s="231">
        <v>196.08454186656851</v>
      </c>
      <c r="H17" s="231">
        <v>169.49512412666334</v>
      </c>
      <c r="I17" s="231">
        <v>191.47480512637645</v>
      </c>
      <c r="J17" s="231">
        <v>181.27861863899</v>
      </c>
      <c r="K17" s="231">
        <v>129.36427675965462</v>
      </c>
      <c r="L17" s="231">
        <v>141.1618757030277</v>
      </c>
      <c r="M17" s="231">
        <v>185.13591413050864</v>
      </c>
      <c r="N17" s="231">
        <v>160.75307847176978</v>
      </c>
      <c r="O17" s="231">
        <v>162.49913184999824</v>
      </c>
      <c r="P17" s="231">
        <v>157.89525338484054</v>
      </c>
      <c r="Q17" s="231">
        <v>166.64528515808649</v>
      </c>
      <c r="R17" s="231">
        <v>119.85567814148847</v>
      </c>
      <c r="S17" s="231">
        <v>107.23010355503537</v>
      </c>
      <c r="T17" s="231">
        <v>122.54762942404766</v>
      </c>
      <c r="U17" s="231">
        <v>104.12898797894378</v>
      </c>
      <c r="V17" s="231">
        <v>96.413998368986213</v>
      </c>
      <c r="W17" s="231">
        <v>101.10454759669317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239.47826037449965</v>
      </c>
      <c r="C19" s="231">
        <v>238.14262074666371</v>
      </c>
      <c r="D19" s="231">
        <v>238.79534873597382</v>
      </c>
      <c r="E19" s="231">
        <v>235.41130702289831</v>
      </c>
      <c r="F19" s="231">
        <v>242.30265811756652</v>
      </c>
      <c r="G19" s="231">
        <v>242.9019265531042</v>
      </c>
      <c r="H19" s="231">
        <v>222.75679564467225</v>
      </c>
      <c r="I19" s="231">
        <v>220.05668590250369</v>
      </c>
      <c r="J19" s="231">
        <v>216.66590703420817</v>
      </c>
      <c r="K19" s="231">
        <v>199.75854888676665</v>
      </c>
      <c r="L19" s="231">
        <v>193.87446915240611</v>
      </c>
      <c r="M19" s="231">
        <v>180.53547184810267</v>
      </c>
      <c r="N19" s="231">
        <v>170.51140788761145</v>
      </c>
      <c r="O19" s="231">
        <v>49.848689167031708</v>
      </c>
      <c r="P19" s="231">
        <v>69.14105684239918</v>
      </c>
      <c r="Q19" s="231">
        <v>64.298851238838836</v>
      </c>
      <c r="R19" s="231">
        <v>80.212289299850752</v>
      </c>
      <c r="S19" s="231">
        <v>66.892137241198256</v>
      </c>
      <c r="T19" s="231">
        <v>56.082236768297726</v>
      </c>
      <c r="U19" s="231">
        <v>60.888991164149814</v>
      </c>
      <c r="V19" s="231">
        <v>53.21740415977537</v>
      </c>
      <c r="W19" s="231">
        <v>37.453727205294676</v>
      </c>
    </row>
    <row r="20" spans="1:23" ht="12" customHeight="1" x14ac:dyDescent="0.25">
      <c r="A20" s="46" t="s">
        <v>83</v>
      </c>
      <c r="B20" s="231">
        <v>526.86772636692956</v>
      </c>
      <c r="C20" s="231">
        <v>565.45045948624295</v>
      </c>
      <c r="D20" s="231">
        <v>553.35430377088687</v>
      </c>
      <c r="E20" s="231">
        <v>618.67001766371982</v>
      </c>
      <c r="F20" s="231">
        <v>720.49165667820887</v>
      </c>
      <c r="G20" s="231">
        <v>829.47991928431418</v>
      </c>
      <c r="H20" s="231">
        <v>374.47276701657159</v>
      </c>
      <c r="I20" s="231">
        <v>548.1545033977726</v>
      </c>
      <c r="J20" s="231">
        <v>493.83182824745438</v>
      </c>
      <c r="K20" s="231">
        <v>462.8677547336934</v>
      </c>
      <c r="L20" s="231">
        <v>502.09403416215827</v>
      </c>
      <c r="M20" s="231">
        <v>384.1220669761675</v>
      </c>
      <c r="N20" s="231">
        <v>392.61110690318611</v>
      </c>
      <c r="O20" s="231">
        <v>317.69118850792603</v>
      </c>
      <c r="P20" s="231">
        <v>304.77974034082678</v>
      </c>
      <c r="Q20" s="231">
        <v>375.30202428545607</v>
      </c>
      <c r="R20" s="231">
        <v>358.87753672703207</v>
      </c>
      <c r="S20" s="231">
        <v>366.67383012493229</v>
      </c>
      <c r="T20" s="231">
        <v>353.293547716305</v>
      </c>
      <c r="U20" s="231">
        <v>341.10428031962039</v>
      </c>
      <c r="V20" s="231">
        <v>323.31546972347263</v>
      </c>
      <c r="W20" s="231">
        <v>315.13338691138779</v>
      </c>
    </row>
    <row r="21" spans="1:23" ht="12" customHeight="1" x14ac:dyDescent="0.25">
      <c r="A21" s="46" t="s">
        <v>70</v>
      </c>
      <c r="B21" s="231">
        <v>914.49274657118042</v>
      </c>
      <c r="C21" s="231">
        <v>865.43398814636157</v>
      </c>
      <c r="D21" s="231">
        <v>915.10462343795132</v>
      </c>
      <c r="E21" s="231">
        <v>913.79582749522115</v>
      </c>
      <c r="F21" s="231">
        <v>576.77677847571226</v>
      </c>
      <c r="G21" s="231">
        <v>377.42832003292472</v>
      </c>
      <c r="H21" s="231">
        <v>738.88803742990058</v>
      </c>
      <c r="I21" s="231">
        <v>673.04435064887014</v>
      </c>
      <c r="J21" s="231">
        <v>688.74765102009746</v>
      </c>
      <c r="K21" s="231">
        <v>528.67443364290591</v>
      </c>
      <c r="L21" s="231">
        <v>425.68374704812879</v>
      </c>
      <c r="M21" s="231">
        <v>435.62203432625267</v>
      </c>
      <c r="N21" s="231">
        <v>254.95157154034891</v>
      </c>
      <c r="O21" s="231">
        <v>274.08160467246739</v>
      </c>
      <c r="P21" s="231">
        <v>232.91699002963685</v>
      </c>
      <c r="Q21" s="231">
        <v>186.11969320896631</v>
      </c>
      <c r="R21" s="231">
        <v>167.93814013601286</v>
      </c>
      <c r="S21" s="231">
        <v>170.09080259740054</v>
      </c>
      <c r="T21" s="231">
        <v>175.39135331890989</v>
      </c>
      <c r="U21" s="231">
        <v>146.53358707423706</v>
      </c>
      <c r="V21" s="231">
        <v>107.75611489176084</v>
      </c>
      <c r="W21" s="231">
        <v>92.780960228642414</v>
      </c>
    </row>
    <row r="22" spans="1:23" ht="12" customHeight="1" x14ac:dyDescent="0.25">
      <c r="A22" s="46" t="s">
        <v>34</v>
      </c>
      <c r="B22" s="231">
        <v>510.4130645496889</v>
      </c>
      <c r="C22" s="231">
        <v>542.20913409412401</v>
      </c>
      <c r="D22" s="231">
        <v>491.03557599482315</v>
      </c>
      <c r="E22" s="231">
        <v>530.93789816068784</v>
      </c>
      <c r="F22" s="231">
        <v>548.65791858247451</v>
      </c>
      <c r="G22" s="231">
        <v>536.03229834082038</v>
      </c>
      <c r="H22" s="231">
        <v>508.51895931144588</v>
      </c>
      <c r="I22" s="231">
        <v>448.20963433220629</v>
      </c>
      <c r="J22" s="231">
        <v>423.30242490073135</v>
      </c>
      <c r="K22" s="231">
        <v>396.28471363868533</v>
      </c>
      <c r="L22" s="231">
        <v>542.3772666387523</v>
      </c>
      <c r="M22" s="231">
        <v>384.70059500879466</v>
      </c>
      <c r="N22" s="231">
        <v>341.60967943272283</v>
      </c>
      <c r="O22" s="231">
        <v>94.825608458790569</v>
      </c>
      <c r="P22" s="231">
        <v>39.844376566681454</v>
      </c>
      <c r="Q22" s="231">
        <v>37.428613236383441</v>
      </c>
      <c r="R22" s="231">
        <v>40.940955456091679</v>
      </c>
      <c r="S22" s="231">
        <v>39.931778904131065</v>
      </c>
      <c r="T22" s="231">
        <v>43.458846956432261</v>
      </c>
      <c r="U22" s="231">
        <v>42.079035269509653</v>
      </c>
      <c r="V22" s="231">
        <v>33.010984472194131</v>
      </c>
      <c r="W22" s="231">
        <v>29.760939323698231</v>
      </c>
    </row>
    <row r="23" spans="1:23" ht="12" customHeight="1" x14ac:dyDescent="0.25">
      <c r="A23" s="46" t="s">
        <v>72</v>
      </c>
      <c r="B23" s="231">
        <v>3523.0770483831452</v>
      </c>
      <c r="C23" s="231">
        <v>3303.4300649996339</v>
      </c>
      <c r="D23" s="231">
        <v>4070.6146732154843</v>
      </c>
      <c r="E23" s="231">
        <v>4283.4510089387604</v>
      </c>
      <c r="F23" s="231">
        <v>4724.3212629953514</v>
      </c>
      <c r="G23" s="231">
        <v>5142.7502827538128</v>
      </c>
      <c r="H23" s="231">
        <v>3211.5892115144652</v>
      </c>
      <c r="I23" s="231">
        <v>3950.995142161657</v>
      </c>
      <c r="J23" s="231">
        <v>3581.0001043710804</v>
      </c>
      <c r="K23" s="231">
        <v>3326.4640868673368</v>
      </c>
      <c r="L23" s="231">
        <v>3441.2584615565206</v>
      </c>
      <c r="M23" s="231">
        <v>3273.841012202497</v>
      </c>
      <c r="N23" s="231">
        <v>3814.7179864330756</v>
      </c>
      <c r="O23" s="231">
        <v>4170.1125295100719</v>
      </c>
      <c r="P23" s="231">
        <v>4082.7973490216073</v>
      </c>
      <c r="Q23" s="231">
        <v>3207.623871763868</v>
      </c>
      <c r="R23" s="231">
        <v>3407.7622454693596</v>
      </c>
      <c r="S23" s="231">
        <v>3408.4316191227581</v>
      </c>
      <c r="T23" s="231">
        <v>3531.1521188113143</v>
      </c>
      <c r="U23" s="231">
        <v>3643.6510927222375</v>
      </c>
      <c r="V23" s="231">
        <v>3469.7314633316869</v>
      </c>
      <c r="W23" s="231">
        <v>3727.2228570391007</v>
      </c>
    </row>
    <row r="24" spans="1:23" ht="12" customHeight="1" x14ac:dyDescent="0.25">
      <c r="A24" s="46" t="s">
        <v>36</v>
      </c>
      <c r="B24" s="231">
        <v>11.295424247609311</v>
      </c>
      <c r="C24" s="231">
        <v>17.746139454567313</v>
      </c>
      <c r="D24" s="231">
        <v>17.782501183623744</v>
      </c>
      <c r="E24" s="231">
        <v>8.4604983793273121</v>
      </c>
      <c r="F24" s="231">
        <v>9.9966891669761271</v>
      </c>
      <c r="G24" s="231">
        <v>6.8756541306822978</v>
      </c>
      <c r="H24" s="231">
        <v>6.1209332052223528</v>
      </c>
      <c r="I24" s="231">
        <v>7.2531729869010784</v>
      </c>
      <c r="J24" s="231">
        <v>8.3138297109951829</v>
      </c>
      <c r="K24" s="231">
        <v>4.4466673595416468</v>
      </c>
      <c r="L24" s="231">
        <v>2.4956995475941532</v>
      </c>
      <c r="M24" s="231">
        <v>7.309744423391586</v>
      </c>
      <c r="N24" s="231">
        <v>5.4008297963486704</v>
      </c>
      <c r="O24" s="231">
        <v>14.983355686300561</v>
      </c>
      <c r="P24" s="231">
        <v>9.0069463104851089</v>
      </c>
      <c r="Q24" s="231">
        <v>9.1323317843447605</v>
      </c>
      <c r="R24" s="231">
        <v>11.606704586304186</v>
      </c>
      <c r="S24" s="231">
        <v>11.454114606139481</v>
      </c>
      <c r="T24" s="231">
        <v>9.4148729980127399</v>
      </c>
      <c r="U24" s="231">
        <v>8.5520997563826953</v>
      </c>
      <c r="V24" s="231">
        <v>6.1866567774132619</v>
      </c>
      <c r="W24" s="231">
        <v>10.992387331425036</v>
      </c>
    </row>
    <row r="25" spans="1:23" ht="12" customHeight="1" x14ac:dyDescent="0.25">
      <c r="A25" s="46" t="s">
        <v>73</v>
      </c>
      <c r="B25" s="231">
        <v>1161.5694199469783</v>
      </c>
      <c r="C25" s="231">
        <v>1173.45784735702</v>
      </c>
      <c r="D25" s="231">
        <v>1204.4300753656221</v>
      </c>
      <c r="E25" s="231">
        <v>1205.802391295367</v>
      </c>
      <c r="F25" s="231">
        <v>1215.9992765327752</v>
      </c>
      <c r="G25" s="231">
        <v>1225.6404771532918</v>
      </c>
      <c r="H25" s="231">
        <v>1435.40000966563</v>
      </c>
      <c r="I25" s="231">
        <v>1455.4595700056061</v>
      </c>
      <c r="J25" s="231">
        <v>1324.5961074412974</v>
      </c>
      <c r="K25" s="231">
        <v>1061.9692818615233</v>
      </c>
      <c r="L25" s="231">
        <v>957.13596804073234</v>
      </c>
      <c r="M25" s="231">
        <v>1040.5957766568702</v>
      </c>
      <c r="N25" s="231">
        <v>1056.8412034201506</v>
      </c>
      <c r="O25" s="231">
        <v>954.29138819504317</v>
      </c>
      <c r="P25" s="231">
        <v>928.69327348534296</v>
      </c>
      <c r="Q25" s="231">
        <v>1095.0611175980653</v>
      </c>
      <c r="R25" s="231">
        <v>1472.5261153702177</v>
      </c>
      <c r="S25" s="231">
        <v>1498.8346264979425</v>
      </c>
      <c r="T25" s="231">
        <v>1517.5375616633555</v>
      </c>
      <c r="U25" s="231">
        <v>1602.5155616217623</v>
      </c>
      <c r="V25" s="231">
        <v>1414.3636171603428</v>
      </c>
      <c r="W25" s="231">
        <v>1445.2644206988971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14890.35785148992</v>
      </c>
      <c r="C27" s="230">
        <f t="shared" si="3"/>
        <v>16582.954962049822</v>
      </c>
      <c r="D27" s="230">
        <f t="shared" si="3"/>
        <v>16028.584514591179</v>
      </c>
      <c r="E27" s="230">
        <f t="shared" si="3"/>
        <v>17324.717723727888</v>
      </c>
      <c r="F27" s="230">
        <f t="shared" si="3"/>
        <v>17810.279177519922</v>
      </c>
      <c r="G27" s="230">
        <f t="shared" si="3"/>
        <v>18366.333784923281</v>
      </c>
      <c r="H27" s="230">
        <f t="shared" si="3"/>
        <v>15215.289315672657</v>
      </c>
      <c r="I27" s="230">
        <f t="shared" si="3"/>
        <v>16339.652008026984</v>
      </c>
      <c r="J27" s="230">
        <f t="shared" si="3"/>
        <v>15561.92740944009</v>
      </c>
      <c r="K27" s="230">
        <f t="shared" si="3"/>
        <v>12534.433039841982</v>
      </c>
      <c r="L27" s="230">
        <f t="shared" si="3"/>
        <v>12592.667285441054</v>
      </c>
      <c r="M27" s="230">
        <f t="shared" si="3"/>
        <v>12761.91010496689</v>
      </c>
      <c r="N27" s="230">
        <f t="shared" si="3"/>
        <v>11949.004695707878</v>
      </c>
      <c r="O27" s="230">
        <f t="shared" si="3"/>
        <v>11558.781310710117</v>
      </c>
      <c r="P27" s="230">
        <f t="shared" si="3"/>
        <v>11415.411585297603</v>
      </c>
      <c r="Q27" s="230">
        <f t="shared" si="3"/>
        <v>11452.257953525306</v>
      </c>
      <c r="R27" s="230">
        <f t="shared" si="3"/>
        <v>12040.662373114053</v>
      </c>
      <c r="S27" s="230">
        <f t="shared" si="3"/>
        <v>12493.750552227826</v>
      </c>
      <c r="T27" s="230">
        <f t="shared" si="3"/>
        <v>12605.775883469167</v>
      </c>
      <c r="U27" s="230">
        <f t="shared" si="3"/>
        <v>12398.679791284778</v>
      </c>
      <c r="V27" s="230">
        <f t="shared" si="3"/>
        <v>11168.864607937096</v>
      </c>
      <c r="W27" s="230">
        <f t="shared" si="3"/>
        <v>12051.080821411975</v>
      </c>
    </row>
    <row r="28" spans="1:23" ht="12" customHeight="1" x14ac:dyDescent="0.25">
      <c r="A28" s="18" t="s">
        <v>30</v>
      </c>
      <c r="B28" s="232">
        <v>338.56634829091286</v>
      </c>
      <c r="C28" s="232">
        <v>331.91963045414781</v>
      </c>
      <c r="D28" s="232">
        <v>303.29438922872453</v>
      </c>
      <c r="E28" s="232">
        <v>313.30974391179836</v>
      </c>
      <c r="F28" s="232">
        <v>214.73804565655465</v>
      </c>
      <c r="G28" s="232">
        <v>202.99903508957928</v>
      </c>
      <c r="H28" s="232">
        <v>214.21313038752405</v>
      </c>
      <c r="I28" s="232">
        <v>340.55924474464683</v>
      </c>
      <c r="J28" s="232">
        <v>266.00212082790591</v>
      </c>
      <c r="K28" s="232">
        <v>110.50270518359568</v>
      </c>
      <c r="L28" s="232">
        <v>88.29143470109949</v>
      </c>
      <c r="M28" s="232">
        <v>334.50587434756534</v>
      </c>
      <c r="N28" s="232">
        <v>143.24116056520356</v>
      </c>
      <c r="O28" s="232">
        <v>125.84893349823906</v>
      </c>
      <c r="P28" s="232">
        <v>126.59219287483273</v>
      </c>
      <c r="Q28" s="232">
        <v>114.8976211187836</v>
      </c>
      <c r="R28" s="232">
        <v>95.064270267797852</v>
      </c>
      <c r="S28" s="232">
        <v>100.09689558511947</v>
      </c>
      <c r="T28" s="232">
        <v>105.65262852952073</v>
      </c>
      <c r="U28" s="232">
        <v>94.115294050290956</v>
      </c>
      <c r="V28" s="232">
        <v>86.093482284496119</v>
      </c>
      <c r="W28" s="232">
        <v>91.471204767881247</v>
      </c>
    </row>
    <row r="29" spans="1:23" ht="12" customHeight="1" x14ac:dyDescent="0.25">
      <c r="A29" s="18" t="s">
        <v>40</v>
      </c>
      <c r="B29" s="232">
        <v>204.21324161650901</v>
      </c>
      <c r="C29" s="232">
        <v>46.28830610490111</v>
      </c>
      <c r="D29" s="232">
        <v>44.246173688736022</v>
      </c>
      <c r="E29" s="232">
        <v>35.396990541702493</v>
      </c>
      <c r="F29" s="232">
        <v>63.306104901117791</v>
      </c>
      <c r="G29" s="232">
        <v>111.636543422184</v>
      </c>
      <c r="H29" s="232">
        <v>124.57007738607049</v>
      </c>
      <c r="I29" s="232">
        <v>91.215219260533104</v>
      </c>
      <c r="J29" s="232">
        <v>102.1066208082545</v>
      </c>
      <c r="K29" s="232">
        <v>112.99802235597591</v>
      </c>
      <c r="L29" s="232">
        <v>74.197506448839206</v>
      </c>
      <c r="M29" s="232">
        <v>95.358125537403268</v>
      </c>
      <c r="N29" s="232">
        <v>37.759243336199482</v>
      </c>
      <c r="O29" s="232">
        <v>31.9993981083405</v>
      </c>
      <c r="P29" s="232">
        <v>32.639380911435943</v>
      </c>
      <c r="Q29" s="232">
        <v>33.919346517626828</v>
      </c>
      <c r="R29" s="232">
        <v>81.278417884780737</v>
      </c>
      <c r="S29" s="232">
        <v>80.978503869303523</v>
      </c>
      <c r="T29" s="232">
        <v>35.917884780739463</v>
      </c>
      <c r="U29" s="232">
        <v>35.917884780739463</v>
      </c>
      <c r="V29" s="232">
        <v>30.693465176268269</v>
      </c>
      <c r="W29" s="232">
        <v>38.53009458297506</v>
      </c>
    </row>
    <row r="30" spans="1:23" ht="12" customHeight="1" x14ac:dyDescent="0.25">
      <c r="A30" s="18" t="s">
        <v>33</v>
      </c>
      <c r="B30" s="232">
        <v>218.06679551544011</v>
      </c>
      <c r="C30" s="232">
        <v>217.14301983803105</v>
      </c>
      <c r="D30" s="232">
        <v>216.49029184872094</v>
      </c>
      <c r="E30" s="232">
        <v>213.09591567701574</v>
      </c>
      <c r="F30" s="232">
        <v>216.37223440178002</v>
      </c>
      <c r="G30" s="232">
        <v>211.25396338670663</v>
      </c>
      <c r="H30" s="232">
        <v>195.24741759694433</v>
      </c>
      <c r="I30" s="232">
        <v>193.42852475957719</v>
      </c>
      <c r="J30" s="232">
        <v>187.78129846880128</v>
      </c>
      <c r="K30" s="232">
        <v>174.18573314246808</v>
      </c>
      <c r="L30" s="232">
        <v>176.68064692669964</v>
      </c>
      <c r="M30" s="232">
        <v>152.73830287244758</v>
      </c>
      <c r="N30" s="232">
        <v>142.42694120955107</v>
      </c>
      <c r="O30" s="232">
        <v>56.347097591351783</v>
      </c>
      <c r="P30" s="232">
        <v>75.465735934900934</v>
      </c>
      <c r="Q30" s="232">
        <v>76.918689603809497</v>
      </c>
      <c r="R30" s="232">
        <v>97.157014225514715</v>
      </c>
      <c r="S30" s="232">
        <v>78.844492165508527</v>
      </c>
      <c r="T30" s="232">
        <v>72.708218949673039</v>
      </c>
      <c r="U30" s="232">
        <v>82.588050968266344</v>
      </c>
      <c r="V30" s="232">
        <v>74.443386897834273</v>
      </c>
      <c r="W30" s="232">
        <v>52.884879845436167</v>
      </c>
    </row>
    <row r="31" spans="1:23" ht="12" customHeight="1" x14ac:dyDescent="0.25">
      <c r="A31" s="18" t="s">
        <v>83</v>
      </c>
      <c r="B31" s="232">
        <v>596.65977364760386</v>
      </c>
      <c r="C31" s="232">
        <v>629.1513764315597</v>
      </c>
      <c r="D31" s="232">
        <v>616.93651613944439</v>
      </c>
      <c r="E31" s="232">
        <v>683.72097125726987</v>
      </c>
      <c r="F31" s="232">
        <v>771.06974404041932</v>
      </c>
      <c r="G31" s="232">
        <v>854.87403107992566</v>
      </c>
      <c r="H31" s="232">
        <v>410.22416430898664</v>
      </c>
      <c r="I31" s="232">
        <v>602.69532561500807</v>
      </c>
      <c r="J31" s="232">
        <v>546.54963237550248</v>
      </c>
      <c r="K31" s="232">
        <v>535.22848056868156</v>
      </c>
      <c r="L31" s="232">
        <v>582.52163554693811</v>
      </c>
      <c r="M31" s="232">
        <v>449.18260133353454</v>
      </c>
      <c r="N31" s="232">
        <v>480.03229319488713</v>
      </c>
      <c r="O31" s="232">
        <v>605.74150502407565</v>
      </c>
      <c r="P31" s="232">
        <v>587.78328127559712</v>
      </c>
      <c r="Q31" s="232">
        <v>739.46785120379627</v>
      </c>
      <c r="R31" s="232">
        <v>729.10258855042866</v>
      </c>
      <c r="S31" s="232">
        <v>822.78695448213466</v>
      </c>
      <c r="T31" s="232">
        <v>849.42906481539285</v>
      </c>
      <c r="U31" s="232">
        <v>890.81229056748293</v>
      </c>
      <c r="V31" s="232">
        <v>784.10535714287471</v>
      </c>
      <c r="W31" s="232">
        <v>816.66656611624694</v>
      </c>
    </row>
    <row r="32" spans="1:23" ht="12" customHeight="1" x14ac:dyDescent="0.25">
      <c r="A32" s="18" t="s">
        <v>70</v>
      </c>
      <c r="B32" s="232">
        <v>767.39306598255996</v>
      </c>
      <c r="C32" s="232">
        <v>725.74778313480761</v>
      </c>
      <c r="D32" s="232">
        <v>768.71119771424139</v>
      </c>
      <c r="E32" s="232">
        <v>760.37046657184646</v>
      </c>
      <c r="F32" s="232">
        <v>470.18040123194055</v>
      </c>
      <c r="G32" s="232">
        <v>307.67735494557928</v>
      </c>
      <c r="H32" s="232">
        <v>666.06080177904164</v>
      </c>
      <c r="I32" s="232">
        <v>594.88342235198945</v>
      </c>
      <c r="J32" s="232">
        <v>556.02165250526787</v>
      </c>
      <c r="K32" s="232">
        <v>441.08781915159091</v>
      </c>
      <c r="L32" s="232">
        <v>387.75847135255913</v>
      </c>
      <c r="M32" s="232">
        <v>357.55664151209646</v>
      </c>
      <c r="N32" s="232">
        <v>206.28849724726925</v>
      </c>
      <c r="O32" s="232">
        <v>239.26499893888251</v>
      </c>
      <c r="P32" s="232">
        <v>198.41009509504062</v>
      </c>
      <c r="Q32" s="232">
        <v>173.80206087529845</v>
      </c>
      <c r="R32" s="232">
        <v>150.49109460173429</v>
      </c>
      <c r="S32" s="232">
        <v>146.40868149546267</v>
      </c>
      <c r="T32" s="232">
        <v>168.12635949278396</v>
      </c>
      <c r="U32" s="232">
        <v>164.17630114588326</v>
      </c>
      <c r="V32" s="232">
        <v>115.14440101537586</v>
      </c>
      <c r="W32" s="232">
        <v>111.32161930704109</v>
      </c>
    </row>
    <row r="33" spans="1:23" ht="12" customHeight="1" x14ac:dyDescent="0.25">
      <c r="A33" s="18" t="s">
        <v>34</v>
      </c>
      <c r="B33" s="232">
        <v>1974.0643215208179</v>
      </c>
      <c r="C33" s="232">
        <v>2210.8504531801655</v>
      </c>
      <c r="D33" s="232">
        <v>2008.9667455872911</v>
      </c>
      <c r="E33" s="232">
        <v>2170.8891869639897</v>
      </c>
      <c r="F33" s="232">
        <v>2250.2003789239739</v>
      </c>
      <c r="G33" s="232">
        <v>2189.0824050125757</v>
      </c>
      <c r="H33" s="232">
        <v>2265.4992694073835</v>
      </c>
      <c r="I33" s="232">
        <v>2321.927424997114</v>
      </c>
      <c r="J33" s="232">
        <v>2201.6760789685718</v>
      </c>
      <c r="K33" s="232">
        <v>2017.5539793965672</v>
      </c>
      <c r="L33" s="232">
        <v>2129.1762157344197</v>
      </c>
      <c r="M33" s="232">
        <v>2037.6768770462349</v>
      </c>
      <c r="N33" s="232">
        <v>1512.4100970075178</v>
      </c>
      <c r="O33" s="232">
        <v>1054.0088713348466</v>
      </c>
      <c r="P33" s="232">
        <v>1057.3635340094145</v>
      </c>
      <c r="Q33" s="232">
        <v>1082.2045767894119</v>
      </c>
      <c r="R33" s="232">
        <v>1226.6739198663504</v>
      </c>
      <c r="S33" s="232">
        <v>1189.6468969342179</v>
      </c>
      <c r="T33" s="232">
        <v>1268.6841453049608</v>
      </c>
      <c r="U33" s="232">
        <v>1195.0495115920553</v>
      </c>
      <c r="V33" s="232">
        <v>967.85608345557887</v>
      </c>
      <c r="W33" s="232">
        <v>862.14619739169302</v>
      </c>
    </row>
    <row r="34" spans="1:23" ht="12" customHeight="1" x14ac:dyDescent="0.25">
      <c r="A34" s="18" t="s">
        <v>72</v>
      </c>
      <c r="B34" s="232">
        <v>5251.7414250076145</v>
      </c>
      <c r="C34" s="232">
        <v>6395.4786244282705</v>
      </c>
      <c r="D34" s="232">
        <v>5947.9705490949691</v>
      </c>
      <c r="E34" s="232">
        <v>6979.8187531912299</v>
      </c>
      <c r="F34" s="232">
        <v>7265.0032538036821</v>
      </c>
      <c r="G34" s="232">
        <v>7748.8065410128083</v>
      </c>
      <c r="H34" s="232">
        <v>5311.3680615114299</v>
      </c>
      <c r="I34" s="232">
        <v>5847.0849154233074</v>
      </c>
      <c r="J34" s="232">
        <v>5490.4153954915291</v>
      </c>
      <c r="K34" s="232">
        <v>3965.6989264194672</v>
      </c>
      <c r="L34" s="232">
        <v>4100.1411434613728</v>
      </c>
      <c r="M34" s="232">
        <v>4183.4735988979564</v>
      </c>
      <c r="N34" s="232">
        <v>4366.8362761499056</v>
      </c>
      <c r="O34" s="232">
        <v>4630.212542545125</v>
      </c>
      <c r="P34" s="232">
        <v>4471.5441643369259</v>
      </c>
      <c r="Q34" s="232">
        <v>4027.0368244738847</v>
      </c>
      <c r="R34" s="232">
        <v>4344.4808353979133</v>
      </c>
      <c r="S34" s="232">
        <v>4499.6339923281494</v>
      </c>
      <c r="T34" s="232">
        <v>4708.7649367295289</v>
      </c>
      <c r="U34" s="232">
        <v>4792.1968063298846</v>
      </c>
      <c r="V34" s="232">
        <v>4466.6351724788947</v>
      </c>
      <c r="W34" s="232">
        <v>4925.5939351246698</v>
      </c>
    </row>
    <row r="35" spans="1:23" ht="12" customHeight="1" x14ac:dyDescent="0.25">
      <c r="A35" s="18" t="s">
        <v>36</v>
      </c>
      <c r="B35" s="232">
        <v>224.70105038695638</v>
      </c>
      <c r="C35" s="232">
        <v>343.4247117922082</v>
      </c>
      <c r="D35" s="232">
        <v>331.87115315859467</v>
      </c>
      <c r="E35" s="232">
        <v>167.71697367570269</v>
      </c>
      <c r="F35" s="232">
        <v>180.82927815890517</v>
      </c>
      <c r="G35" s="232">
        <v>131.12236822529366</v>
      </c>
      <c r="H35" s="232">
        <v>122.28981486012584</v>
      </c>
      <c r="I35" s="232">
        <v>139.91174532780221</v>
      </c>
      <c r="J35" s="232">
        <v>136.26433022021723</v>
      </c>
      <c r="K35" s="232">
        <v>106.79099386143855</v>
      </c>
      <c r="L35" s="232">
        <v>118.92639847476174</v>
      </c>
      <c r="M35" s="232">
        <v>144.76342840549921</v>
      </c>
      <c r="N35" s="232">
        <v>117.85557605059883</v>
      </c>
      <c r="O35" s="232">
        <v>102.8823364891079</v>
      </c>
      <c r="P35" s="232">
        <v>66.606897197683423</v>
      </c>
      <c r="Q35" s="232">
        <v>70.55623227412471</v>
      </c>
      <c r="R35" s="232">
        <v>84.2182309253037</v>
      </c>
      <c r="S35" s="232">
        <v>83.038060802286992</v>
      </c>
      <c r="T35" s="232">
        <v>72.879452023483381</v>
      </c>
      <c r="U35" s="232">
        <v>64.400952694176198</v>
      </c>
      <c r="V35" s="232">
        <v>45.700187590600486</v>
      </c>
      <c r="W35" s="232">
        <v>79.15997724295157</v>
      </c>
    </row>
    <row r="36" spans="1:23" ht="12" customHeight="1" x14ac:dyDescent="0.25">
      <c r="A36" s="18" t="s">
        <v>73</v>
      </c>
      <c r="B36" s="232">
        <v>125.33229974347728</v>
      </c>
      <c r="C36" s="232">
        <v>125.29064791383121</v>
      </c>
      <c r="D36" s="232">
        <v>125.44000202044845</v>
      </c>
      <c r="E36" s="232">
        <v>125.33355023515765</v>
      </c>
      <c r="F36" s="232">
        <v>125.38318262457642</v>
      </c>
      <c r="G36" s="232">
        <v>125.29589429984662</v>
      </c>
      <c r="H36" s="232">
        <v>128.61065241519532</v>
      </c>
      <c r="I36" s="232">
        <v>133.05676705372298</v>
      </c>
      <c r="J36" s="232">
        <v>132.86528550797152</v>
      </c>
      <c r="K36" s="232">
        <v>222.44224006452964</v>
      </c>
      <c r="L36" s="232">
        <v>286.67486600913855</v>
      </c>
      <c r="M36" s="232">
        <v>356.88590863977606</v>
      </c>
      <c r="N36" s="232">
        <v>345.41838385413985</v>
      </c>
      <c r="O36" s="232">
        <v>308.83784654270369</v>
      </c>
      <c r="P36" s="232">
        <v>321.62985635128632</v>
      </c>
      <c r="Q36" s="232">
        <v>354.38969925490142</v>
      </c>
      <c r="R36" s="232">
        <v>357.61395341740035</v>
      </c>
      <c r="S36" s="232">
        <v>379.4128369586349</v>
      </c>
      <c r="T36" s="232">
        <v>393.95977281643786</v>
      </c>
      <c r="U36" s="232">
        <v>416.48830768176299</v>
      </c>
      <c r="V36" s="232">
        <v>411.34111198841038</v>
      </c>
      <c r="W36" s="232">
        <v>453.13076416782678</v>
      </c>
    </row>
    <row r="37" spans="1:23" ht="12" customHeight="1" x14ac:dyDescent="0.25">
      <c r="A37" s="47" t="s">
        <v>38</v>
      </c>
      <c r="B37" s="233">
        <v>5189.6195297780296</v>
      </c>
      <c r="C37" s="233">
        <v>5557.6604087719006</v>
      </c>
      <c r="D37" s="233">
        <v>5664.6574961100087</v>
      </c>
      <c r="E37" s="233">
        <v>5875.0651717021765</v>
      </c>
      <c r="F37" s="233">
        <v>6253.1965537769711</v>
      </c>
      <c r="G37" s="233">
        <v>6483.585648448784</v>
      </c>
      <c r="H37" s="233">
        <v>5777.2059260199567</v>
      </c>
      <c r="I37" s="233">
        <v>6074.8894184932842</v>
      </c>
      <c r="J37" s="233">
        <v>5942.2449942660669</v>
      </c>
      <c r="K37" s="233">
        <v>4847.9441396976672</v>
      </c>
      <c r="L37" s="233">
        <v>4648.2989667852244</v>
      </c>
      <c r="M37" s="233">
        <v>4649.7687463743769</v>
      </c>
      <c r="N37" s="233">
        <v>4596.7362270926051</v>
      </c>
      <c r="O37" s="233">
        <v>4403.6377806374448</v>
      </c>
      <c r="P37" s="233">
        <v>4477.3764473104848</v>
      </c>
      <c r="Q37" s="233">
        <v>4779.0650514136696</v>
      </c>
      <c r="R37" s="233">
        <v>4874.5820479768308</v>
      </c>
      <c r="S37" s="233">
        <v>5112.9032376070072</v>
      </c>
      <c r="T37" s="233">
        <v>4929.6534200266442</v>
      </c>
      <c r="U37" s="233">
        <v>4662.9343914742349</v>
      </c>
      <c r="V37" s="233">
        <v>4186.8519599067613</v>
      </c>
      <c r="W37" s="233">
        <v>4620.1755828652522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0.99999999999999989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0.99999999999999978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0.99999999999999978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1.0066067992018429E-2</v>
      </c>
      <c r="C42" s="235">
        <f t="shared" si="5"/>
        <v>9.7606304964876281E-3</v>
      </c>
      <c r="D42" s="235">
        <f t="shared" si="5"/>
        <v>9.674997322543755E-3</v>
      </c>
      <c r="E42" s="235">
        <f t="shared" si="5"/>
        <v>9.6884316713323482E-3</v>
      </c>
      <c r="F42" s="235">
        <f t="shared" si="5"/>
        <v>9.7079979327457083E-3</v>
      </c>
      <c r="G42" s="235">
        <f t="shared" si="5"/>
        <v>9.7757680879995076E-3</v>
      </c>
      <c r="H42" s="235">
        <f t="shared" si="5"/>
        <v>1.0203509532023539E-2</v>
      </c>
      <c r="I42" s="235">
        <f t="shared" si="5"/>
        <v>9.847932054462041E-3</v>
      </c>
      <c r="J42" s="235">
        <f t="shared" si="5"/>
        <v>1.014023948382488E-2</v>
      </c>
      <c r="K42" s="235">
        <f t="shared" si="5"/>
        <v>1.0263228488167346E-2</v>
      </c>
      <c r="L42" s="235">
        <f t="shared" si="5"/>
        <v>9.8183884146116184E-3</v>
      </c>
      <c r="M42" s="235">
        <f t="shared" si="5"/>
        <v>9.8061407469126876E-3</v>
      </c>
      <c r="N42" s="235">
        <f t="shared" si="5"/>
        <v>9.7043169689761261E-3</v>
      </c>
      <c r="O42" s="235">
        <f t="shared" si="5"/>
        <v>1.018144830752986E-2</v>
      </c>
      <c r="P42" s="235">
        <f t="shared" si="5"/>
        <v>1.0177835243764642E-2</v>
      </c>
      <c r="Q42" s="235">
        <f t="shared" si="5"/>
        <v>1.0995685904233426E-2</v>
      </c>
      <c r="R42" s="235">
        <f t="shared" si="5"/>
        <v>1.0835958507489404E-2</v>
      </c>
      <c r="S42" s="235">
        <f t="shared" si="5"/>
        <v>1.0951685005667348E-2</v>
      </c>
      <c r="T42" s="235">
        <f t="shared" si="5"/>
        <v>1.0853050602017271E-2</v>
      </c>
      <c r="U42" s="235">
        <f t="shared" si="5"/>
        <v>1.1175781505302195E-2</v>
      </c>
      <c r="V42" s="235">
        <f t="shared" si="5"/>
        <v>1.0866878157847738E-2</v>
      </c>
      <c r="W42" s="235">
        <f t="shared" si="5"/>
        <v>1.1351910146404846E-2</v>
      </c>
    </row>
    <row r="43" spans="1:23" ht="12" customHeight="1" x14ac:dyDescent="0.25">
      <c r="A43" s="202" t="s">
        <v>93</v>
      </c>
      <c r="B43" s="235">
        <f t="shared" ref="B43:W43" si="6">IF(B7=0,0,B7/B$5)</f>
        <v>1.669381362935261E-2</v>
      </c>
      <c r="C43" s="235">
        <f t="shared" si="6"/>
        <v>1.566001215394195E-2</v>
      </c>
      <c r="D43" s="235">
        <f t="shared" si="6"/>
        <v>1.5429079380557476E-2</v>
      </c>
      <c r="E43" s="235">
        <f t="shared" si="6"/>
        <v>1.547141707251414E-2</v>
      </c>
      <c r="F43" s="235">
        <f t="shared" si="6"/>
        <v>1.5621641268870558E-2</v>
      </c>
      <c r="G43" s="235">
        <f t="shared" si="6"/>
        <v>1.55932141573798E-2</v>
      </c>
      <c r="H43" s="235">
        <f t="shared" si="6"/>
        <v>1.6894353889836795E-2</v>
      </c>
      <c r="I43" s="235">
        <f t="shared" si="6"/>
        <v>1.5480233634140531E-2</v>
      </c>
      <c r="J43" s="235">
        <f t="shared" si="6"/>
        <v>1.5431380322774326E-2</v>
      </c>
      <c r="K43" s="235">
        <f t="shared" si="6"/>
        <v>1.5156574559615313E-2</v>
      </c>
      <c r="L43" s="235">
        <f t="shared" si="6"/>
        <v>1.4475264479997653E-2</v>
      </c>
      <c r="M43" s="235">
        <f t="shared" si="6"/>
        <v>1.468029687190405E-2</v>
      </c>
      <c r="N43" s="235">
        <f t="shared" si="6"/>
        <v>1.4711261750342921E-2</v>
      </c>
      <c r="O43" s="235">
        <f t="shared" si="6"/>
        <v>1.582553784256429E-2</v>
      </c>
      <c r="P43" s="235">
        <f t="shared" si="6"/>
        <v>1.6193880628954917E-2</v>
      </c>
      <c r="Q43" s="235">
        <f t="shared" si="6"/>
        <v>1.7386594371685955E-2</v>
      </c>
      <c r="R43" s="235">
        <f t="shared" si="6"/>
        <v>1.7090804709576624E-2</v>
      </c>
      <c r="S43" s="235">
        <f t="shared" si="6"/>
        <v>1.6755707714198036E-2</v>
      </c>
      <c r="T43" s="235">
        <f t="shared" si="6"/>
        <v>1.6472528108557052E-2</v>
      </c>
      <c r="U43" s="235">
        <f t="shared" si="6"/>
        <v>1.6821201297522591E-2</v>
      </c>
      <c r="V43" s="235">
        <f t="shared" si="6"/>
        <v>1.7450198680673094E-2</v>
      </c>
      <c r="W43" s="235">
        <f t="shared" si="6"/>
        <v>1.7581634258949593E-2</v>
      </c>
    </row>
    <row r="44" spans="1:23" ht="12" customHeight="1" x14ac:dyDescent="0.25">
      <c r="A44" s="202" t="s">
        <v>94</v>
      </c>
      <c r="B44" s="235">
        <f t="shared" ref="B44:W44" si="7">IF(B8=0,0,B8/B$5)</f>
        <v>3.0483143747349062E-2</v>
      </c>
      <c r="C44" s="235">
        <f t="shared" si="7"/>
        <v>2.9203260496561211E-2</v>
      </c>
      <c r="D44" s="235">
        <f t="shared" si="7"/>
        <v>2.9669296684972334E-2</v>
      </c>
      <c r="E44" s="235">
        <f t="shared" si="7"/>
        <v>2.9740611782229396E-2</v>
      </c>
      <c r="F44" s="235">
        <f t="shared" si="7"/>
        <v>2.9981826925166027E-2</v>
      </c>
      <c r="G44" s="235">
        <f t="shared" si="7"/>
        <v>2.9509304390923211E-2</v>
      </c>
      <c r="H44" s="235">
        <f t="shared" si="7"/>
        <v>3.1583505921107778E-2</v>
      </c>
      <c r="I44" s="235">
        <f t="shared" si="7"/>
        <v>2.9843662791576159E-2</v>
      </c>
      <c r="J44" s="235">
        <f t="shared" si="7"/>
        <v>2.9749736786431689E-2</v>
      </c>
      <c r="K44" s="235">
        <f t="shared" si="7"/>
        <v>2.9146857078154398E-2</v>
      </c>
      <c r="L44" s="235">
        <f t="shared" si="7"/>
        <v>2.7806005613163064E-2</v>
      </c>
      <c r="M44" s="235">
        <f t="shared" si="7"/>
        <v>2.7809358170112437E-2</v>
      </c>
      <c r="N44" s="235">
        <f t="shared" si="7"/>
        <v>2.8436679829145647E-2</v>
      </c>
      <c r="O44" s="235">
        <f t="shared" si="7"/>
        <v>2.9531860556169513E-2</v>
      </c>
      <c r="P44" s="235">
        <f t="shared" si="7"/>
        <v>3.0340678729972967E-2</v>
      </c>
      <c r="Q44" s="235">
        <f t="shared" si="7"/>
        <v>3.2705371121673821E-2</v>
      </c>
      <c r="R44" s="235">
        <f t="shared" si="7"/>
        <v>3.1760627909210713E-2</v>
      </c>
      <c r="S44" s="235">
        <f t="shared" si="7"/>
        <v>3.1485762387679458E-2</v>
      </c>
      <c r="T44" s="235">
        <f t="shared" si="7"/>
        <v>3.0965015927227054E-2</v>
      </c>
      <c r="U44" s="235">
        <f t="shared" si="7"/>
        <v>3.0915096237681964E-2</v>
      </c>
      <c r="V44" s="235">
        <f t="shared" si="7"/>
        <v>3.1367385511205013E-2</v>
      </c>
      <c r="W44" s="235">
        <f t="shared" si="7"/>
        <v>3.2127597946158833E-2</v>
      </c>
    </row>
    <row r="45" spans="1:23" ht="12" customHeight="1" x14ac:dyDescent="0.25">
      <c r="A45" s="202" t="s">
        <v>95</v>
      </c>
      <c r="B45" s="235">
        <f t="shared" ref="B45:W45" si="8">IF(B9=0,0,B9/B$5)</f>
        <v>2.6591878389465189E-2</v>
      </c>
      <c r="C45" s="235">
        <f t="shared" si="8"/>
        <v>2.4751338860443721E-2</v>
      </c>
      <c r="D45" s="235">
        <f t="shared" si="8"/>
        <v>2.4965480712689475E-2</v>
      </c>
      <c r="E45" s="235">
        <f t="shared" si="8"/>
        <v>2.5463792878545482E-2</v>
      </c>
      <c r="F45" s="235">
        <f t="shared" si="8"/>
        <v>2.5415301014052871E-2</v>
      </c>
      <c r="G45" s="235">
        <f t="shared" si="8"/>
        <v>2.5420685779197164E-2</v>
      </c>
      <c r="H45" s="235">
        <f t="shared" si="8"/>
        <v>2.7850824927566468E-2</v>
      </c>
      <c r="I45" s="235">
        <f t="shared" si="8"/>
        <v>2.5284600645298545E-2</v>
      </c>
      <c r="J45" s="235">
        <f t="shared" si="8"/>
        <v>2.4776137588951069E-2</v>
      </c>
      <c r="K45" s="235">
        <f t="shared" si="8"/>
        <v>2.4231680214968413E-2</v>
      </c>
      <c r="L45" s="235">
        <f t="shared" si="8"/>
        <v>2.2962264100633959E-2</v>
      </c>
      <c r="M45" s="235">
        <f t="shared" si="8"/>
        <v>2.3290788509283369E-2</v>
      </c>
      <c r="N45" s="235">
        <f t="shared" si="8"/>
        <v>2.3855497494838791E-2</v>
      </c>
      <c r="O45" s="235">
        <f t="shared" si="8"/>
        <v>2.5638709591192861E-2</v>
      </c>
      <c r="P45" s="235">
        <f t="shared" si="8"/>
        <v>2.6139463164065964E-2</v>
      </c>
      <c r="Q45" s="235">
        <f t="shared" si="8"/>
        <v>2.7691983450309491E-2</v>
      </c>
      <c r="R45" s="235">
        <f t="shared" si="8"/>
        <v>2.712780362802774E-2</v>
      </c>
      <c r="S45" s="235">
        <f t="shared" si="8"/>
        <v>2.6730348793833764E-2</v>
      </c>
      <c r="T45" s="235">
        <f t="shared" si="8"/>
        <v>2.6043996164124634E-2</v>
      </c>
      <c r="U45" s="235">
        <f t="shared" si="8"/>
        <v>2.6810578465087095E-2</v>
      </c>
      <c r="V45" s="235">
        <f t="shared" si="8"/>
        <v>2.8206387581859112E-2</v>
      </c>
      <c r="W45" s="235">
        <f t="shared" si="8"/>
        <v>2.8557489743842653E-2</v>
      </c>
    </row>
    <row r="46" spans="1:23" ht="12" customHeight="1" x14ac:dyDescent="0.25">
      <c r="A46" s="202" t="s">
        <v>96</v>
      </c>
      <c r="B46" s="235">
        <f t="shared" ref="B46:W46" si="9">IF(B10=0,0,B10/B$5)</f>
        <v>2.2715646141306854E-2</v>
      </c>
      <c r="C46" s="235">
        <f t="shared" si="9"/>
        <v>1.8795930434352633E-2</v>
      </c>
      <c r="D46" s="235">
        <f t="shared" si="9"/>
        <v>1.9796992540503686E-2</v>
      </c>
      <c r="E46" s="235">
        <f t="shared" si="9"/>
        <v>1.9884917321182548E-2</v>
      </c>
      <c r="F46" s="235">
        <f t="shared" si="9"/>
        <v>1.9566018705465048E-2</v>
      </c>
      <c r="G46" s="235">
        <f t="shared" si="9"/>
        <v>2.0367949881411301E-2</v>
      </c>
      <c r="H46" s="235">
        <f t="shared" si="9"/>
        <v>1.9327620961270584E-2</v>
      </c>
      <c r="I46" s="235">
        <f t="shared" si="9"/>
        <v>1.956354490914668E-2</v>
      </c>
      <c r="J46" s="235">
        <f t="shared" si="9"/>
        <v>1.9453981657288528E-2</v>
      </c>
      <c r="K46" s="235">
        <f t="shared" si="9"/>
        <v>2.0464407138912916E-2</v>
      </c>
      <c r="L46" s="235">
        <f t="shared" si="9"/>
        <v>2.0346775988033198E-2</v>
      </c>
      <c r="M46" s="235">
        <f t="shared" si="9"/>
        <v>2.0112013676800246E-2</v>
      </c>
      <c r="N46" s="235">
        <f t="shared" si="9"/>
        <v>2.0833161336793821E-2</v>
      </c>
      <c r="O46" s="235">
        <f t="shared" si="9"/>
        <v>2.1084528286065652E-2</v>
      </c>
      <c r="P46" s="235">
        <f t="shared" si="9"/>
        <v>2.4407462418818662E-2</v>
      </c>
      <c r="Q46" s="235">
        <f t="shared" si="9"/>
        <v>2.3433723272486721E-2</v>
      </c>
      <c r="R46" s="235">
        <f t="shared" si="9"/>
        <v>2.3594728682993376E-2</v>
      </c>
      <c r="S46" s="235">
        <f t="shared" si="9"/>
        <v>2.3477159999732419E-2</v>
      </c>
      <c r="T46" s="235">
        <f t="shared" si="9"/>
        <v>2.4623958451025451E-2</v>
      </c>
      <c r="U46" s="235">
        <f t="shared" si="9"/>
        <v>2.543476978792155E-2</v>
      </c>
      <c r="V46" s="235">
        <f t="shared" si="9"/>
        <v>2.7066316619862509E-2</v>
      </c>
      <c r="W46" s="235">
        <f t="shared" si="9"/>
        <v>2.708901095150696E-2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0.28522097108139788</v>
      </c>
      <c r="C47" s="236">
        <f t="shared" si="10"/>
        <v>0.26592206009493846</v>
      </c>
      <c r="D47" s="236">
        <f t="shared" si="10"/>
        <v>0.29291074868471823</v>
      </c>
      <c r="E47" s="236">
        <f t="shared" si="10"/>
        <v>0.2862594121603087</v>
      </c>
      <c r="F47" s="236">
        <f t="shared" si="10"/>
        <v>0.28486277488189515</v>
      </c>
      <c r="G47" s="236">
        <f t="shared" si="10"/>
        <v>0.28583799724327469</v>
      </c>
      <c r="H47" s="236">
        <f t="shared" si="10"/>
        <v>0.272429583534257</v>
      </c>
      <c r="I47" s="236">
        <f t="shared" si="10"/>
        <v>0.28299691687218498</v>
      </c>
      <c r="J47" s="236">
        <f t="shared" si="10"/>
        <v>0.2770978084548783</v>
      </c>
      <c r="K47" s="236">
        <f t="shared" si="10"/>
        <v>0.29517666280192106</v>
      </c>
      <c r="L47" s="236">
        <f t="shared" si="10"/>
        <v>0.29863516013837604</v>
      </c>
      <c r="M47" s="236">
        <f t="shared" si="10"/>
        <v>0.28562691867336143</v>
      </c>
      <c r="N47" s="236">
        <f t="shared" si="10"/>
        <v>0.30820970593239333</v>
      </c>
      <c r="O47" s="236">
        <f t="shared" si="10"/>
        <v>0.30805282484430624</v>
      </c>
      <c r="P47" s="236">
        <f t="shared" si="10"/>
        <v>0.30163193953112921</v>
      </c>
      <c r="Q47" s="236">
        <f t="shared" si="10"/>
        <v>0.27508075779709262</v>
      </c>
      <c r="R47" s="236">
        <f t="shared" si="10"/>
        <v>0.28444755821552914</v>
      </c>
      <c r="S47" s="236">
        <f t="shared" si="10"/>
        <v>0.27799411899573051</v>
      </c>
      <c r="T47" s="236">
        <f t="shared" si="10"/>
        <v>0.28107784242654349</v>
      </c>
      <c r="U47" s="236">
        <f t="shared" si="10"/>
        <v>0.28821066169599968</v>
      </c>
      <c r="V47" s="236">
        <f t="shared" si="10"/>
        <v>0.29216774236186432</v>
      </c>
      <c r="W47" s="236">
        <f t="shared" si="10"/>
        <v>0.28564199088626491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0.60822847901911004</v>
      </c>
      <c r="C48" s="237">
        <f t="shared" si="11"/>
        <v>0.63590676746327435</v>
      </c>
      <c r="D48" s="237">
        <f t="shared" si="11"/>
        <v>0.60755340467401509</v>
      </c>
      <c r="E48" s="237">
        <f t="shared" si="11"/>
        <v>0.61349141711388733</v>
      </c>
      <c r="F48" s="237">
        <f t="shared" si="11"/>
        <v>0.61484443927180465</v>
      </c>
      <c r="G48" s="237">
        <f t="shared" si="11"/>
        <v>0.61349508045981427</v>
      </c>
      <c r="H48" s="237">
        <f t="shared" si="11"/>
        <v>0.62171060123393773</v>
      </c>
      <c r="I48" s="237">
        <f t="shared" si="11"/>
        <v>0.6169831090931911</v>
      </c>
      <c r="J48" s="237">
        <f t="shared" si="11"/>
        <v>0.6233507157058511</v>
      </c>
      <c r="K48" s="237">
        <f t="shared" si="11"/>
        <v>0.60556058971826054</v>
      </c>
      <c r="L48" s="237">
        <f t="shared" si="11"/>
        <v>0.60595614126518449</v>
      </c>
      <c r="M48" s="237">
        <f t="shared" si="11"/>
        <v>0.61867448335162578</v>
      </c>
      <c r="N48" s="237">
        <f t="shared" si="11"/>
        <v>0.59424937668750921</v>
      </c>
      <c r="O48" s="237">
        <f t="shared" si="11"/>
        <v>0.58968509057217167</v>
      </c>
      <c r="P48" s="237">
        <f t="shared" si="11"/>
        <v>0.59110874028329363</v>
      </c>
      <c r="Q48" s="237">
        <f t="shared" si="11"/>
        <v>0.61270588408251792</v>
      </c>
      <c r="R48" s="237">
        <f t="shared" si="11"/>
        <v>0.60514251834717303</v>
      </c>
      <c r="S48" s="237">
        <f t="shared" si="11"/>
        <v>0.61260521710315841</v>
      </c>
      <c r="T48" s="237">
        <f t="shared" si="11"/>
        <v>0.60996360832050489</v>
      </c>
      <c r="U48" s="237">
        <f t="shared" si="11"/>
        <v>0.60063191101048496</v>
      </c>
      <c r="V48" s="237">
        <f t="shared" si="11"/>
        <v>0.59287509108668823</v>
      </c>
      <c r="W48" s="237">
        <f t="shared" si="11"/>
        <v>0.59765036606687216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ES: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12656.754349705305</v>
      </c>
      <c r="C5" s="225">
        <f t="shared" si="0"/>
        <v>13360.24733400265</v>
      </c>
      <c r="D5" s="225">
        <f t="shared" si="0"/>
        <v>13515.015633951089</v>
      </c>
      <c r="E5" s="225">
        <f t="shared" si="0"/>
        <v>14658.706292511841</v>
      </c>
      <c r="F5" s="225">
        <f t="shared" si="0"/>
        <v>14934.58157632314</v>
      </c>
      <c r="G5" s="225">
        <f t="shared" si="0"/>
        <v>15435.636910285219</v>
      </c>
      <c r="H5" s="225">
        <f t="shared" si="0"/>
        <v>12910.360392504961</v>
      </c>
      <c r="I5" s="225">
        <f t="shared" si="0"/>
        <v>13754.817936658295</v>
      </c>
      <c r="J5" s="225">
        <f t="shared" si="0"/>
        <v>12988.436662830052</v>
      </c>
      <c r="K5" s="225">
        <f t="shared" si="0"/>
        <v>10620.963236129166</v>
      </c>
      <c r="L5" s="225">
        <f t="shared" si="0"/>
        <v>10503.686841853329</v>
      </c>
      <c r="M5" s="225">
        <f t="shared" si="0"/>
        <v>10682.568576944246</v>
      </c>
      <c r="N5" s="225">
        <f t="shared" si="0"/>
        <v>10368.184347289518</v>
      </c>
      <c r="O5" s="225">
        <f t="shared" si="0"/>
        <v>10133.167331180164</v>
      </c>
      <c r="P5" s="225">
        <f t="shared" si="0"/>
        <v>10066.935857257895</v>
      </c>
      <c r="Q5" s="225">
        <f t="shared" si="0"/>
        <v>9881.6154625864019</v>
      </c>
      <c r="R5" s="225">
        <f t="shared" si="0"/>
        <v>10540.949640955401</v>
      </c>
      <c r="S5" s="225">
        <f t="shared" si="0"/>
        <v>10889.745021088413</v>
      </c>
      <c r="T5" s="225">
        <f t="shared" si="0"/>
        <v>11054.803876083955</v>
      </c>
      <c r="U5" s="225">
        <f t="shared" si="0"/>
        <v>11136.442027178244</v>
      </c>
      <c r="V5" s="225">
        <f t="shared" si="0"/>
        <v>10201.155066161242</v>
      </c>
      <c r="W5" s="225">
        <f t="shared" si="0"/>
        <v>11013.190771201731</v>
      </c>
    </row>
    <row r="6" spans="1:23" ht="12" customHeight="1" x14ac:dyDescent="0.25">
      <c r="A6" s="202" t="s">
        <v>92</v>
      </c>
      <c r="B6" s="226">
        <v>115.33256120220285</v>
      </c>
      <c r="C6" s="226">
        <v>119.54482076355411</v>
      </c>
      <c r="D6" s="226">
        <v>120.08910162247004</v>
      </c>
      <c r="E6" s="226">
        <v>128.89613625567102</v>
      </c>
      <c r="F6" s="226">
        <v>132.44925449291244</v>
      </c>
      <c r="G6" s="226">
        <v>138.08551978828103</v>
      </c>
      <c r="H6" s="226">
        <v>117.95066891753312</v>
      </c>
      <c r="I6" s="226">
        <v>123.37370487458908</v>
      </c>
      <c r="J6" s="226">
        <v>119.671575467807</v>
      </c>
      <c r="K6" s="226">
        <v>100.69919498134691</v>
      </c>
      <c r="L6" s="226">
        <v>96.555237101504915</v>
      </c>
      <c r="M6" s="226">
        <v>95.737039598461109</v>
      </c>
      <c r="N6" s="226">
        <v>92.329990258726639</v>
      </c>
      <c r="O6" s="226">
        <v>94.76993173295098</v>
      </c>
      <c r="P6" s="226">
        <v>93.521145294881819</v>
      </c>
      <c r="Q6" s="226">
        <v>97.548754216750595</v>
      </c>
      <c r="R6" s="226">
        <v>102.66261281206735</v>
      </c>
      <c r="S6" s="226">
        <v>106.59136809197582</v>
      </c>
      <c r="T6" s="226">
        <v>107.29529156570445</v>
      </c>
      <c r="U6" s="226">
        <v>111.02705704485101</v>
      </c>
      <c r="V6" s="226">
        <v>98.599940341092179</v>
      </c>
      <c r="W6" s="226">
        <v>110.39502662128837</v>
      </c>
    </row>
    <row r="7" spans="1:23" ht="12" customHeight="1" x14ac:dyDescent="0.25">
      <c r="A7" s="202" t="s">
        <v>93</v>
      </c>
      <c r="B7" s="226">
        <v>47.410041519465452</v>
      </c>
      <c r="C7" s="226">
        <v>47.572062654230407</v>
      </c>
      <c r="D7" s="226">
        <v>47.459301194448855</v>
      </c>
      <c r="E7" s="226">
        <v>51.1210052149912</v>
      </c>
      <c r="F7" s="226">
        <v>53.020471719296964</v>
      </c>
      <c r="G7" s="226">
        <v>54.896855108952103</v>
      </c>
      <c r="H7" s="226">
        <v>48.596075829550038</v>
      </c>
      <c r="I7" s="226">
        <v>48.338655672786878</v>
      </c>
      <c r="J7" s="226">
        <v>45.493627755865248</v>
      </c>
      <c r="K7" s="226">
        <v>37.421141498597322</v>
      </c>
      <c r="L7" s="226">
        <v>35.779613004851385</v>
      </c>
      <c r="M7" s="226">
        <v>36.071046574742944</v>
      </c>
      <c r="N7" s="226">
        <v>35.215420048816121</v>
      </c>
      <c r="O7" s="226">
        <v>37.175766920948163</v>
      </c>
      <c r="P7" s="226">
        <v>37.638306777100937</v>
      </c>
      <c r="Q7" s="226">
        <v>39.025468198403331</v>
      </c>
      <c r="R7" s="226">
        <v>41.194392229880229</v>
      </c>
      <c r="S7" s="226">
        <v>41.662997141564226</v>
      </c>
      <c r="T7" s="226">
        <v>41.774930411896626</v>
      </c>
      <c r="U7" s="226">
        <v>43.075608574312497</v>
      </c>
      <c r="V7" s="226">
        <v>40.941551334907757</v>
      </c>
      <c r="W7" s="226">
        <v>44.613024382695386</v>
      </c>
    </row>
    <row r="8" spans="1:23" ht="12" customHeight="1" x14ac:dyDescent="0.25">
      <c r="A8" s="202" t="s">
        <v>94</v>
      </c>
      <c r="B8" s="226">
        <v>480.20934558075248</v>
      </c>
      <c r="C8" s="226">
        <v>491.87433214020353</v>
      </c>
      <c r="D8" s="226">
        <v>506.41942331663637</v>
      </c>
      <c r="E8" s="226">
        <v>545.25893024491165</v>
      </c>
      <c r="F8" s="226">
        <v>564.74371018670831</v>
      </c>
      <c r="G8" s="226">
        <v>576.04595207633156</v>
      </c>
      <c r="H8" s="226">
        <v>504.93859920867197</v>
      </c>
      <c r="I8" s="226">
        <v>517.97431084345169</v>
      </c>
      <c r="J8" s="226">
        <v>487.65446744169623</v>
      </c>
      <c r="K8" s="226">
        <v>398.06879177455886</v>
      </c>
      <c r="L8" s="226">
        <v>380.80882716312635</v>
      </c>
      <c r="M8" s="226">
        <v>378.79653722006111</v>
      </c>
      <c r="N8" s="226">
        <v>377.66842481341558</v>
      </c>
      <c r="O8" s="226">
        <v>383.62350194484225</v>
      </c>
      <c r="P8" s="226">
        <v>389.68787873645596</v>
      </c>
      <c r="Q8" s="226">
        <v>406.27862465613947</v>
      </c>
      <c r="R8" s="226">
        <v>422.45771571421392</v>
      </c>
      <c r="S8" s="226">
        <v>431.58198607093357</v>
      </c>
      <c r="T8" s="226">
        <v>431.57018674971039</v>
      </c>
      <c r="U8" s="226">
        <v>433.46528796767461</v>
      </c>
      <c r="V8" s="226">
        <v>401.89517929623895</v>
      </c>
      <c r="W8" s="226">
        <v>443.0464932359626</v>
      </c>
    </row>
    <row r="9" spans="1:23" ht="12" customHeight="1" x14ac:dyDescent="0.25">
      <c r="A9" s="202" t="s">
        <v>95</v>
      </c>
      <c r="B9" s="226">
        <v>291.13286740976645</v>
      </c>
      <c r="C9" s="226">
        <v>289.76692823640553</v>
      </c>
      <c r="D9" s="226">
        <v>296.49128865280829</v>
      </c>
      <c r="E9" s="226">
        <v>325.59997711405993</v>
      </c>
      <c r="F9" s="226">
        <v>333.58628284236261</v>
      </c>
      <c r="G9" s="226">
        <v>346.30500781448325</v>
      </c>
      <c r="H9" s="226">
        <v>310.0837131032543</v>
      </c>
      <c r="I9" s="226">
        <v>305.58082076088778</v>
      </c>
      <c r="J9" s="226">
        <v>282.56380980971886</v>
      </c>
      <c r="K9" s="226">
        <v>231.58371669910338</v>
      </c>
      <c r="L9" s="226">
        <v>219.68659938966695</v>
      </c>
      <c r="M9" s="226">
        <v>221.57253178233933</v>
      </c>
      <c r="N9" s="226">
        <v>221.45904801729304</v>
      </c>
      <c r="O9" s="226">
        <v>233.4269114266975</v>
      </c>
      <c r="P9" s="226">
        <v>235.23814372810614</v>
      </c>
      <c r="Q9" s="226">
        <v>240.58272346639285</v>
      </c>
      <c r="R9" s="226">
        <v>253.27297717546921</v>
      </c>
      <c r="S9" s="226">
        <v>257.96142422796976</v>
      </c>
      <c r="T9" s="226">
        <v>256.27985903774459</v>
      </c>
      <c r="U9" s="226">
        <v>266.5629888712333</v>
      </c>
      <c r="V9" s="226">
        <v>257.15703782803905</v>
      </c>
      <c r="W9" s="226">
        <v>282.21962165169077</v>
      </c>
    </row>
    <row r="10" spans="1:23" ht="12" customHeight="1" x14ac:dyDescent="0.25">
      <c r="A10" s="36" t="s">
        <v>96</v>
      </c>
      <c r="B10" s="227">
        <f t="shared" ref="B10:W10" si="1">SUM(B11:B15)</f>
        <v>381.18736967881551</v>
      </c>
      <c r="C10" s="227">
        <f t="shared" si="1"/>
        <v>337.92712725336065</v>
      </c>
      <c r="D10" s="227">
        <f t="shared" si="1"/>
        <v>358.10265821707105</v>
      </c>
      <c r="E10" s="227">
        <f t="shared" si="1"/>
        <v>385.75940198819177</v>
      </c>
      <c r="F10" s="227">
        <f t="shared" si="1"/>
        <v>388.09983176160944</v>
      </c>
      <c r="G10" s="227">
        <f t="shared" si="1"/>
        <v>416.67128755056046</v>
      </c>
      <c r="H10" s="227">
        <f t="shared" si="1"/>
        <v>333.20840900829745</v>
      </c>
      <c r="I10" s="227">
        <f t="shared" si="1"/>
        <v>361.47551478285448</v>
      </c>
      <c r="J10" s="227">
        <f t="shared" si="1"/>
        <v>339.7297332374294</v>
      </c>
      <c r="K10" s="227">
        <f t="shared" si="1"/>
        <v>296.14052595097587</v>
      </c>
      <c r="L10" s="227">
        <f t="shared" si="1"/>
        <v>292.22605151509293</v>
      </c>
      <c r="M10" s="227">
        <f t="shared" si="1"/>
        <v>287.17765585300646</v>
      </c>
      <c r="N10" s="227">
        <f t="shared" si="1"/>
        <v>287.78192254300922</v>
      </c>
      <c r="O10" s="227">
        <f t="shared" si="1"/>
        <v>285.88912088143985</v>
      </c>
      <c r="P10" s="227">
        <f t="shared" si="1"/>
        <v>356.50797612108806</v>
      </c>
      <c r="Q10" s="227">
        <f t="shared" si="1"/>
        <v>343.09315247530986</v>
      </c>
      <c r="R10" s="227">
        <f t="shared" si="1"/>
        <v>370.10361105787661</v>
      </c>
      <c r="S10" s="227">
        <f t="shared" si="1"/>
        <v>384.11353397637669</v>
      </c>
      <c r="T10" s="227">
        <f t="shared" si="1"/>
        <v>411.33437515216872</v>
      </c>
      <c r="U10" s="227">
        <f t="shared" si="1"/>
        <v>432.13093308448367</v>
      </c>
      <c r="V10" s="227">
        <f t="shared" si="1"/>
        <v>426.22563256447285</v>
      </c>
      <c r="W10" s="227">
        <f t="shared" si="1"/>
        <v>462.3568210507284</v>
      </c>
    </row>
    <row r="11" spans="1:23" ht="12" customHeight="1" x14ac:dyDescent="0.25">
      <c r="A11" s="37" t="s">
        <v>83</v>
      </c>
      <c r="B11" s="228">
        <v>25.832309988640162</v>
      </c>
      <c r="C11" s="228">
        <v>27.274411433978205</v>
      </c>
      <c r="D11" s="228">
        <v>27.071875371987332</v>
      </c>
      <c r="E11" s="228">
        <v>30.342457524365432</v>
      </c>
      <c r="F11" s="228">
        <v>32.10257155510832</v>
      </c>
      <c r="G11" s="228">
        <v>36.700189167165398</v>
      </c>
      <c r="H11" s="228">
        <v>16.480184902586299</v>
      </c>
      <c r="I11" s="228">
        <v>22.279426825950438</v>
      </c>
      <c r="J11" s="228">
        <v>20.211548570625553</v>
      </c>
      <c r="K11" s="228">
        <v>20.342178180648339</v>
      </c>
      <c r="L11" s="228">
        <v>22.082744606958979</v>
      </c>
      <c r="M11" s="228">
        <v>16.992227813510787</v>
      </c>
      <c r="N11" s="228">
        <v>16.062259934925251</v>
      </c>
      <c r="O11" s="228">
        <v>11.319330990859564</v>
      </c>
      <c r="P11" s="228">
        <v>8.7318621899919471</v>
      </c>
      <c r="Q11" s="228">
        <v>10.194772984729148</v>
      </c>
      <c r="R11" s="228">
        <v>10.667096287657065</v>
      </c>
      <c r="S11" s="228">
        <v>10.216330464285358</v>
      </c>
      <c r="T11" s="228">
        <v>10.552837772127399</v>
      </c>
      <c r="U11" s="228">
        <v>9.5273383084121388</v>
      </c>
      <c r="V11" s="228">
        <v>8.8696397011967711</v>
      </c>
      <c r="W11" s="228">
        <v>8.075617669409155</v>
      </c>
    </row>
    <row r="12" spans="1:23" ht="12" customHeight="1" x14ac:dyDescent="0.25">
      <c r="A12" s="37" t="s">
        <v>72</v>
      </c>
      <c r="B12" s="228">
        <v>256.5897412429469</v>
      </c>
      <c r="C12" s="228">
        <v>200.53769310100719</v>
      </c>
      <c r="D12" s="228">
        <v>222.88257859403527</v>
      </c>
      <c r="E12" s="228">
        <v>246.32916194213001</v>
      </c>
      <c r="F12" s="228">
        <v>241.33411808929435</v>
      </c>
      <c r="G12" s="228">
        <v>259.47018853320253</v>
      </c>
      <c r="H12" s="228">
        <v>179.45219716941386</v>
      </c>
      <c r="I12" s="228">
        <v>204.45571888295834</v>
      </c>
      <c r="J12" s="228">
        <v>186.91107506388428</v>
      </c>
      <c r="K12" s="228">
        <v>170.6162909692564</v>
      </c>
      <c r="L12" s="228">
        <v>176.26017912830102</v>
      </c>
      <c r="M12" s="228">
        <v>179.06165020742188</v>
      </c>
      <c r="N12" s="228">
        <v>192.7778578335639</v>
      </c>
      <c r="O12" s="228">
        <v>192.19864487977321</v>
      </c>
      <c r="P12" s="228">
        <v>162.44409540630372</v>
      </c>
      <c r="Q12" s="228">
        <v>117.9753265196122</v>
      </c>
      <c r="R12" s="228">
        <v>131.88202438439271</v>
      </c>
      <c r="S12" s="228">
        <v>122.80265554305889</v>
      </c>
      <c r="T12" s="228">
        <v>136.90561872272281</v>
      </c>
      <c r="U12" s="228">
        <v>131.89413659679664</v>
      </c>
      <c r="V12" s="228">
        <v>120.5594357956808</v>
      </c>
      <c r="W12" s="228">
        <v>124.02263794678927</v>
      </c>
    </row>
    <row r="13" spans="1:23" ht="12" customHeight="1" x14ac:dyDescent="0.25">
      <c r="A13" s="37" t="s">
        <v>97</v>
      </c>
      <c r="B13" s="228">
        <v>5.6575014601408576E-2</v>
      </c>
      <c r="C13" s="228">
        <v>0.12034042635354521</v>
      </c>
      <c r="D13" s="228">
        <v>0.15890993012379262</v>
      </c>
      <c r="E13" s="228">
        <v>0.2580781767769828</v>
      </c>
      <c r="F13" s="228">
        <v>0.38184708226693609</v>
      </c>
      <c r="G13" s="228">
        <v>0.63373544597544829</v>
      </c>
      <c r="H13" s="228">
        <v>0.73157796019093635</v>
      </c>
      <c r="I13" s="228">
        <v>0.80289298755373228</v>
      </c>
      <c r="J13" s="228">
        <v>0.985882171520858</v>
      </c>
      <c r="K13" s="228">
        <v>1.1553125257192982</v>
      </c>
      <c r="L13" s="228">
        <v>1.3579921135630619</v>
      </c>
      <c r="M13" s="228">
        <v>1.4965608916582711</v>
      </c>
      <c r="N13" s="228">
        <v>1.7850687956497233</v>
      </c>
      <c r="O13" s="228">
        <v>1.9107466029610498</v>
      </c>
      <c r="P13" s="228">
        <v>1.970808103282254</v>
      </c>
      <c r="Q13" s="228">
        <v>2.1172459262224699</v>
      </c>
      <c r="R13" s="228">
        <v>2.1108579125550642</v>
      </c>
      <c r="S13" s="228">
        <v>2.3287693270006162</v>
      </c>
      <c r="T13" s="228">
        <v>2.1536863391923116</v>
      </c>
      <c r="U13" s="228">
        <v>2.2040441474951025</v>
      </c>
      <c r="V13" s="228">
        <v>2.215453962535709</v>
      </c>
      <c r="W13" s="228">
        <v>2.2260148763580316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112.30993573879476</v>
      </c>
      <c r="Q14" s="228">
        <v>128.12088595902475</v>
      </c>
      <c r="R14" s="228">
        <v>144.83921908442716</v>
      </c>
      <c r="S14" s="228">
        <v>163.77319682943735</v>
      </c>
      <c r="T14" s="228">
        <v>184.93221984485561</v>
      </c>
      <c r="U14" s="228">
        <v>207.04861246282667</v>
      </c>
      <c r="V14" s="228">
        <v>226.29418034366506</v>
      </c>
      <c r="W14" s="228">
        <v>247.61910219191864</v>
      </c>
    </row>
    <row r="15" spans="1:23" ht="12" customHeight="1" x14ac:dyDescent="0.25">
      <c r="A15" s="38" t="s">
        <v>38</v>
      </c>
      <c r="B15" s="229">
        <v>98.708743432627045</v>
      </c>
      <c r="C15" s="229">
        <v>109.99468229202171</v>
      </c>
      <c r="D15" s="229">
        <v>107.9892943209247</v>
      </c>
      <c r="E15" s="229">
        <v>108.82970434491938</v>
      </c>
      <c r="F15" s="229">
        <v>114.28129503493984</v>
      </c>
      <c r="G15" s="229">
        <v>119.86717440421714</v>
      </c>
      <c r="H15" s="229">
        <v>136.54444897610634</v>
      </c>
      <c r="I15" s="229">
        <v>133.93747608639197</v>
      </c>
      <c r="J15" s="229">
        <v>131.62122743139869</v>
      </c>
      <c r="K15" s="229">
        <v>104.02674427535182</v>
      </c>
      <c r="L15" s="229">
        <v>92.52513566626989</v>
      </c>
      <c r="M15" s="229">
        <v>89.627216940415522</v>
      </c>
      <c r="N15" s="229">
        <v>77.156735978870316</v>
      </c>
      <c r="O15" s="229">
        <v>80.460398407846043</v>
      </c>
      <c r="P15" s="229">
        <v>71.051274682715416</v>
      </c>
      <c r="Q15" s="229">
        <v>84.684921085721328</v>
      </c>
      <c r="R15" s="229">
        <v>80.604413388844591</v>
      </c>
      <c r="S15" s="229">
        <v>84.992581812594437</v>
      </c>
      <c r="T15" s="229">
        <v>76.790012473270608</v>
      </c>
      <c r="U15" s="229">
        <v>81.456801568953082</v>
      </c>
      <c r="V15" s="229">
        <v>68.286922761394464</v>
      </c>
      <c r="W15" s="229">
        <v>80.413448366253334</v>
      </c>
    </row>
    <row r="16" spans="1:23" ht="12" customHeight="1" x14ac:dyDescent="0.25">
      <c r="A16" s="39" t="s">
        <v>98</v>
      </c>
      <c r="B16" s="230">
        <f t="shared" ref="B16:W16" si="2">SUM(B17:B26)</f>
        <v>3824.9908464266477</v>
      </c>
      <c r="C16" s="230">
        <f t="shared" si="2"/>
        <v>3692.3016809117321</v>
      </c>
      <c r="D16" s="230">
        <f t="shared" si="2"/>
        <v>4137.155733235867</v>
      </c>
      <c r="E16" s="230">
        <f t="shared" si="2"/>
        <v>4439.6845914845162</v>
      </c>
      <c r="F16" s="230">
        <f t="shared" si="2"/>
        <v>4456.5149570551521</v>
      </c>
      <c r="G16" s="230">
        <f t="shared" si="2"/>
        <v>4640.9838673139784</v>
      </c>
      <c r="H16" s="230">
        <f t="shared" si="2"/>
        <v>3714.1619058110582</v>
      </c>
      <c r="I16" s="230">
        <f t="shared" si="2"/>
        <v>4083.7984428838217</v>
      </c>
      <c r="J16" s="230">
        <f t="shared" si="2"/>
        <v>3779.7757502882523</v>
      </c>
      <c r="K16" s="230">
        <f t="shared" si="2"/>
        <v>3309.9142112609675</v>
      </c>
      <c r="L16" s="230">
        <f t="shared" si="2"/>
        <v>3271.1788295468459</v>
      </c>
      <c r="M16" s="230">
        <f t="shared" si="2"/>
        <v>3284.3627901972645</v>
      </c>
      <c r="N16" s="230">
        <f t="shared" si="2"/>
        <v>3506.800142644614</v>
      </c>
      <c r="O16" s="230">
        <f t="shared" si="2"/>
        <v>3460.6770175998963</v>
      </c>
      <c r="P16" s="230">
        <f t="shared" si="2"/>
        <v>3359.671350017893</v>
      </c>
      <c r="Q16" s="230">
        <f t="shared" si="2"/>
        <v>2969.5234541379409</v>
      </c>
      <c r="R16" s="230">
        <f t="shared" si="2"/>
        <v>3238.8294075174749</v>
      </c>
      <c r="S16" s="230">
        <f t="shared" si="2"/>
        <v>3272.3234075577302</v>
      </c>
      <c r="T16" s="230">
        <f t="shared" si="2"/>
        <v>3369.3561457998453</v>
      </c>
      <c r="U16" s="230">
        <f t="shared" si="2"/>
        <v>3510.925685699317</v>
      </c>
      <c r="V16" s="230">
        <f t="shared" si="2"/>
        <v>3246.3421308676097</v>
      </c>
      <c r="W16" s="230">
        <f t="shared" si="2"/>
        <v>3441.6367954543157</v>
      </c>
    </row>
    <row r="17" spans="1:23" ht="12" customHeight="1" x14ac:dyDescent="0.25">
      <c r="A17" s="46" t="s">
        <v>30</v>
      </c>
      <c r="B17" s="231">
        <v>43.767228719262739</v>
      </c>
      <c r="C17" s="231">
        <v>105.11505651249992</v>
      </c>
      <c r="D17" s="231">
        <v>109.15481386281229</v>
      </c>
      <c r="E17" s="231">
        <v>134.61076521366434</v>
      </c>
      <c r="F17" s="231">
        <v>99.254695206029822</v>
      </c>
      <c r="G17" s="231">
        <v>86.997762501021512</v>
      </c>
      <c r="H17" s="231">
        <v>74.177160507524093</v>
      </c>
      <c r="I17" s="231">
        <v>84.801121511475884</v>
      </c>
      <c r="J17" s="231">
        <v>83.234292230294528</v>
      </c>
      <c r="K17" s="231">
        <v>60.954099821470422</v>
      </c>
      <c r="L17" s="231">
        <v>66.904326727368229</v>
      </c>
      <c r="M17" s="231">
        <v>88.137580145237294</v>
      </c>
      <c r="N17" s="231">
        <v>77.699072171192796</v>
      </c>
      <c r="O17" s="231">
        <v>79.323306649912837</v>
      </c>
      <c r="P17" s="231">
        <v>78.458485025245608</v>
      </c>
      <c r="Q17" s="231">
        <v>80.89616499090809</v>
      </c>
      <c r="R17" s="231">
        <v>60.220944188600903</v>
      </c>
      <c r="S17" s="231">
        <v>53.952933568652959</v>
      </c>
      <c r="T17" s="231">
        <v>62.681476324342015</v>
      </c>
      <c r="U17" s="231">
        <v>54.27904717134038</v>
      </c>
      <c r="V17" s="231">
        <v>51.106181300334292</v>
      </c>
      <c r="W17" s="231">
        <v>53.497059332343987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139.37695179624097</v>
      </c>
      <c r="C19" s="231">
        <v>138.65737603519455</v>
      </c>
      <c r="D19" s="231">
        <v>139.25406744871779</v>
      </c>
      <c r="E19" s="231">
        <v>137.56805618742166</v>
      </c>
      <c r="F19" s="231">
        <v>142.12752586790609</v>
      </c>
      <c r="G19" s="231">
        <v>143.29921384061294</v>
      </c>
      <c r="H19" s="231">
        <v>132.26817418014173</v>
      </c>
      <c r="I19" s="231">
        <v>130.48865784120326</v>
      </c>
      <c r="J19" s="231">
        <v>128.66328358646737</v>
      </c>
      <c r="K19" s="231">
        <v>119.99174925290943</v>
      </c>
      <c r="L19" s="231">
        <v>115.94640563880711</v>
      </c>
      <c r="M19" s="231">
        <v>108.85884482325267</v>
      </c>
      <c r="N19" s="231">
        <v>102.92543257263716</v>
      </c>
      <c r="O19" s="231">
        <v>29.19241408637318</v>
      </c>
      <c r="P19" s="231">
        <v>39.578788118360826</v>
      </c>
      <c r="Q19" s="231">
        <v>36.81429238271015</v>
      </c>
      <c r="R19" s="231">
        <v>45.456740521050634</v>
      </c>
      <c r="S19" s="231">
        <v>38.410138455983038</v>
      </c>
      <c r="T19" s="231">
        <v>32.428189363084421</v>
      </c>
      <c r="U19" s="231">
        <v>34.582041545820289</v>
      </c>
      <c r="V19" s="231">
        <v>30.142731018459351</v>
      </c>
      <c r="W19" s="231">
        <v>20.976058697288277</v>
      </c>
    </row>
    <row r="20" spans="1:23" ht="12" customHeight="1" x14ac:dyDescent="0.25">
      <c r="A20" s="46" t="s">
        <v>83</v>
      </c>
      <c r="B20" s="231">
        <v>257.51479340701997</v>
      </c>
      <c r="C20" s="231">
        <v>274.61235176773175</v>
      </c>
      <c r="D20" s="231">
        <v>269.09928364267154</v>
      </c>
      <c r="E20" s="231">
        <v>300.77058971845207</v>
      </c>
      <c r="F20" s="231">
        <v>350.05022693229745</v>
      </c>
      <c r="G20" s="231">
        <v>405.46870638067145</v>
      </c>
      <c r="H20" s="231">
        <v>185.25598007446172</v>
      </c>
      <c r="I20" s="231">
        <v>275.24570850944417</v>
      </c>
      <c r="J20" s="231">
        <v>254.69404882781811</v>
      </c>
      <c r="K20" s="231">
        <v>240.64490652874252</v>
      </c>
      <c r="L20" s="231">
        <v>258.08773527400831</v>
      </c>
      <c r="M20" s="231">
        <v>198.23056008110078</v>
      </c>
      <c r="N20" s="231">
        <v>198.57366195695576</v>
      </c>
      <c r="O20" s="231">
        <v>160.90797692085204</v>
      </c>
      <c r="P20" s="231">
        <v>158.61082996325544</v>
      </c>
      <c r="Q20" s="231">
        <v>193.93566672033995</v>
      </c>
      <c r="R20" s="231">
        <v>182.2428402807476</v>
      </c>
      <c r="S20" s="231">
        <v>185.92445035541843</v>
      </c>
      <c r="T20" s="231">
        <v>183.40121329741021</v>
      </c>
      <c r="U20" s="231">
        <v>176.72525912849869</v>
      </c>
      <c r="V20" s="231">
        <v>166.38401207632617</v>
      </c>
      <c r="W20" s="231">
        <v>166.23813417710451</v>
      </c>
    </row>
    <row r="21" spans="1:23" ht="12" customHeight="1" x14ac:dyDescent="0.25">
      <c r="A21" s="46" t="s">
        <v>70</v>
      </c>
      <c r="B21" s="231">
        <v>449.18950559264056</v>
      </c>
      <c r="C21" s="231">
        <v>423.49596618178072</v>
      </c>
      <c r="D21" s="231">
        <v>447.84290741027309</v>
      </c>
      <c r="E21" s="231">
        <v>437.97636374041934</v>
      </c>
      <c r="F21" s="231">
        <v>277.99850277782258</v>
      </c>
      <c r="G21" s="231">
        <v>186.21723759992577</v>
      </c>
      <c r="H21" s="231">
        <v>367.76931251251426</v>
      </c>
      <c r="I21" s="231">
        <v>333.61231000222386</v>
      </c>
      <c r="J21" s="231">
        <v>345.8588458119246</v>
      </c>
      <c r="K21" s="231">
        <v>266.68952016289052</v>
      </c>
      <c r="L21" s="231">
        <v>207.43227769892943</v>
      </c>
      <c r="M21" s="231">
        <v>222.42436806961541</v>
      </c>
      <c r="N21" s="231">
        <v>130.32374621091245</v>
      </c>
      <c r="O21" s="231">
        <v>140.7066906469382</v>
      </c>
      <c r="P21" s="231">
        <v>116.03042405684853</v>
      </c>
      <c r="Q21" s="231">
        <v>92.793832404082067</v>
      </c>
      <c r="R21" s="231">
        <v>83.381667662337833</v>
      </c>
      <c r="S21" s="231">
        <v>86.188397867890174</v>
      </c>
      <c r="T21" s="231">
        <v>89.074779654243756</v>
      </c>
      <c r="U21" s="231">
        <v>74.148232380142673</v>
      </c>
      <c r="V21" s="231">
        <v>54.340607951866957</v>
      </c>
      <c r="W21" s="231">
        <v>47.171357386307832</v>
      </c>
    </row>
    <row r="22" spans="1:23" ht="12" customHeight="1" x14ac:dyDescent="0.25">
      <c r="A22" s="46" t="s">
        <v>34</v>
      </c>
      <c r="B22" s="231">
        <v>258.86447048676649</v>
      </c>
      <c r="C22" s="231">
        <v>274.34578143891122</v>
      </c>
      <c r="D22" s="231">
        <v>249.24400645264731</v>
      </c>
      <c r="E22" s="231">
        <v>269.49778173528233</v>
      </c>
      <c r="F22" s="231">
        <v>279.99634312661976</v>
      </c>
      <c r="G22" s="231">
        <v>272.76795912249736</v>
      </c>
      <c r="H22" s="231">
        <v>262.00410425226426</v>
      </c>
      <c r="I22" s="231">
        <v>231.44013067177622</v>
      </c>
      <c r="J22" s="231">
        <v>218.39490576853075</v>
      </c>
      <c r="K22" s="231">
        <v>205.26257426493703</v>
      </c>
      <c r="L22" s="231">
        <v>275.13205165194609</v>
      </c>
      <c r="M22" s="231">
        <v>196.76210740051255</v>
      </c>
      <c r="N22" s="231">
        <v>173.50224674294074</v>
      </c>
      <c r="O22" s="231">
        <v>53.273817836514425</v>
      </c>
      <c r="P22" s="231">
        <v>20.17115475114565</v>
      </c>
      <c r="Q22" s="231">
        <v>18.661168031447687</v>
      </c>
      <c r="R22" s="231">
        <v>20.573089275153102</v>
      </c>
      <c r="S22" s="231">
        <v>20.154217537857562</v>
      </c>
      <c r="T22" s="231">
        <v>21.79397315408027</v>
      </c>
      <c r="U22" s="231">
        <v>21.142086638897119</v>
      </c>
      <c r="V22" s="231">
        <v>16.821864228481626</v>
      </c>
      <c r="W22" s="231">
        <v>15.155982261296206</v>
      </c>
    </row>
    <row r="23" spans="1:23" ht="12" customHeight="1" x14ac:dyDescent="0.25">
      <c r="A23" s="46" t="s">
        <v>72</v>
      </c>
      <c r="B23" s="231">
        <v>2108.5580043534992</v>
      </c>
      <c r="C23" s="231">
        <v>1896.3934944080602</v>
      </c>
      <c r="D23" s="231">
        <v>2329.679105609966</v>
      </c>
      <c r="E23" s="231">
        <v>2568.7498593385285</v>
      </c>
      <c r="F23" s="231">
        <v>2712.157058949469</v>
      </c>
      <c r="G23" s="231">
        <v>2946.8713088376276</v>
      </c>
      <c r="H23" s="231">
        <v>1953.472398564913</v>
      </c>
      <c r="I23" s="231">
        <v>2282.658704548483</v>
      </c>
      <c r="J23" s="231">
        <v>2094.668451651376</v>
      </c>
      <c r="K23" s="231">
        <v>1880.620310456017</v>
      </c>
      <c r="L23" s="231">
        <v>1882.2299173618078</v>
      </c>
      <c r="M23" s="231">
        <v>1948.5608758878584</v>
      </c>
      <c r="N23" s="231">
        <v>2292.7495634840457</v>
      </c>
      <c r="O23" s="231">
        <v>2525.5791445786163</v>
      </c>
      <c r="P23" s="231">
        <v>2492.2378795101295</v>
      </c>
      <c r="Q23" s="231">
        <v>1970.181736299766</v>
      </c>
      <c r="R23" s="231">
        <v>2105.3560720417781</v>
      </c>
      <c r="S23" s="231">
        <v>2125.7872468255164</v>
      </c>
      <c r="T23" s="231">
        <v>2205.8887004259918</v>
      </c>
      <c r="U23" s="231">
        <v>2309.6972906282194</v>
      </c>
      <c r="V23" s="231">
        <v>2222.6739945496147</v>
      </c>
      <c r="W23" s="231">
        <v>2403.9562508092599</v>
      </c>
    </row>
    <row r="24" spans="1:23" ht="12" customHeight="1" x14ac:dyDescent="0.25">
      <c r="A24" s="46" t="s">
        <v>36</v>
      </c>
      <c r="B24" s="231">
        <v>5.5337856554023892</v>
      </c>
      <c r="C24" s="231">
        <v>8.7850469244567826</v>
      </c>
      <c r="D24" s="231">
        <v>8.8027788988239841</v>
      </c>
      <c r="E24" s="231">
        <v>4.198332160960792</v>
      </c>
      <c r="F24" s="231">
        <v>5.0185992863678184</v>
      </c>
      <c r="G24" s="231">
        <v>3.4707387746228786</v>
      </c>
      <c r="H24" s="231">
        <v>3.1176765922268146</v>
      </c>
      <c r="I24" s="231">
        <v>3.6604020832322184</v>
      </c>
      <c r="J24" s="231">
        <v>4.2724476142535144</v>
      </c>
      <c r="K24" s="231">
        <v>2.2453308326549379</v>
      </c>
      <c r="L24" s="231">
        <v>1.2546498156890475</v>
      </c>
      <c r="M24" s="231">
        <v>3.6708583074815913</v>
      </c>
      <c r="N24" s="231">
        <v>2.7050773487839281</v>
      </c>
      <c r="O24" s="231">
        <v>7.7105880216015246</v>
      </c>
      <c r="P24" s="231">
        <v>4.5245532148891083</v>
      </c>
      <c r="Q24" s="231">
        <v>4.6611235201312962</v>
      </c>
      <c r="R24" s="231">
        <v>5.9143625966486155</v>
      </c>
      <c r="S24" s="231">
        <v>5.8893816706833402</v>
      </c>
      <c r="T24" s="231">
        <v>4.8365693660953779</v>
      </c>
      <c r="U24" s="231">
        <v>4.4018432751109948</v>
      </c>
      <c r="V24" s="231">
        <v>3.1907651422491838</v>
      </c>
      <c r="W24" s="231">
        <v>5.6732555394972746</v>
      </c>
    </row>
    <row r="25" spans="1:23" ht="12" customHeight="1" x14ac:dyDescent="0.25">
      <c r="A25" s="46" t="s">
        <v>73</v>
      </c>
      <c r="B25" s="231">
        <v>562.18610641581506</v>
      </c>
      <c r="C25" s="231">
        <v>570.89660764309713</v>
      </c>
      <c r="D25" s="231">
        <v>584.07876990995544</v>
      </c>
      <c r="E25" s="231">
        <v>586.31284338978708</v>
      </c>
      <c r="F25" s="231">
        <v>589.91200490863946</v>
      </c>
      <c r="G25" s="231">
        <v>595.89094025699876</v>
      </c>
      <c r="H25" s="231">
        <v>736.09709912701248</v>
      </c>
      <c r="I25" s="231">
        <v>741.89140771598318</v>
      </c>
      <c r="J25" s="231">
        <v>649.98947479758715</v>
      </c>
      <c r="K25" s="231">
        <v>533.50571994134532</v>
      </c>
      <c r="L25" s="231">
        <v>464.19146537828999</v>
      </c>
      <c r="M25" s="231">
        <v>517.71759548220587</v>
      </c>
      <c r="N25" s="231">
        <v>528.32134215714552</v>
      </c>
      <c r="O25" s="231">
        <v>463.98307885908815</v>
      </c>
      <c r="P25" s="231">
        <v>450.05923537801857</v>
      </c>
      <c r="Q25" s="231">
        <v>571.57946978855568</v>
      </c>
      <c r="R25" s="231">
        <v>735.68369095115804</v>
      </c>
      <c r="S25" s="231">
        <v>756.01664127572826</v>
      </c>
      <c r="T25" s="231">
        <v>769.25124421459748</v>
      </c>
      <c r="U25" s="231">
        <v>835.94988493128778</v>
      </c>
      <c r="V25" s="231">
        <v>701.6819746002775</v>
      </c>
      <c r="W25" s="231">
        <v>728.96869725121792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</row>
    <row r="27" spans="1:23" ht="12" customHeight="1" x14ac:dyDescent="0.25">
      <c r="A27" s="39" t="s">
        <v>99</v>
      </c>
      <c r="B27" s="230">
        <f t="shared" ref="B27:W27" si="3">SUM(B28:B37)</f>
        <v>7516.4913178876541</v>
      </c>
      <c r="C27" s="230">
        <f t="shared" si="3"/>
        <v>8381.2603820431632</v>
      </c>
      <c r="D27" s="230">
        <f t="shared" si="3"/>
        <v>8049.2981277117869</v>
      </c>
      <c r="E27" s="230">
        <f t="shared" si="3"/>
        <v>8782.3862502094998</v>
      </c>
      <c r="F27" s="230">
        <f t="shared" si="3"/>
        <v>9006.1670682650984</v>
      </c>
      <c r="G27" s="230">
        <f t="shared" si="3"/>
        <v>9262.6484206326313</v>
      </c>
      <c r="H27" s="230">
        <f t="shared" si="3"/>
        <v>7881.4210206265961</v>
      </c>
      <c r="I27" s="230">
        <f t="shared" si="3"/>
        <v>8314.2764868399026</v>
      </c>
      <c r="J27" s="230">
        <f t="shared" si="3"/>
        <v>7933.5476988292821</v>
      </c>
      <c r="K27" s="230">
        <f t="shared" si="3"/>
        <v>6247.1356539636172</v>
      </c>
      <c r="L27" s="230">
        <f t="shared" si="3"/>
        <v>6207.4516841322402</v>
      </c>
      <c r="M27" s="230">
        <f t="shared" si="3"/>
        <v>6378.8509757183701</v>
      </c>
      <c r="N27" s="230">
        <f t="shared" si="3"/>
        <v>5846.9293989636435</v>
      </c>
      <c r="O27" s="230">
        <f t="shared" si="3"/>
        <v>5637.6050806733892</v>
      </c>
      <c r="P27" s="230">
        <f t="shared" si="3"/>
        <v>5594.6710565823687</v>
      </c>
      <c r="Q27" s="230">
        <f t="shared" si="3"/>
        <v>5785.5632854354644</v>
      </c>
      <c r="R27" s="230">
        <f t="shared" si="3"/>
        <v>6112.4289244484198</v>
      </c>
      <c r="S27" s="230">
        <f t="shared" si="3"/>
        <v>6395.5103040218619</v>
      </c>
      <c r="T27" s="230">
        <f t="shared" si="3"/>
        <v>6437.1930873668844</v>
      </c>
      <c r="U27" s="230">
        <f t="shared" si="3"/>
        <v>6339.2544659363712</v>
      </c>
      <c r="V27" s="230">
        <f t="shared" si="3"/>
        <v>5729.9935939288825</v>
      </c>
      <c r="W27" s="230">
        <f t="shared" si="3"/>
        <v>6228.9229888050504</v>
      </c>
    </row>
    <row r="28" spans="1:23" ht="12" customHeight="1" x14ac:dyDescent="0.25">
      <c r="A28" s="18" t="s">
        <v>30</v>
      </c>
      <c r="B28" s="232">
        <v>155.68343660950561</v>
      </c>
      <c r="C28" s="232">
        <v>133.23300247228974</v>
      </c>
      <c r="D28" s="232">
        <v>118.40213956301898</v>
      </c>
      <c r="E28" s="232">
        <v>120.69113766786094</v>
      </c>
      <c r="F28" s="232">
        <v>80.818304540499355</v>
      </c>
      <c r="G28" s="232">
        <v>79.732940863335941</v>
      </c>
      <c r="H28" s="232">
        <v>86.851115053680104</v>
      </c>
      <c r="I28" s="232">
        <v>152.26003101980362</v>
      </c>
      <c r="J28" s="232">
        <v>115.35877707101264</v>
      </c>
      <c r="K28" s="232">
        <v>34.672951182575353</v>
      </c>
      <c r="L28" s="232">
        <v>31.435262465253999</v>
      </c>
      <c r="M28" s="232">
        <v>139.13374563221768</v>
      </c>
      <c r="N28" s="232">
        <v>56.33840345961066</v>
      </c>
      <c r="O28" s="232">
        <v>49.656993650557517</v>
      </c>
      <c r="P28" s="232">
        <v>50.032395414115662</v>
      </c>
      <c r="Q28" s="232">
        <v>45.152303238782238</v>
      </c>
      <c r="R28" s="232">
        <v>37.907179053851635</v>
      </c>
      <c r="S28" s="232">
        <v>41.48437744673587</v>
      </c>
      <c r="T28" s="232">
        <v>43.361228816656201</v>
      </c>
      <c r="U28" s="232">
        <v>39.157812983625128</v>
      </c>
      <c r="V28" s="232">
        <v>35.783568341266204</v>
      </c>
      <c r="W28" s="232">
        <v>38.539659163748816</v>
      </c>
    </row>
    <row r="29" spans="1:23" ht="12" customHeight="1" x14ac:dyDescent="0.25">
      <c r="A29" s="18" t="s">
        <v>40</v>
      </c>
      <c r="B29" s="232">
        <v>104.1159918356857</v>
      </c>
      <c r="C29" s="232">
        <v>23.599610203317869</v>
      </c>
      <c r="D29" s="232">
        <v>22.558450284962191</v>
      </c>
      <c r="E29" s="232">
        <v>18.046786530958979</v>
      </c>
      <c r="F29" s="232">
        <v>32.444656013470393</v>
      </c>
      <c r="G29" s="232">
        <v>57.214217420626092</v>
      </c>
      <c r="H29" s="232">
        <v>63.842710220044196</v>
      </c>
      <c r="I29" s="232">
        <v>47.163077246378037</v>
      </c>
      <c r="J29" s="232">
        <v>52.794506043907852</v>
      </c>
      <c r="K29" s="232">
        <v>58.425934841427697</v>
      </c>
      <c r="L29" s="232">
        <v>38.36402254476409</v>
      </c>
      <c r="M29" s="232">
        <v>49.305178206535182</v>
      </c>
      <c r="N29" s="232">
        <v>19.523519481360019</v>
      </c>
      <c r="O29" s="232">
        <v>16.823088009911121</v>
      </c>
      <c r="P29" s="232">
        <v>17.15954705785018</v>
      </c>
      <c r="Q29" s="232">
        <v>18.43006489884317</v>
      </c>
      <c r="R29" s="232">
        <v>44.162599527484538</v>
      </c>
      <c r="S29" s="232">
        <v>44.67344364994625</v>
      </c>
      <c r="T29" s="232">
        <v>19.81483387699425</v>
      </c>
      <c r="U29" s="232">
        <v>19.81483387699263</v>
      </c>
      <c r="V29" s="232">
        <v>16.932676222156999</v>
      </c>
      <c r="W29" s="232">
        <v>21.25591270441026</v>
      </c>
    </row>
    <row r="30" spans="1:23" ht="12" customHeight="1" x14ac:dyDescent="0.25">
      <c r="A30" s="18" t="s">
        <v>33</v>
      </c>
      <c r="B30" s="232">
        <v>91.569834972859439</v>
      </c>
      <c r="C30" s="232">
        <v>90.767584317339455</v>
      </c>
      <c r="D30" s="232">
        <v>90.483925255972849</v>
      </c>
      <c r="E30" s="232">
        <v>89.45696728043103</v>
      </c>
      <c r="F30" s="232">
        <v>91.396763560210459</v>
      </c>
      <c r="G30" s="232">
        <v>89.34689875743635</v>
      </c>
      <c r="H30" s="232">
        <v>82.887423331725742</v>
      </c>
      <c r="I30" s="232">
        <v>82.201321176429943</v>
      </c>
      <c r="J30" s="232">
        <v>79.870856404665659</v>
      </c>
      <c r="K30" s="232">
        <v>73.614625075204629</v>
      </c>
      <c r="L30" s="232">
        <v>74.213437065159695</v>
      </c>
      <c r="M30" s="232">
        <v>64.63647254898693</v>
      </c>
      <c r="N30" s="232">
        <v>60.347490505497817</v>
      </c>
      <c r="O30" s="232">
        <v>25.490908900258766</v>
      </c>
      <c r="P30" s="232">
        <v>33.837078600410429</v>
      </c>
      <c r="Q30" s="232">
        <v>32.807732031566935</v>
      </c>
      <c r="R30" s="232">
        <v>42.437247762961768</v>
      </c>
      <c r="S30" s="232">
        <v>34.300122679488517</v>
      </c>
      <c r="T30" s="232">
        <v>31.679902963554927</v>
      </c>
      <c r="U30" s="232">
        <v>36.289178292531773</v>
      </c>
      <c r="V30" s="232">
        <v>33.0492481457065</v>
      </c>
      <c r="W30" s="232">
        <v>23.797709234222193</v>
      </c>
    </row>
    <row r="31" spans="1:23" ht="12" customHeight="1" x14ac:dyDescent="0.25">
      <c r="A31" s="18" t="s">
        <v>83</v>
      </c>
      <c r="B31" s="232">
        <v>221.84529907519905</v>
      </c>
      <c r="C31" s="232">
        <v>233.27336624302788</v>
      </c>
      <c r="D31" s="232">
        <v>229.88333066085022</v>
      </c>
      <c r="E31" s="232">
        <v>255.21032135801835</v>
      </c>
      <c r="F31" s="232">
        <v>287.53011594524287</v>
      </c>
      <c r="G31" s="232">
        <v>320.65401155181331</v>
      </c>
      <c r="H31" s="232">
        <v>155.05812842502286</v>
      </c>
      <c r="I31" s="232">
        <v>239.46886032059234</v>
      </c>
      <c r="J31" s="232">
        <v>221.82006866764564</v>
      </c>
      <c r="K31" s="232">
        <v>214.9210730452144</v>
      </c>
      <c r="L31" s="232">
        <v>229.6585694792513</v>
      </c>
      <c r="M31" s="232">
        <v>178.20044279375685</v>
      </c>
      <c r="N31" s="232">
        <v>180.8997765179285</v>
      </c>
      <c r="O31" s="232">
        <v>229.82801367879617</v>
      </c>
      <c r="P31" s="232">
        <v>216.19371058567583</v>
      </c>
      <c r="Q31" s="232">
        <v>265.99564455924616</v>
      </c>
      <c r="R31" s="232">
        <v>259.32001729895461</v>
      </c>
      <c r="S31" s="232">
        <v>287.64093438942677</v>
      </c>
      <c r="T31" s="232">
        <v>294.04482366202723</v>
      </c>
      <c r="U31" s="232">
        <v>307.10932426880703</v>
      </c>
      <c r="V31" s="232">
        <v>271.98437290099355</v>
      </c>
      <c r="W31" s="232">
        <v>287.7019696249655</v>
      </c>
    </row>
    <row r="32" spans="1:23" ht="12" customHeight="1" x14ac:dyDescent="0.25">
      <c r="A32" s="18" t="s">
        <v>70</v>
      </c>
      <c r="B32" s="232">
        <v>282.65956479970077</v>
      </c>
      <c r="C32" s="232">
        <v>267.35644197056536</v>
      </c>
      <c r="D32" s="232">
        <v>282.72764763659978</v>
      </c>
      <c r="E32" s="232">
        <v>273.5273661484494</v>
      </c>
      <c r="F32" s="232">
        <v>171.06665390362789</v>
      </c>
      <c r="G32" s="232">
        <v>115.35779429059431</v>
      </c>
      <c r="H32" s="232">
        <v>248.52410635975087</v>
      </c>
      <c r="I32" s="232">
        <v>223.13017884159171</v>
      </c>
      <c r="J32" s="232">
        <v>205.64949182906753</v>
      </c>
      <c r="K32" s="232">
        <v>161.2749940931044</v>
      </c>
      <c r="L32" s="232">
        <v>139.65216062910747</v>
      </c>
      <c r="M32" s="232">
        <v>131.67320082443121</v>
      </c>
      <c r="N32" s="232">
        <v>75.730328142795528</v>
      </c>
      <c r="O32" s="232">
        <v>93.655793008270976</v>
      </c>
      <c r="P32" s="232">
        <v>77.49539786156879</v>
      </c>
      <c r="Q32" s="232">
        <v>62.794372714770923</v>
      </c>
      <c r="R32" s="232">
        <v>56.342867604448564</v>
      </c>
      <c r="S32" s="232">
        <v>57.467552105883257</v>
      </c>
      <c r="T32" s="232">
        <v>63.961046696231129</v>
      </c>
      <c r="U32" s="232">
        <v>62.965087029222452</v>
      </c>
      <c r="V32" s="232">
        <v>43.320643374177465</v>
      </c>
      <c r="W32" s="232">
        <v>41.903840601897372</v>
      </c>
    </row>
    <row r="33" spans="1:23" ht="12" customHeight="1" x14ac:dyDescent="0.25">
      <c r="A33" s="18" t="s">
        <v>34</v>
      </c>
      <c r="B33" s="232">
        <v>1034.3817401658571</v>
      </c>
      <c r="C33" s="232">
        <v>1159.0033983580415</v>
      </c>
      <c r="D33" s="232">
        <v>1057.4236334880422</v>
      </c>
      <c r="E33" s="232">
        <v>1143.2794499279353</v>
      </c>
      <c r="F33" s="232">
        <v>1190.3351178126293</v>
      </c>
      <c r="G33" s="232">
        <v>1164.0396890964025</v>
      </c>
      <c r="H33" s="232">
        <v>1216.6348863374108</v>
      </c>
      <c r="I33" s="232">
        <v>1247.9841481365261</v>
      </c>
      <c r="J33" s="232">
        <v>1177.2734453574112</v>
      </c>
      <c r="K33" s="232">
        <v>1077.2132911145427</v>
      </c>
      <c r="L33" s="232">
        <v>1131.0966586335494</v>
      </c>
      <c r="M33" s="232">
        <v>1077.3801880008507</v>
      </c>
      <c r="N33" s="232">
        <v>797.37504911183987</v>
      </c>
      <c r="O33" s="232">
        <v>555.35266184574516</v>
      </c>
      <c r="P33" s="232">
        <v>557.7941913269691</v>
      </c>
      <c r="Q33" s="232">
        <v>571.1425022800488</v>
      </c>
      <c r="R33" s="232">
        <v>652.48775610506004</v>
      </c>
      <c r="S33" s="232">
        <v>638.2600673852894</v>
      </c>
      <c r="T33" s="232">
        <v>681.03948442182593</v>
      </c>
      <c r="U33" s="232">
        <v>648.54368188061369</v>
      </c>
      <c r="V33" s="232">
        <v>525.86218952418176</v>
      </c>
      <c r="W33" s="232">
        <v>472.23717616198627</v>
      </c>
    </row>
    <row r="34" spans="1:23" ht="12" customHeight="1" x14ac:dyDescent="0.25">
      <c r="A34" s="18" t="s">
        <v>72</v>
      </c>
      <c r="B34" s="232">
        <v>2509.8832059659044</v>
      </c>
      <c r="C34" s="232">
        <v>3048.4838134545416</v>
      </c>
      <c r="D34" s="232">
        <v>2761.7092147936442</v>
      </c>
      <c r="E34" s="232">
        <v>3341.1017098053749</v>
      </c>
      <c r="F34" s="232">
        <v>3392.4755370506746</v>
      </c>
      <c r="G34" s="232">
        <v>3561.9808433136959</v>
      </c>
      <c r="H34" s="232">
        <v>2545.563160751462</v>
      </c>
      <c r="I34" s="232">
        <v>2660.0210981776654</v>
      </c>
      <c r="J34" s="232">
        <v>2502.7343874666512</v>
      </c>
      <c r="K34" s="232">
        <v>1662.6976234545102</v>
      </c>
      <c r="L34" s="232">
        <v>1675.3647641888583</v>
      </c>
      <c r="M34" s="232">
        <v>1810.8451186006116</v>
      </c>
      <c r="N34" s="232">
        <v>1791.2480798020927</v>
      </c>
      <c r="O34" s="232">
        <v>1918.6507012046168</v>
      </c>
      <c r="P34" s="232">
        <v>1857.5033277681764</v>
      </c>
      <c r="Q34" s="232">
        <v>1818.5530262958237</v>
      </c>
      <c r="R34" s="232">
        <v>1972.4885095940283</v>
      </c>
      <c r="S34" s="232">
        <v>2067.5932973317949</v>
      </c>
      <c r="T34" s="232">
        <v>2164.6070210304565</v>
      </c>
      <c r="U34" s="232">
        <v>2212.6352188243873</v>
      </c>
      <c r="V34" s="232">
        <v>2087.6486211780298</v>
      </c>
      <c r="W34" s="232">
        <v>2313.464686192061</v>
      </c>
    </row>
    <row r="35" spans="1:23" ht="12" customHeight="1" x14ac:dyDescent="0.25">
      <c r="A35" s="18" t="s">
        <v>36</v>
      </c>
      <c r="B35" s="232">
        <v>104.56461537306393</v>
      </c>
      <c r="C35" s="232">
        <v>161.46414499810956</v>
      </c>
      <c r="D35" s="232">
        <v>156.3111761337652</v>
      </c>
      <c r="E35" s="232">
        <v>79.02825227884027</v>
      </c>
      <c r="F35" s="232">
        <v>85.445069580618309</v>
      </c>
      <c r="G35" s="232">
        <v>62.143285772561555</v>
      </c>
      <c r="H35" s="232">
        <v>57.513719185140857</v>
      </c>
      <c r="I35" s="232">
        <v>66.730794301851276</v>
      </c>
      <c r="J35" s="232">
        <v>65.176413181522918</v>
      </c>
      <c r="K35" s="232">
        <v>50.782360954957298</v>
      </c>
      <c r="L35" s="232">
        <v>57.409904370219905</v>
      </c>
      <c r="M35" s="232">
        <v>69.21036957500192</v>
      </c>
      <c r="N35" s="232">
        <v>56.949989612346883</v>
      </c>
      <c r="O35" s="232">
        <v>50.570184905099424</v>
      </c>
      <c r="P35" s="232">
        <v>32.769378896515647</v>
      </c>
      <c r="Q35" s="232">
        <v>35.600333314723997</v>
      </c>
      <c r="R35" s="232">
        <v>42.521607080989028</v>
      </c>
      <c r="S35" s="232">
        <v>42.479017303639012</v>
      </c>
      <c r="T35" s="232">
        <v>37.633322464825291</v>
      </c>
      <c r="U35" s="232">
        <v>33.020773390974036</v>
      </c>
      <c r="V35" s="232">
        <v>23.254550632420312</v>
      </c>
      <c r="W35" s="232">
        <v>40.166912553036099</v>
      </c>
    </row>
    <row r="36" spans="1:23" ht="12" customHeight="1" x14ac:dyDescent="0.25">
      <c r="A36" s="18" t="s">
        <v>73</v>
      </c>
      <c r="B36" s="232">
        <v>67.505046725997929</v>
      </c>
      <c r="C36" s="232">
        <v>67.636394830184614</v>
      </c>
      <c r="D36" s="232">
        <v>67.557027697205655</v>
      </c>
      <c r="E36" s="232">
        <v>67.844193765425985</v>
      </c>
      <c r="F36" s="232">
        <v>68.022212934843253</v>
      </c>
      <c r="G36" s="232">
        <v>68.59601192257125</v>
      </c>
      <c r="H36" s="232">
        <v>70.422315842705871</v>
      </c>
      <c r="I36" s="232">
        <v>72.826403193923255</v>
      </c>
      <c r="J36" s="232">
        <v>72.907891078907028</v>
      </c>
      <c r="K36" s="232">
        <v>122.15192164864651</v>
      </c>
      <c r="L36" s="232">
        <v>157.81535152636502</v>
      </c>
      <c r="M36" s="232">
        <v>196.92115420037777</v>
      </c>
      <c r="N36" s="232">
        <v>190.85822824864505</v>
      </c>
      <c r="O36" s="232">
        <v>170.6970447058751</v>
      </c>
      <c r="P36" s="232">
        <v>177.66316776427064</v>
      </c>
      <c r="Q36" s="232">
        <v>195.71862504374494</v>
      </c>
      <c r="R36" s="232">
        <v>199.64197386053695</v>
      </c>
      <c r="S36" s="232">
        <v>213.74695501123023</v>
      </c>
      <c r="T36" s="232">
        <v>221.89517702393209</v>
      </c>
      <c r="U36" s="232">
        <v>237.28709073806863</v>
      </c>
      <c r="V36" s="232">
        <v>234.10538683150861</v>
      </c>
      <c r="W36" s="232">
        <v>260.97775453419536</v>
      </c>
    </row>
    <row r="37" spans="1:23" ht="12" customHeight="1" x14ac:dyDescent="0.25">
      <c r="A37" s="47" t="s">
        <v>38</v>
      </c>
      <c r="B37" s="233">
        <v>2944.2825823638791</v>
      </c>
      <c r="C37" s="233">
        <v>3196.4426251957448</v>
      </c>
      <c r="D37" s="233">
        <v>3262.2415821977252</v>
      </c>
      <c r="E37" s="233">
        <v>3394.2000654462049</v>
      </c>
      <c r="F37" s="233">
        <v>3606.6326369232829</v>
      </c>
      <c r="G37" s="233">
        <v>3743.5827276435957</v>
      </c>
      <c r="H37" s="233">
        <v>3354.123455119653</v>
      </c>
      <c r="I37" s="233">
        <v>3522.4905744251405</v>
      </c>
      <c r="J37" s="233">
        <v>3439.9618617284914</v>
      </c>
      <c r="K37" s="233">
        <v>2791.3808785534338</v>
      </c>
      <c r="L37" s="233">
        <v>2672.4415532297112</v>
      </c>
      <c r="M37" s="233">
        <v>2661.5451053356001</v>
      </c>
      <c r="N37" s="233">
        <v>2617.6585340815263</v>
      </c>
      <c r="O37" s="233">
        <v>2526.8796907642582</v>
      </c>
      <c r="P37" s="233">
        <v>2574.2228613068164</v>
      </c>
      <c r="Q37" s="233">
        <v>2739.3686810579134</v>
      </c>
      <c r="R37" s="233">
        <v>2805.1191665601045</v>
      </c>
      <c r="S37" s="233">
        <v>2967.8645367184276</v>
      </c>
      <c r="T37" s="233">
        <v>2879.1562464103804</v>
      </c>
      <c r="U37" s="233">
        <v>2742.4314646511484</v>
      </c>
      <c r="V37" s="233">
        <v>2458.0523367784413</v>
      </c>
      <c r="W37" s="233">
        <v>2728.877368034528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0.99999999999999989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0.99999999999999989</v>
      </c>
      <c r="R41" s="234">
        <f t="shared" si="4"/>
        <v>1</v>
      </c>
      <c r="S41" s="234">
        <f t="shared" si="4"/>
        <v>1</v>
      </c>
      <c r="T41" s="234">
        <f t="shared" si="4"/>
        <v>0.99999999999999989</v>
      </c>
      <c r="U41" s="234">
        <f t="shared" si="4"/>
        <v>0.99999999999999989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9.1123330686186717E-3</v>
      </c>
      <c r="C42" s="235">
        <f t="shared" si="5"/>
        <v>8.9477999751774954E-3</v>
      </c>
      <c r="D42" s="235">
        <f t="shared" si="5"/>
        <v>8.8856058235548055E-3</v>
      </c>
      <c r="E42" s="235">
        <f t="shared" si="5"/>
        <v>8.7931454306793434E-3</v>
      </c>
      <c r="F42" s="235">
        <f t="shared" si="5"/>
        <v>8.8686284122545291E-3</v>
      </c>
      <c r="G42" s="235">
        <f t="shared" si="5"/>
        <v>8.945890641951457E-3</v>
      </c>
      <c r="H42" s="235">
        <f t="shared" si="5"/>
        <v>9.1361251995729521E-3</v>
      </c>
      <c r="I42" s="235">
        <f t="shared" si="5"/>
        <v>8.969490213736879E-3</v>
      </c>
      <c r="J42" s="235">
        <f t="shared" si="5"/>
        <v>9.2137012770967114E-3</v>
      </c>
      <c r="K42" s="235">
        <f t="shared" si="5"/>
        <v>9.4811734814032704E-3</v>
      </c>
      <c r="L42" s="235">
        <f t="shared" si="5"/>
        <v>9.192509121346594E-3</v>
      </c>
      <c r="M42" s="235">
        <f t="shared" si="5"/>
        <v>8.9619868956504027E-3</v>
      </c>
      <c r="N42" s="235">
        <f t="shared" si="5"/>
        <v>8.9051262174812528E-3</v>
      </c>
      <c r="O42" s="235">
        <f t="shared" si="5"/>
        <v>9.3524491045697111E-3</v>
      </c>
      <c r="P42" s="235">
        <f t="shared" si="5"/>
        <v>9.289931576096859E-3</v>
      </c>
      <c r="Q42" s="235">
        <f t="shared" si="5"/>
        <v>9.8717415776891915E-3</v>
      </c>
      <c r="R42" s="235">
        <f t="shared" si="5"/>
        <v>9.7394083369097949E-3</v>
      </c>
      <c r="S42" s="235">
        <f t="shared" si="5"/>
        <v>9.7882335982667646E-3</v>
      </c>
      <c r="T42" s="235">
        <f t="shared" si="5"/>
        <v>9.7057616551504706E-3</v>
      </c>
      <c r="U42" s="235">
        <f t="shared" si="5"/>
        <v>9.969706372456472E-3</v>
      </c>
      <c r="V42" s="235">
        <f t="shared" si="5"/>
        <v>9.6655662718198396E-3</v>
      </c>
      <c r="W42" s="235">
        <f t="shared" si="5"/>
        <v>1.0023891251385482E-2</v>
      </c>
    </row>
    <row r="43" spans="1:23" ht="12" customHeight="1" x14ac:dyDescent="0.25">
      <c r="A43" s="202" t="s">
        <v>93</v>
      </c>
      <c r="B43" s="235">
        <f t="shared" ref="B43:W43" si="6">IF(B7=0,0,B7/B$5)</f>
        <v>3.7458293184436599E-3</v>
      </c>
      <c r="C43" s="235">
        <f t="shared" si="6"/>
        <v>3.5607172131579172E-3</v>
      </c>
      <c r="D43" s="235">
        <f t="shared" si="6"/>
        <v>3.511597950003571E-3</v>
      </c>
      <c r="E43" s="235">
        <f t="shared" si="6"/>
        <v>3.4874158875197276E-3</v>
      </c>
      <c r="F43" s="235">
        <f t="shared" si="6"/>
        <v>3.5501812654299006E-3</v>
      </c>
      <c r="G43" s="235">
        <f t="shared" si="6"/>
        <v>3.556500805766733E-3</v>
      </c>
      <c r="H43" s="235">
        <f t="shared" si="6"/>
        <v>3.7641145833358937E-3</v>
      </c>
      <c r="I43" s="235">
        <f t="shared" si="6"/>
        <v>3.5143071973318066E-3</v>
      </c>
      <c r="J43" s="235">
        <f t="shared" si="6"/>
        <v>3.5026253687680249E-3</v>
      </c>
      <c r="K43" s="235">
        <f t="shared" si="6"/>
        <v>3.5233284087927549E-3</v>
      </c>
      <c r="L43" s="235">
        <f t="shared" si="6"/>
        <v>3.4063861140911766E-3</v>
      </c>
      <c r="M43" s="235">
        <f t="shared" si="6"/>
        <v>3.37662672745145E-3</v>
      </c>
      <c r="N43" s="235">
        <f t="shared" si="6"/>
        <v>3.3964886106623137E-3</v>
      </c>
      <c r="O43" s="235">
        <f t="shared" si="6"/>
        <v>3.6687213095314068E-3</v>
      </c>
      <c r="P43" s="235">
        <f t="shared" si="6"/>
        <v>3.7388046681518373E-3</v>
      </c>
      <c r="Q43" s="235">
        <f t="shared" si="6"/>
        <v>3.949300430295114E-3</v>
      </c>
      <c r="R43" s="235">
        <f t="shared" si="6"/>
        <v>3.9080342505218996E-3</v>
      </c>
      <c r="S43" s="235">
        <f t="shared" si="6"/>
        <v>3.8258928065700547E-3</v>
      </c>
      <c r="T43" s="235">
        <f t="shared" si="6"/>
        <v>3.7788938528591012E-3</v>
      </c>
      <c r="U43" s="235">
        <f t="shared" si="6"/>
        <v>3.8679866037274217E-3</v>
      </c>
      <c r="V43" s="235">
        <f t="shared" si="6"/>
        <v>4.0134230946765048E-3</v>
      </c>
      <c r="W43" s="235">
        <f t="shared" si="6"/>
        <v>4.0508718417330497E-3</v>
      </c>
    </row>
    <row r="44" spans="1:23" ht="12" customHeight="1" x14ac:dyDescent="0.25">
      <c r="A44" s="202" t="s">
        <v>94</v>
      </c>
      <c r="B44" s="235">
        <f t="shared" ref="B44:W44" si="7">IF(B8=0,0,B8/B$5)</f>
        <v>3.7940954869834662E-2</v>
      </c>
      <c r="C44" s="235">
        <f t="shared" si="7"/>
        <v>3.6816259448158056E-2</v>
      </c>
      <c r="D44" s="235">
        <f t="shared" si="7"/>
        <v>3.7470872178975469E-2</v>
      </c>
      <c r="E44" s="235">
        <f t="shared" si="7"/>
        <v>3.7196933983420367E-2</v>
      </c>
      <c r="F44" s="235">
        <f t="shared" si="7"/>
        <v>3.7814498337337882E-2</v>
      </c>
      <c r="G44" s="235">
        <f t="shared" si="7"/>
        <v>3.7319221449974328E-2</v>
      </c>
      <c r="H44" s="235">
        <f t="shared" si="7"/>
        <v>3.9111115713068037E-2</v>
      </c>
      <c r="I44" s="235">
        <f t="shared" si="7"/>
        <v>3.7657663898479229E-2</v>
      </c>
      <c r="J44" s="235">
        <f t="shared" si="7"/>
        <v>3.7545278165558776E-2</v>
      </c>
      <c r="K44" s="235">
        <f t="shared" si="7"/>
        <v>3.7479537677002253E-2</v>
      </c>
      <c r="L44" s="235">
        <f t="shared" si="7"/>
        <v>3.6254777288841404E-2</v>
      </c>
      <c r="M44" s="235">
        <f t="shared" si="7"/>
        <v>3.5459312476364746E-2</v>
      </c>
      <c r="N44" s="235">
        <f t="shared" si="7"/>
        <v>3.6425705037945899E-2</v>
      </c>
      <c r="O44" s="235">
        <f t="shared" si="7"/>
        <v>3.7858202613946505E-2</v>
      </c>
      <c r="P44" s="235">
        <f t="shared" si="7"/>
        <v>3.8709681303423144E-2</v>
      </c>
      <c r="Q44" s="235">
        <f t="shared" si="7"/>
        <v>4.111459570496185E-2</v>
      </c>
      <c r="R44" s="235">
        <f t="shared" si="7"/>
        <v>4.0077766245349748E-2</v>
      </c>
      <c r="S44" s="235">
        <f t="shared" si="7"/>
        <v>3.963196431460593E-2</v>
      </c>
      <c r="T44" s="235">
        <f t="shared" si="7"/>
        <v>3.9039153619303234E-2</v>
      </c>
      <c r="U44" s="235">
        <f t="shared" si="7"/>
        <v>3.8923139626625095E-2</v>
      </c>
      <c r="V44" s="235">
        <f t="shared" si="7"/>
        <v>3.9397026776838776E-2</v>
      </c>
      <c r="W44" s="235">
        <f t="shared" si="7"/>
        <v>4.0228713225823699E-2</v>
      </c>
    </row>
    <row r="45" spans="1:23" ht="12" customHeight="1" x14ac:dyDescent="0.25">
      <c r="A45" s="202" t="s">
        <v>95</v>
      </c>
      <c r="B45" s="235">
        <f t="shared" ref="B45:W45" si="8">IF(B9=0,0,B9/B$5)</f>
        <v>2.3002174125039021E-2</v>
      </c>
      <c r="C45" s="235">
        <f t="shared" si="8"/>
        <v>2.1688739810896383E-2</v>
      </c>
      <c r="D45" s="235">
        <f t="shared" si="8"/>
        <v>2.1937916809211241E-2</v>
      </c>
      <c r="E45" s="235">
        <f t="shared" si="8"/>
        <v>2.2212054093776839E-2</v>
      </c>
      <c r="F45" s="235">
        <f t="shared" si="8"/>
        <v>2.2336500097948561E-2</v>
      </c>
      <c r="G45" s="235">
        <f t="shared" si="8"/>
        <v>2.2435420697394744E-2</v>
      </c>
      <c r="H45" s="235">
        <f t="shared" si="8"/>
        <v>2.4018207368035342E-2</v>
      </c>
      <c r="I45" s="235">
        <f t="shared" si="8"/>
        <v>2.2216275211209956E-2</v>
      </c>
      <c r="J45" s="235">
        <f t="shared" si="8"/>
        <v>2.1755028503033944E-2</v>
      </c>
      <c r="K45" s="235">
        <f t="shared" si="8"/>
        <v>2.1804398673684194E-2</v>
      </c>
      <c r="L45" s="235">
        <f t="shared" si="8"/>
        <v>2.0915189370868965E-2</v>
      </c>
      <c r="M45" s="235">
        <f t="shared" si="8"/>
        <v>2.0741503336617968E-2</v>
      </c>
      <c r="N45" s="235">
        <f t="shared" si="8"/>
        <v>2.1359482104037583E-2</v>
      </c>
      <c r="O45" s="235">
        <f t="shared" si="8"/>
        <v>2.3035927839505175E-2</v>
      </c>
      <c r="P45" s="235">
        <f t="shared" si="8"/>
        <v>2.3367402659917415E-2</v>
      </c>
      <c r="Q45" s="235">
        <f t="shared" si="8"/>
        <v>2.4346497227835155E-2</v>
      </c>
      <c r="R45" s="235">
        <f t="shared" si="8"/>
        <v>2.402752937851179E-2</v>
      </c>
      <c r="S45" s="235">
        <f t="shared" si="8"/>
        <v>2.3688472386489995E-2</v>
      </c>
      <c r="T45" s="235">
        <f t="shared" si="8"/>
        <v>2.3182668992634263E-2</v>
      </c>
      <c r="U45" s="235">
        <f t="shared" si="8"/>
        <v>2.3936099898036748E-2</v>
      </c>
      <c r="V45" s="235">
        <f t="shared" si="8"/>
        <v>2.5208619627895612E-2</v>
      </c>
      <c r="W45" s="235">
        <f t="shared" si="8"/>
        <v>2.5625600020446726E-2</v>
      </c>
    </row>
    <row r="46" spans="1:23" ht="12" customHeight="1" x14ac:dyDescent="0.25">
      <c r="A46" s="202" t="s">
        <v>96</v>
      </c>
      <c r="B46" s="235">
        <f t="shared" ref="B46:W46" si="9">IF(B10=0,0,B10/B$5)</f>
        <v>3.0117308051229655E-2</v>
      </c>
      <c r="C46" s="235">
        <f t="shared" si="9"/>
        <v>2.5293478391924328E-2</v>
      </c>
      <c r="D46" s="235">
        <f t="shared" si="9"/>
        <v>2.6496651422102752E-2</v>
      </c>
      <c r="E46" s="235">
        <f t="shared" si="9"/>
        <v>2.6316060523379925E-2</v>
      </c>
      <c r="F46" s="235">
        <f t="shared" si="9"/>
        <v>2.5986655854951562E-2</v>
      </c>
      <c r="G46" s="235">
        <f t="shared" si="9"/>
        <v>2.6994110445350016E-2</v>
      </c>
      <c r="H46" s="235">
        <f t="shared" si="9"/>
        <v>2.5809380906340908E-2</v>
      </c>
      <c r="I46" s="235">
        <f t="shared" si="9"/>
        <v>2.6279919984944142E-2</v>
      </c>
      <c r="J46" s="235">
        <f t="shared" si="9"/>
        <v>2.6156322123790196E-2</v>
      </c>
      <c r="K46" s="235">
        <f t="shared" si="9"/>
        <v>2.7882642973812322E-2</v>
      </c>
      <c r="L46" s="235">
        <f t="shared" si="9"/>
        <v>2.7821283699232122E-2</v>
      </c>
      <c r="M46" s="235">
        <f t="shared" si="9"/>
        <v>2.6882828206018759E-2</v>
      </c>
      <c r="N46" s="235">
        <f t="shared" si="9"/>
        <v>2.775625055492402E-2</v>
      </c>
      <c r="O46" s="235">
        <f t="shared" si="9"/>
        <v>2.8213204375077031E-2</v>
      </c>
      <c r="P46" s="235">
        <f t="shared" si="9"/>
        <v>3.541375262305449E-2</v>
      </c>
      <c r="Q46" s="235">
        <f t="shared" si="9"/>
        <v>3.4720350510938532E-2</v>
      </c>
      <c r="R46" s="235">
        <f t="shared" si="9"/>
        <v>3.5111031137070446E-2</v>
      </c>
      <c r="S46" s="235">
        <f t="shared" si="9"/>
        <v>3.5272959397352831E-2</v>
      </c>
      <c r="T46" s="235">
        <f t="shared" si="9"/>
        <v>3.7208654243251892E-2</v>
      </c>
      <c r="U46" s="235">
        <f t="shared" si="9"/>
        <v>3.8803320847886388E-2</v>
      </c>
      <c r="V46" s="235">
        <f t="shared" si="9"/>
        <v>4.1782095243148208E-2</v>
      </c>
      <c r="W46" s="235">
        <f t="shared" si="9"/>
        <v>4.1982094985564045E-2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0.30220945597444637</v>
      </c>
      <c r="C47" s="236">
        <f t="shared" si="10"/>
        <v>0.27636476994812798</v>
      </c>
      <c r="D47" s="236">
        <f t="shared" si="10"/>
        <v>0.30611549740593069</v>
      </c>
      <c r="E47" s="236">
        <f t="shared" si="10"/>
        <v>0.30287015121876454</v>
      </c>
      <c r="F47" s="236">
        <f t="shared" si="10"/>
        <v>0.29840239810403418</v>
      </c>
      <c r="G47" s="236">
        <f t="shared" si="10"/>
        <v>0.30066682018294655</v>
      </c>
      <c r="H47" s="236">
        <f t="shared" si="10"/>
        <v>0.28768847599074726</v>
      </c>
      <c r="I47" s="236">
        <f t="shared" si="10"/>
        <v>0.29689949090492812</v>
      </c>
      <c r="J47" s="236">
        <f t="shared" si="10"/>
        <v>0.29101083128080452</v>
      </c>
      <c r="K47" s="236">
        <f t="shared" si="10"/>
        <v>0.31163973904002262</v>
      </c>
      <c r="L47" s="236">
        <f t="shared" si="10"/>
        <v>0.31143148865714482</v>
      </c>
      <c r="M47" s="236">
        <f t="shared" si="10"/>
        <v>0.30745066287575923</v>
      </c>
      <c r="N47" s="236">
        <f t="shared" si="10"/>
        <v>0.33822702463439247</v>
      </c>
      <c r="O47" s="236">
        <f t="shared" si="10"/>
        <v>0.34151977407411932</v>
      </c>
      <c r="P47" s="236">
        <f t="shared" si="10"/>
        <v>0.33373326279770543</v>
      </c>
      <c r="Q47" s="236">
        <f t="shared" si="10"/>
        <v>0.30050991817897571</v>
      </c>
      <c r="R47" s="236">
        <f t="shared" si="10"/>
        <v>0.30726163370835691</v>
      </c>
      <c r="S47" s="236">
        <f t="shared" si="10"/>
        <v>0.30049587030924502</v>
      </c>
      <c r="T47" s="236">
        <f t="shared" si="10"/>
        <v>0.30478660531365331</v>
      </c>
      <c r="U47" s="236">
        <f t="shared" si="10"/>
        <v>0.31526457706428851</v>
      </c>
      <c r="V47" s="236">
        <f t="shared" si="10"/>
        <v>0.31823279911078034</v>
      </c>
      <c r="W47" s="236">
        <f t="shared" si="10"/>
        <v>0.31250133289743903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0.59387194459238801</v>
      </c>
      <c r="C48" s="237">
        <f t="shared" si="11"/>
        <v>0.62732823521255787</v>
      </c>
      <c r="D48" s="237">
        <f t="shared" si="11"/>
        <v>0.59558185841022149</v>
      </c>
      <c r="E48" s="237">
        <f t="shared" si="11"/>
        <v>0.59912423886245936</v>
      </c>
      <c r="F48" s="237">
        <f t="shared" si="11"/>
        <v>0.60304113792804337</v>
      </c>
      <c r="G48" s="237">
        <f t="shared" si="11"/>
        <v>0.60008203577661612</v>
      </c>
      <c r="H48" s="237">
        <f t="shared" si="11"/>
        <v>0.61047258023889961</v>
      </c>
      <c r="I48" s="237">
        <f t="shared" si="11"/>
        <v>0.60446285258936983</v>
      </c>
      <c r="J48" s="237">
        <f t="shared" si="11"/>
        <v>0.61081621328094771</v>
      </c>
      <c r="K48" s="237">
        <f t="shared" si="11"/>
        <v>0.58818917974528262</v>
      </c>
      <c r="L48" s="237">
        <f t="shared" si="11"/>
        <v>0.59097836574847495</v>
      </c>
      <c r="M48" s="237">
        <f t="shared" si="11"/>
        <v>0.59712707948213739</v>
      </c>
      <c r="N48" s="237">
        <f t="shared" si="11"/>
        <v>0.56392992284055654</v>
      </c>
      <c r="O48" s="237">
        <f t="shared" si="11"/>
        <v>0.55635172068325089</v>
      </c>
      <c r="P48" s="237">
        <f t="shared" si="11"/>
        <v>0.55574716437165084</v>
      </c>
      <c r="Q48" s="237">
        <f t="shared" si="11"/>
        <v>0.58548759636930436</v>
      </c>
      <c r="R48" s="237">
        <f t="shared" si="11"/>
        <v>0.57987459694327947</v>
      </c>
      <c r="S48" s="237">
        <f t="shared" si="11"/>
        <v>0.58729660718746934</v>
      </c>
      <c r="T48" s="237">
        <f t="shared" si="11"/>
        <v>0.58229826232314763</v>
      </c>
      <c r="U48" s="237">
        <f t="shared" si="11"/>
        <v>0.56923516958697928</v>
      </c>
      <c r="V48" s="237">
        <f t="shared" si="11"/>
        <v>0.56170046987484079</v>
      </c>
      <c r="W48" s="237">
        <f t="shared" si="11"/>
        <v>0.56558749577760803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ES: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71485.333096598988</v>
      </c>
      <c r="C5" s="225">
        <f t="shared" si="0"/>
        <v>75500.206666021026</v>
      </c>
      <c r="D5" s="225">
        <f t="shared" si="0"/>
        <v>76201.078585825002</v>
      </c>
      <c r="E5" s="225">
        <f t="shared" si="0"/>
        <v>79387.753898266485</v>
      </c>
      <c r="F5" s="225">
        <f t="shared" si="0"/>
        <v>80249.427039788105</v>
      </c>
      <c r="G5" s="225">
        <f t="shared" si="0"/>
        <v>82808.651337772462</v>
      </c>
      <c r="H5" s="225">
        <f t="shared" si="0"/>
        <v>72197.268401889378</v>
      </c>
      <c r="I5" s="225">
        <f t="shared" si="0"/>
        <v>76453.684652041251</v>
      </c>
      <c r="J5" s="225">
        <f t="shared" si="0"/>
        <v>69714.481722529599</v>
      </c>
      <c r="K5" s="225">
        <f t="shared" si="0"/>
        <v>58095.446564788785</v>
      </c>
      <c r="L5" s="225">
        <f t="shared" si="0"/>
        <v>60581.655995318972</v>
      </c>
      <c r="M5" s="225">
        <f t="shared" si="0"/>
        <v>58031.102423232376</v>
      </c>
      <c r="N5" s="225">
        <f t="shared" si="0"/>
        <v>53447.411691549147</v>
      </c>
      <c r="O5" s="225">
        <f t="shared" si="0"/>
        <v>50365.96619306122</v>
      </c>
      <c r="P5" s="225">
        <f t="shared" si="0"/>
        <v>51339.79851396539</v>
      </c>
      <c r="Q5" s="225">
        <f t="shared" si="0"/>
        <v>49858.665104920132</v>
      </c>
      <c r="R5" s="225">
        <f t="shared" si="0"/>
        <v>51646.710346540007</v>
      </c>
      <c r="S5" s="225">
        <f t="shared" si="0"/>
        <v>51368.335217943997</v>
      </c>
      <c r="T5" s="225">
        <f t="shared" si="0"/>
        <v>53029.510295520588</v>
      </c>
      <c r="U5" s="225">
        <f t="shared" si="0"/>
        <v>51524.359942486117</v>
      </c>
      <c r="V5" s="225">
        <f t="shared" si="0"/>
        <v>46690.804213255062</v>
      </c>
      <c r="W5" s="225">
        <f t="shared" si="0"/>
        <v>49260.356860590633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1050.8663508159507</v>
      </c>
      <c r="C10" s="227">
        <f t="shared" si="1"/>
        <v>869.59514302709863</v>
      </c>
      <c r="D10" s="227">
        <f t="shared" si="1"/>
        <v>952.51612742293992</v>
      </c>
      <c r="E10" s="227">
        <f t="shared" si="1"/>
        <v>1045.4981085713343</v>
      </c>
      <c r="F10" s="227">
        <f t="shared" si="1"/>
        <v>1045.608571731246</v>
      </c>
      <c r="G10" s="227">
        <f t="shared" si="1"/>
        <v>1138.1026379355765</v>
      </c>
      <c r="H10" s="227">
        <f t="shared" si="1"/>
        <v>743.22493242241376</v>
      </c>
      <c r="I10" s="227">
        <f t="shared" si="1"/>
        <v>864.66103210383574</v>
      </c>
      <c r="J10" s="227">
        <f t="shared" si="1"/>
        <v>793.41683238522489</v>
      </c>
      <c r="K10" s="227">
        <f t="shared" si="1"/>
        <v>722.80100634177597</v>
      </c>
      <c r="L10" s="227">
        <f t="shared" si="1"/>
        <v>752.71436077001647</v>
      </c>
      <c r="M10" s="227">
        <f t="shared" si="1"/>
        <v>737.72841968529406</v>
      </c>
      <c r="N10" s="227">
        <f t="shared" si="1"/>
        <v>780.16268364898815</v>
      </c>
      <c r="O10" s="227">
        <f t="shared" si="1"/>
        <v>751.29414148144133</v>
      </c>
      <c r="P10" s="227">
        <f t="shared" si="1"/>
        <v>630.49638516420896</v>
      </c>
      <c r="Q10" s="227">
        <f t="shared" si="1"/>
        <v>474.45740796312782</v>
      </c>
      <c r="R10" s="227">
        <f t="shared" si="1"/>
        <v>522.85319850691087</v>
      </c>
      <c r="S10" s="227">
        <f t="shared" si="1"/>
        <v>486.65785154028526</v>
      </c>
      <c r="T10" s="227">
        <f t="shared" si="1"/>
        <v>532.12932609133497</v>
      </c>
      <c r="U10" s="227">
        <f t="shared" si="1"/>
        <v>506.72538991429275</v>
      </c>
      <c r="V10" s="227">
        <f t="shared" si="1"/>
        <v>458.54431860929418</v>
      </c>
      <c r="W10" s="227">
        <f t="shared" si="1"/>
        <v>464.64189075574086</v>
      </c>
      <c r="DA10" s="90"/>
    </row>
    <row r="11" spans="1:105" ht="12" customHeight="1" x14ac:dyDescent="0.25">
      <c r="A11" s="37" t="s">
        <v>83</v>
      </c>
      <c r="B11" s="228">
        <v>133.98399127791123</v>
      </c>
      <c r="C11" s="228">
        <v>142.89550213409311</v>
      </c>
      <c r="D11" s="228">
        <v>141.84663280277394</v>
      </c>
      <c r="E11" s="228">
        <v>158.98117030092936</v>
      </c>
      <c r="F11" s="228">
        <v>167.93313193619488</v>
      </c>
      <c r="G11" s="228">
        <v>191.13822357571507</v>
      </c>
      <c r="H11" s="228">
        <v>85.904372993279168</v>
      </c>
      <c r="I11" s="228">
        <v>116.13116197396332</v>
      </c>
      <c r="J11" s="228">
        <v>105.1705602718786</v>
      </c>
      <c r="K11" s="228">
        <v>105.71933106868838</v>
      </c>
      <c r="L11" s="228">
        <v>114.50746659990899</v>
      </c>
      <c r="M11" s="228">
        <v>88.045660548216446</v>
      </c>
      <c r="N11" s="228">
        <v>83.893420919814986</v>
      </c>
      <c r="O11" s="228">
        <v>57.804621352222689</v>
      </c>
      <c r="P11" s="228">
        <v>44.521177113278775</v>
      </c>
      <c r="Q11" s="228">
        <v>51.772067581524432</v>
      </c>
      <c r="R11" s="228">
        <v>54.067181082410656</v>
      </c>
      <c r="S11" s="228">
        <v>51.623770857860116</v>
      </c>
      <c r="T11" s="228">
        <v>52.788341713136482</v>
      </c>
      <c r="U11" s="228">
        <v>47.542369926869981</v>
      </c>
      <c r="V11" s="228">
        <v>44.705749314137613</v>
      </c>
      <c r="W11" s="228">
        <v>40.479309655457413</v>
      </c>
      <c r="DA11" s="69"/>
    </row>
    <row r="12" spans="1:105" ht="12" customHeight="1" x14ac:dyDescent="0.25">
      <c r="A12" s="37" t="s">
        <v>72</v>
      </c>
      <c r="B12" s="228">
        <v>916.88235953803951</v>
      </c>
      <c r="C12" s="228">
        <v>726.69964089300549</v>
      </c>
      <c r="D12" s="228">
        <v>810.66949462016601</v>
      </c>
      <c r="E12" s="228">
        <v>886.51693827040503</v>
      </c>
      <c r="F12" s="228">
        <v>877.67543979505103</v>
      </c>
      <c r="G12" s="228">
        <v>946.96441435986139</v>
      </c>
      <c r="H12" s="228">
        <v>657.32055942913462</v>
      </c>
      <c r="I12" s="228">
        <v>748.52987012987239</v>
      </c>
      <c r="J12" s="228">
        <v>688.24627211334632</v>
      </c>
      <c r="K12" s="228">
        <v>617.08167527308763</v>
      </c>
      <c r="L12" s="228">
        <v>638.20689417010749</v>
      </c>
      <c r="M12" s="228">
        <v>649.6827591370776</v>
      </c>
      <c r="N12" s="228">
        <v>696.26926272917319</v>
      </c>
      <c r="O12" s="228">
        <v>693.48952012921859</v>
      </c>
      <c r="P12" s="228">
        <v>585.97520805093018</v>
      </c>
      <c r="Q12" s="228">
        <v>422.6853403816034</v>
      </c>
      <c r="R12" s="228">
        <v>468.78601742450024</v>
      </c>
      <c r="S12" s="228">
        <v>435.03408068242516</v>
      </c>
      <c r="T12" s="228">
        <v>479.34098437819853</v>
      </c>
      <c r="U12" s="228">
        <v>459.18301998742277</v>
      </c>
      <c r="V12" s="228">
        <v>413.83856929515656</v>
      </c>
      <c r="W12" s="228">
        <v>424.16258110028343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16054.803100050625</v>
      </c>
      <c r="C16" s="230">
        <f t="shared" si="2"/>
        <v>16212.539339737463</v>
      </c>
      <c r="D16" s="230">
        <f t="shared" si="2"/>
        <v>17966.924598208727</v>
      </c>
      <c r="E16" s="230">
        <f t="shared" si="2"/>
        <v>18940.811020582496</v>
      </c>
      <c r="F16" s="230">
        <f t="shared" si="2"/>
        <v>18974.764605828033</v>
      </c>
      <c r="G16" s="230">
        <f t="shared" si="2"/>
        <v>19534.761236091057</v>
      </c>
      <c r="H16" s="230">
        <f t="shared" si="2"/>
        <v>14448.82646318371</v>
      </c>
      <c r="I16" s="230">
        <f t="shared" si="2"/>
        <v>16352.813403068685</v>
      </c>
      <c r="J16" s="230">
        <f t="shared" si="2"/>
        <v>15236.541194731775</v>
      </c>
      <c r="K16" s="230">
        <f t="shared" si="2"/>
        <v>13628.16231073868</v>
      </c>
      <c r="L16" s="230">
        <f t="shared" si="2"/>
        <v>14285.634498163883</v>
      </c>
      <c r="M16" s="230">
        <f t="shared" si="2"/>
        <v>13094.456727845843</v>
      </c>
      <c r="N16" s="230">
        <f t="shared" si="2"/>
        <v>13479.395334460207</v>
      </c>
      <c r="O16" s="230">
        <f t="shared" si="2"/>
        <v>12814.7483079467</v>
      </c>
      <c r="P16" s="230">
        <f t="shared" si="2"/>
        <v>12261.235968468416</v>
      </c>
      <c r="Q16" s="230">
        <f t="shared" si="2"/>
        <v>10292.687301527096</v>
      </c>
      <c r="R16" s="230">
        <f t="shared" si="2"/>
        <v>10577.303561344968</v>
      </c>
      <c r="S16" s="230">
        <f t="shared" si="2"/>
        <v>10513.010829359675</v>
      </c>
      <c r="T16" s="230">
        <f t="shared" si="2"/>
        <v>10827.547383500878</v>
      </c>
      <c r="U16" s="230">
        <f t="shared" si="2"/>
        <v>10883.209052986816</v>
      </c>
      <c r="V16" s="230">
        <f t="shared" si="2"/>
        <v>10128.394219080075</v>
      </c>
      <c r="W16" s="230">
        <f t="shared" si="2"/>
        <v>10687.41000203287</v>
      </c>
      <c r="DA16" s="92"/>
    </row>
    <row r="17" spans="1:105" ht="12" customHeight="1" x14ac:dyDescent="0.25">
      <c r="A17" s="46" t="s">
        <v>30</v>
      </c>
      <c r="B17" s="231">
        <v>418.28672978088514</v>
      </c>
      <c r="C17" s="231">
        <v>972.83690827539249</v>
      </c>
      <c r="D17" s="231">
        <v>1010.3243325176428</v>
      </c>
      <c r="E17" s="231">
        <v>1227.9825672094944</v>
      </c>
      <c r="F17" s="231">
        <v>909.06238434478485</v>
      </c>
      <c r="G17" s="231">
        <v>836.47046182367001</v>
      </c>
      <c r="H17" s="231">
        <v>726.29329405269186</v>
      </c>
      <c r="I17" s="231">
        <v>829.12962550223665</v>
      </c>
      <c r="J17" s="231">
        <v>778.24301258654828</v>
      </c>
      <c r="K17" s="231">
        <v>549.17070372388218</v>
      </c>
      <c r="L17" s="231">
        <v>603.18210758303633</v>
      </c>
      <c r="M17" s="231">
        <v>775.27225378037815</v>
      </c>
      <c r="N17" s="231">
        <v>659.8356926661254</v>
      </c>
      <c r="O17" s="231">
        <v>670.65471013206422</v>
      </c>
      <c r="P17" s="231">
        <v>650.80070454195959</v>
      </c>
      <c r="Q17" s="231">
        <v>691.95060211811062</v>
      </c>
      <c r="R17" s="231">
        <v>492.20396194579632</v>
      </c>
      <c r="S17" s="231">
        <v>437.81656873386487</v>
      </c>
      <c r="T17" s="231">
        <v>513.08014301810726</v>
      </c>
      <c r="U17" s="231">
        <v>433.29232078598079</v>
      </c>
      <c r="V17" s="231">
        <v>404.15117794892103</v>
      </c>
      <c r="W17" s="231">
        <v>422.10368745399569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632.67062331818784</v>
      </c>
      <c r="C19" s="231">
        <v>629.14203598608503</v>
      </c>
      <c r="D19" s="231">
        <v>630.86645900138615</v>
      </c>
      <c r="E19" s="231">
        <v>621.92625801363022</v>
      </c>
      <c r="F19" s="231">
        <v>640.132317243182</v>
      </c>
      <c r="G19" s="231">
        <v>641.71550702439038</v>
      </c>
      <c r="H19" s="231">
        <v>588.49467391522683</v>
      </c>
      <c r="I19" s="231">
        <v>581.36133283059598</v>
      </c>
      <c r="J19" s="231">
        <v>572.40333314918951</v>
      </c>
      <c r="K19" s="231">
        <v>527.73627735432126</v>
      </c>
      <c r="L19" s="231">
        <v>512.19129891924251</v>
      </c>
      <c r="M19" s="231">
        <v>476.9513914397246</v>
      </c>
      <c r="N19" s="231">
        <v>450.46910956517047</v>
      </c>
      <c r="O19" s="231">
        <v>131.69379632865744</v>
      </c>
      <c r="P19" s="231">
        <v>182.66173915307459</v>
      </c>
      <c r="Q19" s="231">
        <v>169.86925756143214</v>
      </c>
      <c r="R19" s="231">
        <v>211.91050490242816</v>
      </c>
      <c r="S19" s="231">
        <v>176.72038412711424</v>
      </c>
      <c r="T19" s="231">
        <v>148.16202371685219</v>
      </c>
      <c r="U19" s="231">
        <v>160.86084779802542</v>
      </c>
      <c r="V19" s="231">
        <v>140.59350610150909</v>
      </c>
      <c r="W19" s="231">
        <v>98.947908254833578</v>
      </c>
      <c r="DA19" s="73"/>
    </row>
    <row r="20" spans="1:105" ht="12" customHeight="1" x14ac:dyDescent="0.25">
      <c r="A20" s="46" t="s">
        <v>83</v>
      </c>
      <c r="B20" s="231">
        <v>1634.5643393940179</v>
      </c>
      <c r="C20" s="231">
        <v>1754.2641359787585</v>
      </c>
      <c r="D20" s="231">
        <v>1716.7367950797104</v>
      </c>
      <c r="E20" s="231">
        <v>1919.3734937962563</v>
      </c>
      <c r="F20" s="231">
        <v>2235.2668609216207</v>
      </c>
      <c r="G20" s="231">
        <v>2573.3940958101393</v>
      </c>
      <c r="H20" s="231">
        <v>1161.7713524802318</v>
      </c>
      <c r="I20" s="231">
        <v>1700.6048366459136</v>
      </c>
      <c r="J20" s="231">
        <v>1532.0731479932731</v>
      </c>
      <c r="K20" s="231">
        <v>1436.0096241995996</v>
      </c>
      <c r="L20" s="231">
        <v>1557.705970952522</v>
      </c>
      <c r="M20" s="231">
        <v>1191.7075220817214</v>
      </c>
      <c r="N20" s="231">
        <v>1218.0440791452547</v>
      </c>
      <c r="O20" s="231">
        <v>980.85767729884674</v>
      </c>
      <c r="P20" s="231">
        <v>940.41139925060077</v>
      </c>
      <c r="Q20" s="231">
        <v>1158.2499158101964</v>
      </c>
      <c r="R20" s="231">
        <v>1107.0487388307745</v>
      </c>
      <c r="S20" s="231">
        <v>1128.5914431533374</v>
      </c>
      <c r="T20" s="231">
        <v>1083.9527348018801</v>
      </c>
      <c r="U20" s="231">
        <v>1045.7813777094505</v>
      </c>
      <c r="V20" s="231">
        <v>1002.3167973017901</v>
      </c>
      <c r="W20" s="231">
        <v>976.91101678804557</v>
      </c>
      <c r="DA20" s="73"/>
    </row>
    <row r="21" spans="1:105" ht="12" customHeight="1" x14ac:dyDescent="0.25">
      <c r="A21" s="46" t="s">
        <v>70</v>
      </c>
      <c r="B21" s="231">
        <v>2963.4898310604249</v>
      </c>
      <c r="C21" s="231">
        <v>2804.5108426960983</v>
      </c>
      <c r="D21" s="231">
        <v>2965.4726689553518</v>
      </c>
      <c r="E21" s="231">
        <v>2961.2314068111114</v>
      </c>
      <c r="F21" s="231">
        <v>1869.0931384785154</v>
      </c>
      <c r="G21" s="231">
        <v>1223.0878731029193</v>
      </c>
      <c r="H21" s="231">
        <v>2394.4281607763073</v>
      </c>
      <c r="I21" s="231">
        <v>2181.056215567638</v>
      </c>
      <c r="J21" s="231">
        <v>2231.9440669351907</v>
      </c>
      <c r="K21" s="231">
        <v>1713.2134879327168</v>
      </c>
      <c r="L21" s="231">
        <v>1379.4635991972166</v>
      </c>
      <c r="M21" s="231">
        <v>1411.669445987478</v>
      </c>
      <c r="N21" s="231">
        <v>826.19177954725308</v>
      </c>
      <c r="O21" s="231">
        <v>888.18424353063972</v>
      </c>
      <c r="P21" s="231">
        <v>754.78688488460875</v>
      </c>
      <c r="Q21" s="231">
        <v>603.13635100213025</v>
      </c>
      <c r="R21" s="231">
        <v>544.2175155640092</v>
      </c>
      <c r="S21" s="231">
        <v>551.19339737165251</v>
      </c>
      <c r="T21" s="231">
        <v>568.3702729905234</v>
      </c>
      <c r="U21" s="231">
        <v>474.85428050850999</v>
      </c>
      <c r="V21" s="231">
        <v>349.19265561551015</v>
      </c>
      <c r="W21" s="231">
        <v>300.66442099680688</v>
      </c>
      <c r="DA21" s="73"/>
    </row>
    <row r="22" spans="1:105" ht="12" customHeight="1" x14ac:dyDescent="0.25">
      <c r="A22" s="46" t="s">
        <v>34</v>
      </c>
      <c r="B22" s="231">
        <v>2071.2885631902241</v>
      </c>
      <c r="C22" s="231">
        <v>2201.0842525596499</v>
      </c>
      <c r="D22" s="231">
        <v>1992.1871358357519</v>
      </c>
      <c r="E22" s="231">
        <v>2155.0736022186916</v>
      </c>
      <c r="F22" s="231">
        <v>2227.4090291830794</v>
      </c>
      <c r="G22" s="231">
        <v>2175.8696060260158</v>
      </c>
      <c r="H22" s="231">
        <v>2063.5565793740361</v>
      </c>
      <c r="I22" s="231">
        <v>1817.3660745965328</v>
      </c>
      <c r="J22" s="231">
        <v>1715.6916077600245</v>
      </c>
      <c r="K22" s="231">
        <v>1605.4017980858905</v>
      </c>
      <c r="L22" s="231">
        <v>2201.7705914640537</v>
      </c>
      <c r="M22" s="231">
        <v>1558.113919903255</v>
      </c>
      <c r="N22" s="231">
        <v>1375.9648781427088</v>
      </c>
      <c r="O22" s="231">
        <v>380.49157293455426</v>
      </c>
      <c r="P22" s="231">
        <v>161.17163220714531</v>
      </c>
      <c r="Q22" s="231">
        <v>151.53915983063376</v>
      </c>
      <c r="R22" s="231">
        <v>167.12630249597558</v>
      </c>
      <c r="S22" s="231">
        <v>163.00671261792058</v>
      </c>
      <c r="T22" s="231">
        <v>176.15535780625635</v>
      </c>
      <c r="U22" s="231">
        <v>169.27358352471126</v>
      </c>
      <c r="V22" s="231">
        <v>133.50582492347132</v>
      </c>
      <c r="W22" s="231">
        <v>120.82445684144524</v>
      </c>
      <c r="DA22" s="73"/>
    </row>
    <row r="23" spans="1:105" ht="12" customHeight="1" x14ac:dyDescent="0.25">
      <c r="A23" s="46" t="s">
        <v>72</v>
      </c>
      <c r="B23" s="231">
        <v>8246.2140364577863</v>
      </c>
      <c r="C23" s="231">
        <v>7729.746073223605</v>
      </c>
      <c r="D23" s="231">
        <v>9531.7943789714482</v>
      </c>
      <c r="E23" s="231">
        <v>10031.6247388229</v>
      </c>
      <c r="F23" s="231">
        <v>11066.325651524119</v>
      </c>
      <c r="G23" s="231">
        <v>12063.27897068532</v>
      </c>
      <c r="H23" s="231">
        <v>7499.6890854825206</v>
      </c>
      <c r="I23" s="231">
        <v>9222.1330200366174</v>
      </c>
      <c r="J23" s="231">
        <v>8381.8699273980801</v>
      </c>
      <c r="K23" s="231">
        <v>7765.1567724088782</v>
      </c>
      <c r="L23" s="231">
        <v>7996.9546110646079</v>
      </c>
      <c r="M23" s="231">
        <v>7625.624189232909</v>
      </c>
      <c r="N23" s="231">
        <v>8898.5325555038326</v>
      </c>
      <c r="O23" s="231">
        <v>9684.7396959321759</v>
      </c>
      <c r="P23" s="231">
        <v>9498.8516291350625</v>
      </c>
      <c r="Q23" s="231">
        <v>7449.6569163776057</v>
      </c>
      <c r="R23" s="231">
        <v>7954.8924417581911</v>
      </c>
      <c r="S23" s="231">
        <v>7954.7545330805133</v>
      </c>
      <c r="T23" s="231">
        <v>8240.1529865830162</v>
      </c>
      <c r="U23" s="231">
        <v>8505.7422475285221</v>
      </c>
      <c r="V23" s="231">
        <v>8016.3695961274097</v>
      </c>
      <c r="W23" s="231">
        <v>8674.2193032211271</v>
      </c>
      <c r="DA23" s="73"/>
    </row>
    <row r="24" spans="1:105" ht="12" customHeight="1" x14ac:dyDescent="0.25">
      <c r="A24" s="46" t="s">
        <v>36</v>
      </c>
      <c r="B24" s="231">
        <v>88.288976849099072</v>
      </c>
      <c r="C24" s="231">
        <v>120.95509101787341</v>
      </c>
      <c r="D24" s="231">
        <v>119.54282784743695</v>
      </c>
      <c r="E24" s="231">
        <v>23.598953710413895</v>
      </c>
      <c r="F24" s="231">
        <v>27.475224132734013</v>
      </c>
      <c r="G24" s="231">
        <v>20.944721618600088</v>
      </c>
      <c r="H24" s="231">
        <v>14.593317102695545</v>
      </c>
      <c r="I24" s="231">
        <v>21.162297889149777</v>
      </c>
      <c r="J24" s="231">
        <v>24.31609890947033</v>
      </c>
      <c r="K24" s="231">
        <v>13.057954972346309</v>
      </c>
      <c r="L24" s="231">
        <v>7.692606760404086</v>
      </c>
      <c r="M24" s="231">
        <v>21.464479231457879</v>
      </c>
      <c r="N24" s="231">
        <v>17.767556446346518</v>
      </c>
      <c r="O24" s="231">
        <v>48.57448771043569</v>
      </c>
      <c r="P24" s="231">
        <v>39.985381123566441</v>
      </c>
      <c r="Q24" s="231">
        <v>37.459252460940199</v>
      </c>
      <c r="R24" s="231">
        <v>60.538720391621737</v>
      </c>
      <c r="S24" s="231">
        <v>59.579524271248573</v>
      </c>
      <c r="T24" s="231">
        <v>54.648181668213908</v>
      </c>
      <c r="U24" s="231">
        <v>52.24214525468701</v>
      </c>
      <c r="V24" s="231">
        <v>46.153304331510839</v>
      </c>
      <c r="W24" s="231">
        <v>53.058025745954794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18.415692061046112</v>
      </c>
      <c r="L25" s="231">
        <v>26.67371222280007</v>
      </c>
      <c r="M25" s="231">
        <v>33.653526188921049</v>
      </c>
      <c r="N25" s="231">
        <v>32.58968344351522</v>
      </c>
      <c r="O25" s="231">
        <v>29.552124079325132</v>
      </c>
      <c r="P25" s="231">
        <v>32.566598172397271</v>
      </c>
      <c r="Q25" s="231">
        <v>30.825846366046974</v>
      </c>
      <c r="R25" s="231">
        <v>39.365375456171236</v>
      </c>
      <c r="S25" s="231">
        <v>41.348266004024552</v>
      </c>
      <c r="T25" s="231">
        <v>43.025682916028899</v>
      </c>
      <c r="U25" s="231">
        <v>41.162249876927511</v>
      </c>
      <c r="V25" s="231">
        <v>36.111356729952149</v>
      </c>
      <c r="W25" s="231">
        <v>40.68118273066127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29381.669776109295</v>
      </c>
      <c r="C27" s="230">
        <f t="shared" si="3"/>
        <v>32938.843021077824</v>
      </c>
      <c r="D27" s="230">
        <f t="shared" si="3"/>
        <v>30929.683510684044</v>
      </c>
      <c r="E27" s="230">
        <f t="shared" si="3"/>
        <v>32345.269330726904</v>
      </c>
      <c r="F27" s="230">
        <f t="shared" si="3"/>
        <v>32425.969759941239</v>
      </c>
      <c r="G27" s="230">
        <f t="shared" si="3"/>
        <v>33106.911549059609</v>
      </c>
      <c r="H27" s="230">
        <f t="shared" si="3"/>
        <v>27412.319224896833</v>
      </c>
      <c r="I27" s="230">
        <f t="shared" si="3"/>
        <v>29740.232176190137</v>
      </c>
      <c r="J27" s="230">
        <f t="shared" si="3"/>
        <v>27849.627802689491</v>
      </c>
      <c r="K27" s="230">
        <f t="shared" si="3"/>
        <v>22981.025946930811</v>
      </c>
      <c r="L27" s="230">
        <f t="shared" si="3"/>
        <v>23762.922089766744</v>
      </c>
      <c r="M27" s="230">
        <f t="shared" si="3"/>
        <v>24350.886661892153</v>
      </c>
      <c r="N27" s="230">
        <f t="shared" si="3"/>
        <v>21068.565551601336</v>
      </c>
      <c r="O27" s="230">
        <f t="shared" si="3"/>
        <v>19824.875557743373</v>
      </c>
      <c r="P27" s="230">
        <f t="shared" si="3"/>
        <v>19383.09212655326</v>
      </c>
      <c r="Q27" s="230">
        <f t="shared" si="3"/>
        <v>18740.567408328876</v>
      </c>
      <c r="R27" s="230">
        <f t="shared" si="3"/>
        <v>20544.002315947997</v>
      </c>
      <c r="S27" s="230">
        <f t="shared" si="3"/>
        <v>21027.16296970674</v>
      </c>
      <c r="T27" s="230">
        <f t="shared" si="3"/>
        <v>21831.644827755019</v>
      </c>
      <c r="U27" s="230">
        <f t="shared" si="3"/>
        <v>21727.396324493006</v>
      </c>
      <c r="V27" s="230">
        <f t="shared" si="3"/>
        <v>19354.153618194345</v>
      </c>
      <c r="W27" s="230">
        <f t="shared" si="3"/>
        <v>20237.646635052821</v>
      </c>
      <c r="DA27" s="92"/>
    </row>
    <row r="28" spans="1:105" ht="12" customHeight="1" x14ac:dyDescent="0.25">
      <c r="A28" s="18" t="s">
        <v>30</v>
      </c>
      <c r="B28" s="232">
        <v>1402.8804872787339</v>
      </c>
      <c r="C28" s="232">
        <v>1380.097525996307</v>
      </c>
      <c r="D28" s="232">
        <v>1270.1162855632051</v>
      </c>
      <c r="E28" s="232">
        <v>1313.0848492992586</v>
      </c>
      <c r="F28" s="232">
        <v>899.1048275872015</v>
      </c>
      <c r="G28" s="232">
        <v>841.52937934976683</v>
      </c>
      <c r="H28" s="232">
        <v>884.87115323790181</v>
      </c>
      <c r="I28" s="232">
        <v>1399.6584149527746</v>
      </c>
      <c r="J28" s="232">
        <v>1093.0343556335799</v>
      </c>
      <c r="K28" s="232">
        <v>431.18142394689005</v>
      </c>
      <c r="L28" s="232">
        <v>367.37358729715794</v>
      </c>
      <c r="M28" s="232">
        <v>1368.6307547714089</v>
      </c>
      <c r="N28" s="232">
        <v>579.07914385578704</v>
      </c>
      <c r="O28" s="232">
        <v>508.49106740946058</v>
      </c>
      <c r="P28" s="232">
        <v>513.75304810974626</v>
      </c>
      <c r="Q28" s="232">
        <v>465.48403202026975</v>
      </c>
      <c r="R28" s="232">
        <v>385.84891652286564</v>
      </c>
      <c r="S28" s="232">
        <v>405.21524711474956</v>
      </c>
      <c r="T28" s="232">
        <v>436.58148468425179</v>
      </c>
      <c r="U28" s="232">
        <v>388.04280439007692</v>
      </c>
      <c r="V28" s="232">
        <v>356.90226894513899</v>
      </c>
      <c r="W28" s="232">
        <v>377.05890663423099</v>
      </c>
      <c r="DA28" s="71"/>
    </row>
    <row r="29" spans="1:105" ht="12" customHeight="1" x14ac:dyDescent="0.25">
      <c r="A29" s="18" t="s">
        <v>40</v>
      </c>
      <c r="B29" s="232">
        <v>920.50508972527473</v>
      </c>
      <c r="C29" s="232">
        <v>208.47622998640119</v>
      </c>
      <c r="D29" s="232">
        <v>199.57513208481419</v>
      </c>
      <c r="E29" s="232">
        <v>157.46740254289949</v>
      </c>
      <c r="F29" s="232">
        <v>285.42372829600731</v>
      </c>
      <c r="G29" s="232">
        <v>508.58605483540191</v>
      </c>
      <c r="H29" s="232">
        <v>570.70019189337881</v>
      </c>
      <c r="I29" s="232">
        <v>417.71155835231411</v>
      </c>
      <c r="J29" s="232">
        <v>468.32188955533331</v>
      </c>
      <c r="K29" s="232">
        <v>526.41104298708876</v>
      </c>
      <c r="L29" s="232">
        <v>340.60829850815469</v>
      </c>
      <c r="M29" s="232">
        <v>435.73831187922258</v>
      </c>
      <c r="N29" s="232">
        <v>171.82273791887229</v>
      </c>
      <c r="O29" s="232">
        <v>147.31534739607289</v>
      </c>
      <c r="P29" s="232">
        <v>150.48788205476731</v>
      </c>
      <c r="Q29" s="232">
        <v>157.00687200215489</v>
      </c>
      <c r="R29" s="232">
        <v>371.82762889067351</v>
      </c>
      <c r="S29" s="232">
        <v>368.63935619757768</v>
      </c>
      <c r="T29" s="232">
        <v>164.66932680763119</v>
      </c>
      <c r="U29" s="232">
        <v>164.4160824616707</v>
      </c>
      <c r="V29" s="232">
        <v>138.4571136704005</v>
      </c>
      <c r="W29" s="232">
        <v>174.60884019372321</v>
      </c>
      <c r="DA29" s="71"/>
    </row>
    <row r="30" spans="1:105" ht="12" customHeight="1" x14ac:dyDescent="0.25">
      <c r="A30" s="18" t="s">
        <v>33</v>
      </c>
      <c r="B30" s="232">
        <v>576.10429952164486</v>
      </c>
      <c r="C30" s="232">
        <v>573.66380353363854</v>
      </c>
      <c r="D30" s="232">
        <v>571.93938051836415</v>
      </c>
      <c r="E30" s="232">
        <v>562.97187722631406</v>
      </c>
      <c r="F30" s="232">
        <v>571.62748799668168</v>
      </c>
      <c r="G30" s="232">
        <v>558.10567725560577</v>
      </c>
      <c r="H30" s="232">
        <v>515.8184513248242</v>
      </c>
      <c r="I30" s="232">
        <v>511.01317144934404</v>
      </c>
      <c r="J30" s="232">
        <v>496.09392921078467</v>
      </c>
      <c r="K30" s="232">
        <v>460.17620216554235</v>
      </c>
      <c r="L30" s="232">
        <v>466.76744204064727</v>
      </c>
      <c r="M30" s="232">
        <v>403.51486240015953</v>
      </c>
      <c r="N30" s="232">
        <v>376.27357711471581</v>
      </c>
      <c r="O30" s="232">
        <v>148.86175179135685</v>
      </c>
      <c r="P30" s="232">
        <v>199.37072416703617</v>
      </c>
      <c r="Q30" s="232">
        <v>203.20924003859093</v>
      </c>
      <c r="R30" s="232">
        <v>256.67627889762286</v>
      </c>
      <c r="S30" s="232">
        <v>208.29696159296299</v>
      </c>
      <c r="T30" s="232">
        <v>192.08572056312786</v>
      </c>
      <c r="U30" s="232">
        <v>218.1869602819028</v>
      </c>
      <c r="V30" s="232">
        <v>196.66981009849059</v>
      </c>
      <c r="W30" s="232">
        <v>139.71501982516975</v>
      </c>
      <c r="DA30" s="71"/>
    </row>
    <row r="31" spans="1:105" ht="12" customHeight="1" x14ac:dyDescent="0.25">
      <c r="A31" s="18" t="s">
        <v>83</v>
      </c>
      <c r="B31" s="232">
        <v>1851.0884989697529</v>
      </c>
      <c r="C31" s="232">
        <v>1951.8910582878384</v>
      </c>
      <c r="D31" s="232">
        <v>1913.995446078208</v>
      </c>
      <c r="E31" s="232">
        <v>2121.1887951841159</v>
      </c>
      <c r="F31" s="232">
        <v>2392.1812700229384</v>
      </c>
      <c r="G31" s="232">
        <v>2652.1772656556432</v>
      </c>
      <c r="H31" s="232">
        <v>1272.6871595675966</v>
      </c>
      <c r="I31" s="232">
        <v>1869.8133088612774</v>
      </c>
      <c r="J31" s="232">
        <v>1695.6258546157962</v>
      </c>
      <c r="K31" s="232">
        <v>1660.5029004123505</v>
      </c>
      <c r="L31" s="232">
        <v>1807.2260735282719</v>
      </c>
      <c r="M31" s="232">
        <v>1393.5525470109378</v>
      </c>
      <c r="N31" s="232">
        <v>1489.2612110164082</v>
      </c>
      <c r="O31" s="232">
        <v>1867.243212430631</v>
      </c>
      <c r="P31" s="232">
        <v>1806.2664014781776</v>
      </c>
      <c r="Q31" s="232">
        <v>2269.4177944501553</v>
      </c>
      <c r="R31" s="232">
        <v>2229.1078432491372</v>
      </c>
      <c r="S31" s="232">
        <v>2499.9614638310377</v>
      </c>
      <c r="T31" s="232">
        <v>2562.5529567271005</v>
      </c>
      <c r="U31" s="232">
        <v>2685.6280227255438</v>
      </c>
      <c r="V31" s="232">
        <v>2432.4169644667618</v>
      </c>
      <c r="W31" s="232">
        <v>2533.4256243190612</v>
      </c>
      <c r="DA31" s="71"/>
    </row>
    <row r="32" spans="1:105" ht="12" customHeight="1" x14ac:dyDescent="0.25">
      <c r="A32" s="18" t="s">
        <v>70</v>
      </c>
      <c r="B32" s="232">
        <v>2486.8010774200407</v>
      </c>
      <c r="C32" s="232">
        <v>2351.8460734624596</v>
      </c>
      <c r="D32" s="232">
        <v>2491.0725929635405</v>
      </c>
      <c r="E32" s="232">
        <v>2464.0437597486557</v>
      </c>
      <c r="F32" s="232">
        <v>1523.6587092011273</v>
      </c>
      <c r="G32" s="232">
        <v>997.05406745733183</v>
      </c>
      <c r="H32" s="232">
        <v>2158.4254444244452</v>
      </c>
      <c r="I32" s="232">
        <v>1927.7692244326449</v>
      </c>
      <c r="J32" s="232">
        <v>1801.8344259448629</v>
      </c>
      <c r="K32" s="232">
        <v>1429.381776467078</v>
      </c>
      <c r="L32" s="232">
        <v>1256.5635879227009</v>
      </c>
      <c r="M32" s="232">
        <v>1158.692045532486</v>
      </c>
      <c r="N32" s="232">
        <v>668.49503853229646</v>
      </c>
      <c r="O32" s="232">
        <v>775.35813590918235</v>
      </c>
      <c r="P32" s="232">
        <v>642.96442087572109</v>
      </c>
      <c r="Q32" s="232">
        <v>563.22003859787071</v>
      </c>
      <c r="R32" s="232">
        <v>487.678912916473</v>
      </c>
      <c r="S32" s="232">
        <v>474.44951358843576</v>
      </c>
      <c r="T32" s="232">
        <v>544.82745604948252</v>
      </c>
      <c r="U32" s="232">
        <v>532.02696333148742</v>
      </c>
      <c r="V32" s="232">
        <v>373.13501150459985</v>
      </c>
      <c r="W32" s="232">
        <v>360.74696932327936</v>
      </c>
      <c r="DA32" s="71"/>
    </row>
    <row r="33" spans="1:105" ht="12" customHeight="1" x14ac:dyDescent="0.25">
      <c r="A33" s="18" t="s">
        <v>34</v>
      </c>
      <c r="B33" s="232">
        <v>8058.3871888045051</v>
      </c>
      <c r="C33" s="232">
        <v>9024.9789604346097</v>
      </c>
      <c r="D33" s="232">
        <v>8200.8634211626922</v>
      </c>
      <c r="E33" s="232">
        <v>8861.8518767753521</v>
      </c>
      <c r="F33" s="232">
        <v>9185.610472814973</v>
      </c>
      <c r="G33" s="232">
        <v>8936.1189579718957</v>
      </c>
      <c r="H33" s="232">
        <v>9248.0625326246027</v>
      </c>
      <c r="I33" s="232">
        <v>9478.4095994011259</v>
      </c>
      <c r="J33" s="232">
        <v>8987.5279722354717</v>
      </c>
      <c r="K33" s="232">
        <v>8235.917625910286</v>
      </c>
      <c r="L33" s="232">
        <v>8691.5741055308827</v>
      </c>
      <c r="M33" s="232">
        <v>8318.0619100924268</v>
      </c>
      <c r="N33" s="232">
        <v>6173.8546292919546</v>
      </c>
      <c r="O33" s="232">
        <v>4295.6668969432039</v>
      </c>
      <c r="P33" s="232">
        <v>4309.358770671105</v>
      </c>
      <c r="Q33" s="232">
        <v>4417.6997690476837</v>
      </c>
      <c r="R33" s="232">
        <v>5007.4424085021674</v>
      </c>
      <c r="S33" s="232">
        <v>4856.293287380633</v>
      </c>
      <c r="T33" s="232">
        <v>5178.933610072022</v>
      </c>
      <c r="U33" s="232">
        <v>4878.3474627540609</v>
      </c>
      <c r="V33" s="232">
        <v>3950.9143539551451</v>
      </c>
      <c r="W33" s="232">
        <v>3519.3928567577768</v>
      </c>
      <c r="DA33" s="71"/>
    </row>
    <row r="34" spans="1:105" ht="12" customHeight="1" x14ac:dyDescent="0.25">
      <c r="A34" s="18" t="s">
        <v>72</v>
      </c>
      <c r="B34" s="232">
        <v>12329.561327238953</v>
      </c>
      <c r="C34" s="232">
        <v>15015.908348395424</v>
      </c>
      <c r="D34" s="232">
        <v>13964.786568161453</v>
      </c>
      <c r="E34" s="232">
        <v>16388.492459660858</v>
      </c>
      <c r="F34" s="232">
        <v>17058.27547215515</v>
      </c>
      <c r="G34" s="232">
        <v>18196.003876152652</v>
      </c>
      <c r="H34" s="232">
        <v>12464.551176926851</v>
      </c>
      <c r="I34" s="232">
        <v>13722.17958863001</v>
      </c>
      <c r="J34" s="232">
        <v>12890.479410403312</v>
      </c>
      <c r="K34" s="232">
        <v>9301.382383675229</v>
      </c>
      <c r="L34" s="232">
        <v>9606.4717767223847</v>
      </c>
      <c r="M34" s="232">
        <v>9807.9390016264133</v>
      </c>
      <c r="N34" s="232">
        <v>10239.806918561751</v>
      </c>
      <c r="O34" s="232">
        <v>10844.702444854007</v>
      </c>
      <c r="P34" s="232">
        <v>10478.669272892972</v>
      </c>
      <c r="Q34" s="232">
        <v>9437.8929069993937</v>
      </c>
      <c r="R34" s="232">
        <v>10186.685110417096</v>
      </c>
      <c r="S34" s="232">
        <v>10550.530943076848</v>
      </c>
      <c r="T34" s="232">
        <v>11041.585169035887</v>
      </c>
      <c r="U34" s="232">
        <v>11236.426672480058</v>
      </c>
      <c r="V34" s="232">
        <v>10470.910955415548</v>
      </c>
      <c r="W34" s="232">
        <v>11549.049205676331</v>
      </c>
      <c r="DA34" s="71"/>
    </row>
    <row r="35" spans="1:105" ht="12" customHeight="1" x14ac:dyDescent="0.25">
      <c r="A35" s="18" t="s">
        <v>36</v>
      </c>
      <c r="B35" s="232">
        <v>1756.3418071503893</v>
      </c>
      <c r="C35" s="232">
        <v>2431.9810209811499</v>
      </c>
      <c r="D35" s="232">
        <v>2317.3346841517655</v>
      </c>
      <c r="E35" s="232">
        <v>476.16831028944898</v>
      </c>
      <c r="F35" s="232">
        <v>510.0877918671622</v>
      </c>
      <c r="G35" s="232">
        <v>417.33627038131112</v>
      </c>
      <c r="H35" s="232">
        <v>297.20311489722957</v>
      </c>
      <c r="I35" s="232">
        <v>413.67731011064745</v>
      </c>
      <c r="J35" s="232">
        <v>416.70996509035069</v>
      </c>
      <c r="K35" s="232">
        <v>313.59934902752661</v>
      </c>
      <c r="L35" s="232">
        <v>366.57217723957456</v>
      </c>
      <c r="M35" s="232">
        <v>425.08621676823793</v>
      </c>
      <c r="N35" s="232">
        <v>387.71923555337554</v>
      </c>
      <c r="O35" s="232">
        <v>351.20364028917811</v>
      </c>
      <c r="P35" s="232">
        <v>295.69424287652589</v>
      </c>
      <c r="Q35" s="232">
        <v>289.40951553915721</v>
      </c>
      <c r="R35" s="232">
        <v>439.26886360857418</v>
      </c>
      <c r="S35" s="232">
        <v>431.92933972889057</v>
      </c>
      <c r="T35" s="232">
        <v>423.02530633197449</v>
      </c>
      <c r="U35" s="232">
        <v>393.40559874544942</v>
      </c>
      <c r="V35" s="232">
        <v>340.92963966859895</v>
      </c>
      <c r="W35" s="232">
        <v>382.08916625417754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622.47324233881909</v>
      </c>
      <c r="L36" s="232">
        <v>859.76504097697125</v>
      </c>
      <c r="M36" s="232">
        <v>1039.6710118108558</v>
      </c>
      <c r="N36" s="232">
        <v>982.25305975616982</v>
      </c>
      <c r="O36" s="232">
        <v>886.0330607202792</v>
      </c>
      <c r="P36" s="232">
        <v>986.52736342721073</v>
      </c>
      <c r="Q36" s="232">
        <v>937.22723963359601</v>
      </c>
      <c r="R36" s="232">
        <v>1179.466352943391</v>
      </c>
      <c r="S36" s="232">
        <v>1231.8468571956091</v>
      </c>
      <c r="T36" s="232">
        <v>1287.3837974835396</v>
      </c>
      <c r="U36" s="232">
        <v>1230.9157573227553</v>
      </c>
      <c r="V36" s="232">
        <v>1093.8175004696604</v>
      </c>
      <c r="W36" s="232">
        <v>1201.5600460690712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24997.993869623122</v>
      </c>
      <c r="C38" s="238">
        <f t="shared" si="4"/>
        <v>25479.229162178635</v>
      </c>
      <c r="D38" s="238">
        <f t="shared" si="4"/>
        <v>26351.954349509291</v>
      </c>
      <c r="E38" s="238">
        <f t="shared" si="4"/>
        <v>27056.175438385748</v>
      </c>
      <c r="F38" s="238">
        <f t="shared" si="4"/>
        <v>27803.084102287587</v>
      </c>
      <c r="G38" s="238">
        <f t="shared" si="4"/>
        <v>29028.875914686221</v>
      </c>
      <c r="H38" s="238">
        <f t="shared" si="4"/>
        <v>29592.897781386422</v>
      </c>
      <c r="I38" s="238">
        <f t="shared" si="4"/>
        <v>29495.97804067859</v>
      </c>
      <c r="J38" s="238">
        <f t="shared" si="4"/>
        <v>25834.895892723111</v>
      </c>
      <c r="K38" s="238">
        <f t="shared" si="4"/>
        <v>20763.457300777514</v>
      </c>
      <c r="L38" s="238">
        <f t="shared" si="4"/>
        <v>21780.385046618325</v>
      </c>
      <c r="M38" s="238">
        <f t="shared" si="4"/>
        <v>19848.030613809089</v>
      </c>
      <c r="N38" s="238">
        <f t="shared" si="4"/>
        <v>18119.288121838621</v>
      </c>
      <c r="O38" s="238">
        <f t="shared" si="4"/>
        <v>16975.048185889707</v>
      </c>
      <c r="P38" s="238">
        <f t="shared" si="4"/>
        <v>19064.974033779508</v>
      </c>
      <c r="Q38" s="238">
        <f t="shared" si="4"/>
        <v>20350.952987101031</v>
      </c>
      <c r="R38" s="238">
        <f t="shared" si="4"/>
        <v>20002.551270740129</v>
      </c>
      <c r="S38" s="238">
        <f t="shared" si="4"/>
        <v>19341.503567337299</v>
      </c>
      <c r="T38" s="238">
        <f t="shared" si="4"/>
        <v>19838.188758173354</v>
      </c>
      <c r="U38" s="238">
        <f t="shared" si="4"/>
        <v>18407.029175092001</v>
      </c>
      <c r="V38" s="238">
        <f t="shared" si="4"/>
        <v>16749.712057371347</v>
      </c>
      <c r="W38" s="238">
        <f t="shared" si="4"/>
        <v>17870.658332749204</v>
      </c>
      <c r="DA38" s="93"/>
    </row>
    <row r="39" spans="1:105" ht="12" customHeight="1" x14ac:dyDescent="0.25">
      <c r="A39" s="43" t="s">
        <v>107</v>
      </c>
      <c r="B39" s="239">
        <f>ISI!B$53</f>
        <v>2084.5167233575717</v>
      </c>
      <c r="C39" s="239">
        <f>ISI!C$53</f>
        <v>2113.450125298642</v>
      </c>
      <c r="D39" s="239">
        <f>ISI!D$53</f>
        <v>2237.6348127440469</v>
      </c>
      <c r="E39" s="239">
        <f>ISI!E$53</f>
        <v>2142.0625963215625</v>
      </c>
      <c r="F39" s="239">
        <f>ISI!F$53</f>
        <v>2228.6775937564935</v>
      </c>
      <c r="G39" s="239">
        <f>ISI!G$53</f>
        <v>2720.2406375146188</v>
      </c>
      <c r="H39" s="239">
        <f>ISI!H$53</f>
        <v>2977.1010753199757</v>
      </c>
      <c r="I39" s="239">
        <f>ISI!I$53</f>
        <v>2755.8313939322784</v>
      </c>
      <c r="J39" s="239">
        <f>ISI!J$53</f>
        <v>2689.3131683475731</v>
      </c>
      <c r="K39" s="239">
        <f>ISI!K$53</f>
        <v>2063.6821904002113</v>
      </c>
      <c r="L39" s="239">
        <f>ISI!L$53</f>
        <v>2738.3169553811458</v>
      </c>
      <c r="M39" s="239">
        <f>ISI!M$53</f>
        <v>2294.13444294491</v>
      </c>
      <c r="N39" s="239">
        <f>ISI!N$53</f>
        <v>2061.7922270217491</v>
      </c>
      <c r="O39" s="239">
        <f>ISI!O$53</f>
        <v>2157.9089352045871</v>
      </c>
      <c r="P39" s="239">
        <f>ISI!P$53</f>
        <v>2632.0011146777524</v>
      </c>
      <c r="Q39" s="239">
        <f>ISI!Q$53</f>
        <v>3469.7007761046839</v>
      </c>
      <c r="R39" s="239">
        <f>ISI!R$53</f>
        <v>2988.0790123890883</v>
      </c>
      <c r="S39" s="239">
        <f>ISI!S$53</f>
        <v>2072.3258434107934</v>
      </c>
      <c r="T39" s="239">
        <f>ISI!T$53</f>
        <v>2291.195685804767</v>
      </c>
      <c r="U39" s="239">
        <f>ISI!U$53</f>
        <v>1921.3720292232122</v>
      </c>
      <c r="V39" s="239">
        <f>ISI!V$53</f>
        <v>1655.867702881987</v>
      </c>
      <c r="W39" s="239">
        <f>ISI!W$53</f>
        <v>2255.8973731813712</v>
      </c>
      <c r="DA39" s="83"/>
    </row>
    <row r="40" spans="1:105" ht="12" customHeight="1" x14ac:dyDescent="0.25">
      <c r="A40" s="44" t="s">
        <v>108</v>
      </c>
      <c r="B40" s="240">
        <f>NFM!B$72</f>
        <v>840.38931911999998</v>
      </c>
      <c r="C40" s="240">
        <f>NFM!C$72</f>
        <v>847.69794940919996</v>
      </c>
      <c r="D40" s="240">
        <f>NFM!D$72</f>
        <v>862.82062296300001</v>
      </c>
      <c r="E40" s="240">
        <f>NFM!E$72</f>
        <v>858.02648390520005</v>
      </c>
      <c r="F40" s="240">
        <f>NFM!F$72</f>
        <v>887.65168860300003</v>
      </c>
      <c r="G40" s="240">
        <f>NFM!G$72</f>
        <v>915.7026349488001</v>
      </c>
      <c r="H40" s="240">
        <f>NFM!H$72</f>
        <v>927.83689360439996</v>
      </c>
      <c r="I40" s="240">
        <f>NFM!I$72</f>
        <v>953.59247014080006</v>
      </c>
      <c r="J40" s="240">
        <f>NFM!J$72</f>
        <v>974.10732032419992</v>
      </c>
      <c r="K40" s="240">
        <f>NFM!K$72</f>
        <v>768.3915657842</v>
      </c>
      <c r="L40" s="240">
        <f>NFM!L$72</f>
        <v>885.05682542679983</v>
      </c>
      <c r="M40" s="240">
        <f>NFM!M$72</f>
        <v>994.89461666919988</v>
      </c>
      <c r="N40" s="240">
        <f>NFM!N$72</f>
        <v>857.25596581419995</v>
      </c>
      <c r="O40" s="240">
        <f>NFM!O$72</f>
        <v>844.33840291863885</v>
      </c>
      <c r="P40" s="240">
        <f>NFM!P$72</f>
        <v>850.06864488220413</v>
      </c>
      <c r="Q40" s="240">
        <f>NFM!Q$72</f>
        <v>851.01480127019613</v>
      </c>
      <c r="R40" s="240">
        <f>NFM!R$72</f>
        <v>853.99568317222895</v>
      </c>
      <c r="S40" s="240">
        <f>NFM!S$72</f>
        <v>830.21346930799189</v>
      </c>
      <c r="T40" s="240">
        <f>NFM!T$72</f>
        <v>841.47622593898359</v>
      </c>
      <c r="U40" s="240">
        <f>NFM!U$72</f>
        <v>598.19021303115824</v>
      </c>
      <c r="V40" s="240">
        <f>NFM!V$72</f>
        <v>560.52369248673722</v>
      </c>
      <c r="W40" s="240">
        <f>NFM!W$72</f>
        <v>572.86841913907222</v>
      </c>
      <c r="DA40" s="94"/>
    </row>
    <row r="41" spans="1:105" ht="12" customHeight="1" x14ac:dyDescent="0.25">
      <c r="A41" s="44" t="s">
        <v>109</v>
      </c>
      <c r="B41" s="240">
        <f>CHI!B$78</f>
        <v>2853.62633573424</v>
      </c>
      <c r="C41" s="240">
        <f>CHI!C$78</f>
        <v>2952.1672846208448</v>
      </c>
      <c r="D41" s="240">
        <f>CHI!D$78</f>
        <v>3075.903404039263</v>
      </c>
      <c r="E41" s="240">
        <f>CHI!E$78</f>
        <v>3311.1018958183308</v>
      </c>
      <c r="F41" s="240">
        <f>CHI!F$78</f>
        <v>3469.139362694174</v>
      </c>
      <c r="G41" s="240">
        <f>CHI!G$78</f>
        <v>3573.761258430502</v>
      </c>
      <c r="H41" s="240">
        <f>CHI!H$78</f>
        <v>3647.4424604393089</v>
      </c>
      <c r="I41" s="240">
        <f>CHI!I$78</f>
        <v>3930.0883514550092</v>
      </c>
      <c r="J41" s="240">
        <f>CHI!J$78</f>
        <v>3356.2365594902149</v>
      </c>
      <c r="K41" s="240">
        <f>CHI!K$78</f>
        <v>3231.672811969062</v>
      </c>
      <c r="L41" s="240">
        <f>CHI!L$78</f>
        <v>3573.841915838937</v>
      </c>
      <c r="M41" s="240">
        <f>CHI!M$78</f>
        <v>3524.4602810444039</v>
      </c>
      <c r="N41" s="240">
        <f>CHI!N$78</f>
        <v>3280.155542578012</v>
      </c>
      <c r="O41" s="240">
        <f>CHI!O$78</f>
        <v>3212.2785577658801</v>
      </c>
      <c r="P41" s="240">
        <f>CHI!P$78</f>
        <v>3507.0440156179338</v>
      </c>
      <c r="Q41" s="240">
        <f>CHI!Q$78</f>
        <v>3521.577816991954</v>
      </c>
      <c r="R41" s="240">
        <f>CHI!R$78</f>
        <v>3616.1441399550872</v>
      </c>
      <c r="S41" s="240">
        <f>CHI!S$78</f>
        <v>3648.1962875192689</v>
      </c>
      <c r="T41" s="240">
        <f>CHI!T$78</f>
        <v>3643.4624088033379</v>
      </c>
      <c r="U41" s="240">
        <f>CHI!U$78</f>
        <v>3496.7534936872112</v>
      </c>
      <c r="V41" s="240">
        <f>CHI!V$78</f>
        <v>3392.2462066207599</v>
      </c>
      <c r="W41" s="240">
        <f>CHI!W$78</f>
        <v>3351.4950798994291</v>
      </c>
      <c r="DA41" s="94"/>
    </row>
    <row r="42" spans="1:105" ht="12" customHeight="1" x14ac:dyDescent="0.25">
      <c r="A42" s="44" t="s">
        <v>110</v>
      </c>
      <c r="B42" s="240">
        <f>NMM!B$58</f>
        <v>18763.78045441131</v>
      </c>
      <c r="C42" s="240">
        <f>NMM!C$58</f>
        <v>19127.612275849948</v>
      </c>
      <c r="D42" s="240">
        <f>NMM!D$58</f>
        <v>19833.173184762982</v>
      </c>
      <c r="E42" s="240">
        <f>NMM!E$58</f>
        <v>20435.679574340655</v>
      </c>
      <c r="F42" s="240">
        <f>NMM!F$58</f>
        <v>20898.96222123392</v>
      </c>
      <c r="G42" s="240">
        <f>NMM!G$58</f>
        <v>21427.906123792298</v>
      </c>
      <c r="H42" s="240">
        <f>NMM!H$58</f>
        <v>21665.169341022738</v>
      </c>
      <c r="I42" s="240">
        <f>NMM!I$58</f>
        <v>21492.192707150502</v>
      </c>
      <c r="J42" s="240">
        <f>NMM!J$58</f>
        <v>18409.884935561124</v>
      </c>
      <c r="K42" s="240">
        <f>NMM!K$58</f>
        <v>14334.278001624041</v>
      </c>
      <c r="L42" s="240">
        <f>NMM!L$58</f>
        <v>14209.477715971441</v>
      </c>
      <c r="M42" s="240">
        <f>NMM!M$58</f>
        <v>12678.807003150576</v>
      </c>
      <c r="N42" s="240">
        <f>NMM!N$58</f>
        <v>11565.832428424659</v>
      </c>
      <c r="O42" s="240">
        <f>NMM!O$58</f>
        <v>10400.833794000602</v>
      </c>
      <c r="P42" s="240">
        <f>NMM!P$58</f>
        <v>11704.549388601616</v>
      </c>
      <c r="Q42" s="240">
        <f>NMM!Q$58</f>
        <v>12143.229235734196</v>
      </c>
      <c r="R42" s="240">
        <f>NMM!R$58</f>
        <v>12159.810971223722</v>
      </c>
      <c r="S42" s="240">
        <f>NMM!S$58</f>
        <v>12391.756814099246</v>
      </c>
      <c r="T42" s="240">
        <f>NMM!T$58</f>
        <v>12656.905277626265</v>
      </c>
      <c r="U42" s="240">
        <f>NMM!U$58</f>
        <v>11979.775751150421</v>
      </c>
      <c r="V42" s="240">
        <f>NMM!V$58</f>
        <v>10784.103281381864</v>
      </c>
      <c r="W42" s="240">
        <f>NMM!W$58</f>
        <v>11293.91726152933</v>
      </c>
      <c r="DA42" s="94"/>
    </row>
    <row r="43" spans="1:105" ht="12" customHeight="1" x14ac:dyDescent="0.25">
      <c r="A43" s="45" t="s">
        <v>111</v>
      </c>
      <c r="B43" s="241">
        <v>455.681037</v>
      </c>
      <c r="C43" s="241">
        <v>438.30152700000002</v>
      </c>
      <c r="D43" s="241">
        <v>342.422325</v>
      </c>
      <c r="E43" s="241">
        <v>309.30488800000001</v>
      </c>
      <c r="F43" s="241">
        <v>318.65323599999999</v>
      </c>
      <c r="G43" s="241">
        <v>391.26526000000001</v>
      </c>
      <c r="H43" s="241">
        <v>375.34801099999999</v>
      </c>
      <c r="I43" s="241">
        <v>364.27311800000001</v>
      </c>
      <c r="J43" s="241">
        <v>405.35390899999999</v>
      </c>
      <c r="K43" s="241">
        <v>365.43273099999999</v>
      </c>
      <c r="L43" s="241">
        <v>373.69163400000002</v>
      </c>
      <c r="M43" s="241">
        <v>355.73426999999998</v>
      </c>
      <c r="N43" s="241">
        <v>354.251958</v>
      </c>
      <c r="O43" s="241">
        <v>359.68849599999999</v>
      </c>
      <c r="P43" s="241">
        <v>371.31087000000002</v>
      </c>
      <c r="Q43" s="241">
        <v>365.43035700000001</v>
      </c>
      <c r="R43" s="241">
        <v>384.52146399999998</v>
      </c>
      <c r="S43" s="241">
        <v>399.01115299999998</v>
      </c>
      <c r="T43" s="241">
        <v>405.14915999999999</v>
      </c>
      <c r="U43" s="241">
        <v>410.93768799999998</v>
      </c>
      <c r="V43" s="241">
        <v>356.97117400000002</v>
      </c>
      <c r="W43" s="241">
        <v>396.48019900000003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0.99999999999999989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1.4700447004924806E-2</v>
      </c>
      <c r="C52" s="235">
        <f t="shared" si="10"/>
        <v>1.1517784936322051E-2</v>
      </c>
      <c r="D52" s="235">
        <f t="shared" si="10"/>
        <v>1.2500034712108759E-2</v>
      </c>
      <c r="E52" s="235">
        <f t="shared" si="10"/>
        <v>1.3169513649562566E-2</v>
      </c>
      <c r="F52" s="235">
        <f t="shared" si="10"/>
        <v>1.3029483328433331E-2</v>
      </c>
      <c r="G52" s="235">
        <f t="shared" si="10"/>
        <v>1.374376492733001E-2</v>
      </c>
      <c r="H52" s="235">
        <f t="shared" si="10"/>
        <v>1.0294363607847577E-2</v>
      </c>
      <c r="I52" s="235">
        <f t="shared" si="10"/>
        <v>1.1309605757251753E-2</v>
      </c>
      <c r="J52" s="235">
        <f t="shared" si="10"/>
        <v>1.1380947154467861E-2</v>
      </c>
      <c r="K52" s="235">
        <f t="shared" si="10"/>
        <v>1.2441612020930057E-2</v>
      </c>
      <c r="L52" s="235">
        <f t="shared" si="10"/>
        <v>1.2424790118450662E-2</v>
      </c>
      <c r="M52" s="235">
        <f t="shared" si="10"/>
        <v>1.2712638376312308E-2</v>
      </c>
      <c r="N52" s="235">
        <f t="shared" si="10"/>
        <v>1.4596828152341449E-2</v>
      </c>
      <c r="O52" s="235">
        <f t="shared" si="10"/>
        <v>1.4916702651977419E-2</v>
      </c>
      <c r="P52" s="235">
        <f t="shared" si="10"/>
        <v>1.228085040093607E-2</v>
      </c>
      <c r="Q52" s="235">
        <f t="shared" si="10"/>
        <v>9.5160471497723192E-3</v>
      </c>
      <c r="R52" s="235">
        <f t="shared" si="10"/>
        <v>1.0123649599338685E-2</v>
      </c>
      <c r="S52" s="235">
        <f t="shared" si="10"/>
        <v>9.4738879404113116E-3</v>
      </c>
      <c r="T52" s="235">
        <f t="shared" si="10"/>
        <v>1.0034588724766784E-2</v>
      </c>
      <c r="U52" s="235">
        <f t="shared" si="10"/>
        <v>9.8346760732190199E-3</v>
      </c>
      <c r="V52" s="235">
        <f t="shared" si="10"/>
        <v>9.8208700050430482E-3</v>
      </c>
      <c r="W52" s="235">
        <f t="shared" si="10"/>
        <v>9.4323695638401789E-3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0.22458877093508925</v>
      </c>
      <c r="C53" s="236">
        <f t="shared" si="11"/>
        <v>0.21473503260003576</v>
      </c>
      <c r="D53" s="236">
        <f t="shared" si="11"/>
        <v>0.23578307461846021</v>
      </c>
      <c r="E53" s="236">
        <f t="shared" si="11"/>
        <v>0.23858605503381156</v>
      </c>
      <c r="F53" s="236">
        <f t="shared" si="11"/>
        <v>0.2364473530311966</v>
      </c>
      <c r="G53" s="236">
        <f t="shared" si="11"/>
        <v>0.23590241986202282</v>
      </c>
      <c r="H53" s="236">
        <f t="shared" si="11"/>
        <v>0.2001298218480187</v>
      </c>
      <c r="I53" s="236">
        <f t="shared" si="11"/>
        <v>0.21389176306536689</v>
      </c>
      <c r="J53" s="236">
        <f t="shared" si="11"/>
        <v>0.21855632887546503</v>
      </c>
      <c r="K53" s="236">
        <f t="shared" si="11"/>
        <v>0.23458227996475386</v>
      </c>
      <c r="L53" s="236">
        <f t="shared" si="11"/>
        <v>0.23580792342929197</v>
      </c>
      <c r="M53" s="236">
        <f t="shared" si="11"/>
        <v>0.22564549321061256</v>
      </c>
      <c r="N53" s="236">
        <f t="shared" si="11"/>
        <v>0.25219921616132263</v>
      </c>
      <c r="O53" s="236">
        <f t="shared" si="11"/>
        <v>0.25443269089340237</v>
      </c>
      <c r="P53" s="236">
        <f t="shared" si="11"/>
        <v>0.2388251672848527</v>
      </c>
      <c r="Q53" s="236">
        <f t="shared" si="11"/>
        <v>0.20643728186199267</v>
      </c>
      <c r="R53" s="236">
        <f t="shared" si="11"/>
        <v>0.20480110911950036</v>
      </c>
      <c r="S53" s="236">
        <f t="shared" si="11"/>
        <v>0.20465936427091505</v>
      </c>
      <c r="T53" s="236">
        <f t="shared" si="11"/>
        <v>0.20417966002630583</v>
      </c>
      <c r="U53" s="236">
        <f t="shared" si="11"/>
        <v>0.21122453661016186</v>
      </c>
      <c r="V53" s="236">
        <f t="shared" si="11"/>
        <v>0.21692481827513099</v>
      </c>
      <c r="W53" s="236">
        <f t="shared" si="11"/>
        <v>0.21695762440939667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0.411016756911596</v>
      </c>
      <c r="C54" s="237">
        <f t="shared" si="12"/>
        <v>0.43627487228987938</v>
      </c>
      <c r="D54" s="237">
        <f t="shared" si="12"/>
        <v>0.40589561308962385</v>
      </c>
      <c r="E54" s="237">
        <f t="shared" si="12"/>
        <v>0.40743399003549835</v>
      </c>
      <c r="F54" s="237">
        <f t="shared" si="12"/>
        <v>0.40406481337074551</v>
      </c>
      <c r="G54" s="237">
        <f t="shared" si="12"/>
        <v>0.39980015389959833</v>
      </c>
      <c r="H54" s="237">
        <f t="shared" si="12"/>
        <v>0.37968637639176195</v>
      </c>
      <c r="I54" s="237">
        <f t="shared" si="12"/>
        <v>0.38899671495945481</v>
      </c>
      <c r="J54" s="237">
        <f t="shared" si="12"/>
        <v>0.39948124284325476</v>
      </c>
      <c r="K54" s="237">
        <f t="shared" si="12"/>
        <v>0.39557361731098972</v>
      </c>
      <c r="L54" s="237">
        <f t="shared" si="12"/>
        <v>0.39224616262722928</v>
      </c>
      <c r="M54" s="237">
        <f t="shared" si="12"/>
        <v>0.41961785396210971</v>
      </c>
      <c r="N54" s="237">
        <f t="shared" si="12"/>
        <v>0.3941924386009622</v>
      </c>
      <c r="O54" s="237">
        <f t="shared" si="12"/>
        <v>0.3936165044814447</v>
      </c>
      <c r="P54" s="237">
        <f t="shared" si="12"/>
        <v>0.37754515381046333</v>
      </c>
      <c r="Q54" s="237">
        <f t="shared" si="12"/>
        <v>0.37587382993291424</v>
      </c>
      <c r="R54" s="237">
        <f t="shared" si="12"/>
        <v>0.39777949414592889</v>
      </c>
      <c r="S54" s="237">
        <f t="shared" si="12"/>
        <v>0.40934094672317756</v>
      </c>
      <c r="T54" s="237">
        <f t="shared" si="12"/>
        <v>0.41168859953811682</v>
      </c>
      <c r="U54" s="237">
        <f t="shared" si="12"/>
        <v>0.42169172695684398</v>
      </c>
      <c r="V54" s="237">
        <f t="shared" si="12"/>
        <v>0.41451746107855408</v>
      </c>
      <c r="W54" s="237">
        <f t="shared" si="12"/>
        <v>0.41083028879239369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0.34969402514838999</v>
      </c>
      <c r="C55" s="242">
        <f t="shared" si="13"/>
        <v>0.33747231017376272</v>
      </c>
      <c r="D55" s="242">
        <f t="shared" si="13"/>
        <v>0.34582127757980718</v>
      </c>
      <c r="E55" s="242">
        <f t="shared" si="13"/>
        <v>0.34081044128112747</v>
      </c>
      <c r="F55" s="242">
        <f t="shared" si="13"/>
        <v>0.34645835026962457</v>
      </c>
      <c r="G55" s="242">
        <f t="shared" si="13"/>
        <v>0.35055366131104887</v>
      </c>
      <c r="H55" s="242">
        <f t="shared" si="13"/>
        <v>0.40988943815237178</v>
      </c>
      <c r="I55" s="242">
        <f t="shared" si="13"/>
        <v>0.38580191621792648</v>
      </c>
      <c r="J55" s="242">
        <f t="shared" si="13"/>
        <v>0.37058148112681238</v>
      </c>
      <c r="K55" s="242">
        <f t="shared" si="13"/>
        <v>0.3574024907033263</v>
      </c>
      <c r="L55" s="242">
        <f t="shared" si="13"/>
        <v>0.35952112382502804</v>
      </c>
      <c r="M55" s="242">
        <f t="shared" si="13"/>
        <v>0.34202401445096547</v>
      </c>
      <c r="N55" s="242">
        <f t="shared" si="13"/>
        <v>0.3390115170853738</v>
      </c>
      <c r="O55" s="242">
        <f t="shared" si="13"/>
        <v>0.33703410197317557</v>
      </c>
      <c r="P55" s="242">
        <f t="shared" si="13"/>
        <v>0.37134882850374795</v>
      </c>
      <c r="Q55" s="242">
        <f t="shared" si="13"/>
        <v>0.4081728410553207</v>
      </c>
      <c r="R55" s="242">
        <f t="shared" si="13"/>
        <v>0.38729574713523202</v>
      </c>
      <c r="S55" s="242">
        <f t="shared" si="13"/>
        <v>0.3765258010654961</v>
      </c>
      <c r="T55" s="242">
        <f t="shared" si="13"/>
        <v>0.37409715171081054</v>
      </c>
      <c r="U55" s="242">
        <f t="shared" si="13"/>
        <v>0.35724906035977511</v>
      </c>
      <c r="V55" s="242">
        <f t="shared" si="13"/>
        <v>0.35873685064127186</v>
      </c>
      <c r="W55" s="242">
        <f t="shared" si="13"/>
        <v>0.36277971723436953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ES: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6425.5420203935437</v>
      </c>
      <c r="C3" s="205">
        <f t="shared" si="0"/>
        <v>6357.2145722886189</v>
      </c>
      <c r="D3" s="205">
        <f t="shared" si="0"/>
        <v>5907.6130226522127</v>
      </c>
      <c r="E3" s="205">
        <f t="shared" si="0"/>
        <v>5365.0702762427745</v>
      </c>
      <c r="F3" s="205">
        <f t="shared" si="0"/>
        <v>5396.4724466416346</v>
      </c>
      <c r="G3" s="205">
        <f t="shared" si="0"/>
        <v>4963.0947803291028</v>
      </c>
      <c r="H3" s="205">
        <f t="shared" si="0"/>
        <v>5504.3668001401002</v>
      </c>
      <c r="I3" s="205">
        <f t="shared" si="0"/>
        <v>4957.1378341082509</v>
      </c>
      <c r="J3" s="205">
        <f t="shared" si="0"/>
        <v>4364.5841645611172</v>
      </c>
      <c r="K3" s="205">
        <f t="shared" si="0"/>
        <v>2774.5298758105714</v>
      </c>
      <c r="L3" s="205">
        <f t="shared" si="0"/>
        <v>3628.307880095781</v>
      </c>
      <c r="M3" s="205">
        <f t="shared" si="0"/>
        <v>3557.4725085315163</v>
      </c>
      <c r="N3" s="205">
        <f t="shared" si="0"/>
        <v>3320.2684005960627</v>
      </c>
      <c r="O3" s="205">
        <f t="shared" si="0"/>
        <v>3277.071381184905</v>
      </c>
      <c r="P3" s="205">
        <f t="shared" si="0"/>
        <v>3464.5990898875193</v>
      </c>
      <c r="Q3" s="205">
        <f t="shared" si="0"/>
        <v>3646.171038134949</v>
      </c>
      <c r="R3" s="205">
        <f t="shared" si="0"/>
        <v>3654.8553492027922</v>
      </c>
      <c r="S3" s="205">
        <f t="shared" si="0"/>
        <v>3902.4956261511511</v>
      </c>
      <c r="T3" s="205">
        <f t="shared" si="0"/>
        <v>4151.785604886466</v>
      </c>
      <c r="U3" s="205">
        <f t="shared" si="0"/>
        <v>3429.101632535971</v>
      </c>
      <c r="V3" s="205">
        <f t="shared" si="0"/>
        <v>2604.837408031728</v>
      </c>
      <c r="W3" s="205">
        <f t="shared" si="0"/>
        <v>3496.41813595751</v>
      </c>
      <c r="DA3" s="112"/>
    </row>
    <row r="4" spans="1:105" ht="12" customHeight="1" x14ac:dyDescent="0.25">
      <c r="A4" s="50" t="s">
        <v>41</v>
      </c>
      <c r="B4" s="243">
        <v>1887.364775582565</v>
      </c>
      <c r="C4" s="243">
        <v>1802.4368064374839</v>
      </c>
      <c r="D4" s="243">
        <v>1677.053869150963</v>
      </c>
      <c r="E4" s="243">
        <v>1381.5657845812</v>
      </c>
      <c r="F4" s="243">
        <v>1440.2668808688979</v>
      </c>
      <c r="G4" s="243">
        <v>1356.5222099905079</v>
      </c>
      <c r="H4" s="243">
        <v>1211.035471700807</v>
      </c>
      <c r="I4" s="243">
        <v>1227.48748266435</v>
      </c>
      <c r="J4" s="243">
        <v>1071.947555694964</v>
      </c>
      <c r="K4" s="243">
        <v>674.51802914346138</v>
      </c>
      <c r="L4" s="243">
        <v>958.36494208107808</v>
      </c>
      <c r="M4" s="243">
        <v>989.05084913577059</v>
      </c>
      <c r="N4" s="243">
        <v>933.01295309866441</v>
      </c>
      <c r="O4" s="243">
        <v>1078.3027832697639</v>
      </c>
      <c r="P4" s="243">
        <v>1137.9973432078541</v>
      </c>
      <c r="Q4" s="243">
        <v>1280.532659982056</v>
      </c>
      <c r="R4" s="243">
        <v>1347.9781191096461</v>
      </c>
      <c r="S4" s="243">
        <v>1438.5345162096501</v>
      </c>
      <c r="T4" s="243">
        <v>1567.895690025066</v>
      </c>
      <c r="U4" s="243">
        <v>1186.789219474224</v>
      </c>
      <c r="V4" s="243">
        <v>799.69326834639094</v>
      </c>
      <c r="W4" s="243">
        <v>1072.5548248597711</v>
      </c>
      <c r="DA4" s="83" t="s">
        <v>114</v>
      </c>
    </row>
    <row r="5" spans="1:105" ht="12" customHeight="1" x14ac:dyDescent="0.25">
      <c r="A5" s="49" t="s">
        <v>42</v>
      </c>
      <c r="B5" s="244">
        <v>4538.1772448109787</v>
      </c>
      <c r="C5" s="244">
        <v>4554.777765851135</v>
      </c>
      <c r="D5" s="244">
        <v>4230.55915350125</v>
      </c>
      <c r="E5" s="244">
        <v>3983.5044916615748</v>
      </c>
      <c r="F5" s="244">
        <v>3956.2055657727369</v>
      </c>
      <c r="G5" s="244">
        <v>3606.5725703385951</v>
      </c>
      <c r="H5" s="244">
        <v>4293.3313284392934</v>
      </c>
      <c r="I5" s="244">
        <v>3729.6503514439009</v>
      </c>
      <c r="J5" s="244">
        <v>3292.636608866153</v>
      </c>
      <c r="K5" s="244">
        <v>2100.0118466671101</v>
      </c>
      <c r="L5" s="244">
        <v>2669.942938014703</v>
      </c>
      <c r="M5" s="244">
        <v>2568.4216593957458</v>
      </c>
      <c r="N5" s="244">
        <v>2387.2554474973981</v>
      </c>
      <c r="O5" s="244">
        <v>2198.7685979151411</v>
      </c>
      <c r="P5" s="244">
        <v>2326.6017466796652</v>
      </c>
      <c r="Q5" s="244">
        <v>2365.638378152893</v>
      </c>
      <c r="R5" s="244">
        <v>2306.877230093146</v>
      </c>
      <c r="S5" s="244">
        <v>2463.961109941501</v>
      </c>
      <c r="T5" s="244">
        <v>2583.8899148614</v>
      </c>
      <c r="U5" s="244">
        <v>2242.3124130617471</v>
      </c>
      <c r="V5" s="244">
        <v>1805.144139685337</v>
      </c>
      <c r="W5" s="244">
        <v>2423.8633110977389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15874</v>
      </c>
      <c r="C7" s="205">
        <f t="shared" si="1"/>
        <v>16504</v>
      </c>
      <c r="D7" s="205">
        <f t="shared" si="1"/>
        <v>16408</v>
      </c>
      <c r="E7" s="205">
        <f t="shared" si="1"/>
        <v>16285.789000000001</v>
      </c>
      <c r="F7" s="205">
        <f t="shared" si="1"/>
        <v>17620.645</v>
      </c>
      <c r="G7" s="205">
        <f t="shared" si="1"/>
        <v>17825.600999999999</v>
      </c>
      <c r="H7" s="205">
        <f t="shared" si="1"/>
        <v>18391.044000000002</v>
      </c>
      <c r="I7" s="205">
        <f t="shared" si="1"/>
        <v>18998.683000000001</v>
      </c>
      <c r="J7" s="205">
        <f t="shared" si="1"/>
        <v>18640.223000000002</v>
      </c>
      <c r="K7" s="205">
        <f t="shared" si="1"/>
        <v>14357.948</v>
      </c>
      <c r="L7" s="205">
        <f t="shared" si="1"/>
        <v>16342.775</v>
      </c>
      <c r="M7" s="205">
        <f t="shared" si="1"/>
        <v>15504.359</v>
      </c>
      <c r="N7" s="205">
        <f t="shared" si="1"/>
        <v>13639.444</v>
      </c>
      <c r="O7" s="205">
        <f t="shared" si="1"/>
        <v>14251.859</v>
      </c>
      <c r="P7" s="205">
        <f t="shared" si="1"/>
        <v>14248.641</v>
      </c>
      <c r="Q7" s="205">
        <f t="shared" si="1"/>
        <v>14844.692999999999</v>
      </c>
      <c r="R7" s="205">
        <f t="shared" si="1"/>
        <v>13615.847</v>
      </c>
      <c r="S7" s="205">
        <f t="shared" si="1"/>
        <v>14440.937000000002</v>
      </c>
      <c r="T7" s="205">
        <f t="shared" si="1"/>
        <v>14320.491</v>
      </c>
      <c r="U7" s="205">
        <f t="shared" si="1"/>
        <v>13587.67</v>
      </c>
      <c r="V7" s="205">
        <f t="shared" si="1"/>
        <v>10998.424000000001</v>
      </c>
      <c r="W7" s="205">
        <f t="shared" si="1"/>
        <v>14185.411</v>
      </c>
      <c r="DA7" s="112"/>
    </row>
    <row r="8" spans="1:105" ht="12" customHeight="1" x14ac:dyDescent="0.25">
      <c r="A8" s="50" t="s">
        <v>41</v>
      </c>
      <c r="B8" s="243">
        <v>4216</v>
      </c>
      <c r="C8" s="243">
        <v>4221</v>
      </c>
      <c r="D8" s="243">
        <v>4196</v>
      </c>
      <c r="E8" s="243">
        <v>3757.847000000002</v>
      </c>
      <c r="F8" s="243">
        <v>4212.7879999999996</v>
      </c>
      <c r="G8" s="243">
        <v>4359.5699999999979</v>
      </c>
      <c r="H8" s="243">
        <v>3600.7610000000018</v>
      </c>
      <c r="I8" s="243">
        <v>4189.746000000001</v>
      </c>
      <c r="J8" s="243">
        <v>4067.005000000001</v>
      </c>
      <c r="K8" s="243">
        <v>3087.6470000000008</v>
      </c>
      <c r="L8" s="243">
        <v>3839.8919999999998</v>
      </c>
      <c r="M8" s="243">
        <v>3843.9929999999999</v>
      </c>
      <c r="N8" s="243">
        <v>3423.4609999999989</v>
      </c>
      <c r="O8" s="243">
        <v>4210.2669999999998</v>
      </c>
      <c r="P8" s="243">
        <v>4206.473</v>
      </c>
      <c r="Q8" s="243">
        <v>4700.8709999999992</v>
      </c>
      <c r="R8" s="243">
        <v>4547.0969999999998</v>
      </c>
      <c r="S8" s="243">
        <v>4820.5870000000004</v>
      </c>
      <c r="T8" s="243">
        <v>4910.5450000000001</v>
      </c>
      <c r="U8" s="243">
        <v>4239.7900000000009</v>
      </c>
      <c r="V8" s="243">
        <v>3024.5670000000009</v>
      </c>
      <c r="W8" s="243">
        <v>3900.9879999999989</v>
      </c>
      <c r="DA8" s="83" t="s">
        <v>117</v>
      </c>
    </row>
    <row r="9" spans="1:105" ht="12" customHeight="1" x14ac:dyDescent="0.25">
      <c r="A9" s="49" t="s">
        <v>42</v>
      </c>
      <c r="B9" s="244">
        <v>11658</v>
      </c>
      <c r="C9" s="244">
        <v>12283</v>
      </c>
      <c r="D9" s="244">
        <v>12212</v>
      </c>
      <c r="E9" s="244">
        <v>12527.941999999999</v>
      </c>
      <c r="F9" s="244">
        <v>13407.857</v>
      </c>
      <c r="G9" s="244">
        <v>13466.031000000001</v>
      </c>
      <c r="H9" s="244">
        <v>14790.282999999999</v>
      </c>
      <c r="I9" s="244">
        <v>14808.937</v>
      </c>
      <c r="J9" s="244">
        <v>14573.218000000001</v>
      </c>
      <c r="K9" s="244">
        <v>11270.300999999999</v>
      </c>
      <c r="L9" s="244">
        <v>12502.883</v>
      </c>
      <c r="M9" s="244">
        <v>11660.366</v>
      </c>
      <c r="N9" s="244">
        <v>10215.983</v>
      </c>
      <c r="O9" s="244">
        <v>10041.592000000001</v>
      </c>
      <c r="P9" s="244">
        <v>10042.168</v>
      </c>
      <c r="Q9" s="244">
        <v>10143.822</v>
      </c>
      <c r="R9" s="244">
        <v>9068.75</v>
      </c>
      <c r="S9" s="244">
        <v>9620.35</v>
      </c>
      <c r="T9" s="244">
        <v>9409.9459999999999</v>
      </c>
      <c r="U9" s="244">
        <v>9347.8799999999992</v>
      </c>
      <c r="V9" s="244">
        <v>7973.857</v>
      </c>
      <c r="W9" s="244">
        <v>10284.423000000001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16903.15789473684</v>
      </c>
      <c r="C11" s="205">
        <f t="shared" si="2"/>
        <v>18183.329681219842</v>
      </c>
      <c r="D11" s="205">
        <f t="shared" si="2"/>
        <v>18183.329681219842</v>
      </c>
      <c r="E11" s="205">
        <f t="shared" si="2"/>
        <v>17794.876575193441</v>
      </c>
      <c r="F11" s="205">
        <f t="shared" si="2"/>
        <v>19463.501467702852</v>
      </c>
      <c r="G11" s="205">
        <f t="shared" si="2"/>
        <v>19463.501467702852</v>
      </c>
      <c r="H11" s="205">
        <f t="shared" si="2"/>
        <v>20743.673254185851</v>
      </c>
      <c r="I11" s="205">
        <f t="shared" si="2"/>
        <v>20743.673254185851</v>
      </c>
      <c r="J11" s="205">
        <f t="shared" si="2"/>
        <v>20743.673254185851</v>
      </c>
      <c r="K11" s="205">
        <f t="shared" si="2"/>
        <v>20743.673254185851</v>
      </c>
      <c r="L11" s="205">
        <f t="shared" si="2"/>
        <v>20743.673254185851</v>
      </c>
      <c r="M11" s="205">
        <f t="shared" si="2"/>
        <v>20355.220148159449</v>
      </c>
      <c r="N11" s="205">
        <f t="shared" si="2"/>
        <v>19075.04836167645</v>
      </c>
      <c r="O11" s="205">
        <f t="shared" si="2"/>
        <v>19463.501467702852</v>
      </c>
      <c r="P11" s="205">
        <f t="shared" si="2"/>
        <v>19463.501467702852</v>
      </c>
      <c r="Q11" s="205">
        <f t="shared" si="2"/>
        <v>19851.95457372925</v>
      </c>
      <c r="R11" s="205">
        <f t="shared" si="2"/>
        <v>18571.782787246244</v>
      </c>
      <c r="S11" s="205">
        <f t="shared" si="2"/>
        <v>18960.235893272642</v>
      </c>
      <c r="T11" s="205">
        <f t="shared" si="2"/>
        <v>18960.235893272642</v>
      </c>
      <c r="U11" s="205">
        <f t="shared" si="2"/>
        <v>17291.611000763241</v>
      </c>
      <c r="V11" s="205">
        <f t="shared" si="2"/>
        <v>17291.611000763241</v>
      </c>
      <c r="W11" s="205">
        <f t="shared" si="2"/>
        <v>17291.611000763241</v>
      </c>
      <c r="DA11" s="112"/>
    </row>
    <row r="12" spans="1:105" ht="12" customHeight="1" x14ac:dyDescent="0.25">
      <c r="A12" s="50" t="s">
        <v>41</v>
      </c>
      <c r="B12" s="243">
        <v>4631.5789473684217</v>
      </c>
      <c r="C12" s="243">
        <v>4631.5789473684217</v>
      </c>
      <c r="D12" s="243">
        <v>4631.5789473684217</v>
      </c>
      <c r="E12" s="243">
        <v>4243.125841342021</v>
      </c>
      <c r="F12" s="243">
        <v>4631.5789473684217</v>
      </c>
      <c r="G12" s="243">
        <v>4631.5789473684217</v>
      </c>
      <c r="H12" s="243">
        <v>4631.5789473684217</v>
      </c>
      <c r="I12" s="243">
        <v>4631.5789473684217</v>
      </c>
      <c r="J12" s="243">
        <v>4631.5789473684217</v>
      </c>
      <c r="K12" s="243">
        <v>4631.5789473684217</v>
      </c>
      <c r="L12" s="243">
        <v>4631.5789473684217</v>
      </c>
      <c r="M12" s="243">
        <v>4243.125841342021</v>
      </c>
      <c r="N12" s="243">
        <v>4243.125841342021</v>
      </c>
      <c r="O12" s="243">
        <v>4631.5789473684217</v>
      </c>
      <c r="P12" s="243">
        <v>4631.5789473684217</v>
      </c>
      <c r="Q12" s="243">
        <v>5020.0320533948216</v>
      </c>
      <c r="R12" s="243">
        <v>5020.0320533948216</v>
      </c>
      <c r="S12" s="243">
        <v>5408.4851594212232</v>
      </c>
      <c r="T12" s="243">
        <v>5408.4851594212232</v>
      </c>
      <c r="U12" s="243">
        <v>5020.0320533948216</v>
      </c>
      <c r="V12" s="243">
        <v>5020.0320533948216</v>
      </c>
      <c r="W12" s="243">
        <v>5020.0320533948216</v>
      </c>
      <c r="DA12" s="83" t="s">
        <v>120</v>
      </c>
    </row>
    <row r="13" spans="1:105" ht="12" customHeight="1" x14ac:dyDescent="0.25">
      <c r="A13" s="49" t="s">
        <v>42</v>
      </c>
      <c r="B13" s="244">
        <v>12271.57894736842</v>
      </c>
      <c r="C13" s="244">
        <v>13551.750733851421</v>
      </c>
      <c r="D13" s="244">
        <v>13551.750733851421</v>
      </c>
      <c r="E13" s="244">
        <v>13551.750733851421</v>
      </c>
      <c r="F13" s="244">
        <v>14831.92252033443</v>
      </c>
      <c r="G13" s="244">
        <v>14831.92252033443</v>
      </c>
      <c r="H13" s="244">
        <v>16112.094306817429</v>
      </c>
      <c r="I13" s="244">
        <v>16112.094306817429</v>
      </c>
      <c r="J13" s="244">
        <v>16112.094306817429</v>
      </c>
      <c r="K13" s="244">
        <v>16112.094306817429</v>
      </c>
      <c r="L13" s="244">
        <v>16112.094306817429</v>
      </c>
      <c r="M13" s="244">
        <v>16112.094306817429</v>
      </c>
      <c r="N13" s="244">
        <v>14831.92252033443</v>
      </c>
      <c r="O13" s="244">
        <v>14831.92252033443</v>
      </c>
      <c r="P13" s="244">
        <v>14831.92252033443</v>
      </c>
      <c r="Q13" s="244">
        <v>14831.92252033443</v>
      </c>
      <c r="R13" s="244">
        <v>13551.750733851421</v>
      </c>
      <c r="S13" s="244">
        <v>13551.750733851421</v>
      </c>
      <c r="T13" s="244">
        <v>13551.750733851421</v>
      </c>
      <c r="U13" s="244">
        <v>12271.57894736842</v>
      </c>
      <c r="V13" s="244">
        <v>12271.57894736842</v>
      </c>
      <c r="W13" s="244">
        <v>12271.57894736842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2560.3435729660059</v>
      </c>
      <c r="D14" s="212">
        <f t="shared" si="3"/>
        <v>0</v>
      </c>
      <c r="E14" s="212">
        <f t="shared" si="3"/>
        <v>0</v>
      </c>
      <c r="F14" s="212">
        <f t="shared" si="3"/>
        <v>2948.7966789924067</v>
      </c>
      <c r="G14" s="212">
        <f t="shared" si="3"/>
        <v>0</v>
      </c>
      <c r="H14" s="212">
        <f t="shared" si="3"/>
        <v>1280.171786483003</v>
      </c>
      <c r="I14" s="212">
        <f t="shared" si="3"/>
        <v>388.45310602640052</v>
      </c>
      <c r="J14" s="212">
        <f t="shared" si="3"/>
        <v>1280.171786483003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388.45310602640052</v>
      </c>
      <c r="P14" s="212">
        <f t="shared" si="3"/>
        <v>0</v>
      </c>
      <c r="Q14" s="212">
        <f t="shared" si="3"/>
        <v>776.90621205280104</v>
      </c>
      <c r="R14" s="212">
        <f t="shared" si="3"/>
        <v>0</v>
      </c>
      <c r="S14" s="212">
        <f t="shared" si="3"/>
        <v>388.45310602640052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388.45310602640052</v>
      </c>
      <c r="G15" s="243">
        <v>0</v>
      </c>
      <c r="H15" s="243">
        <v>0</v>
      </c>
      <c r="I15" s="243">
        <v>388.45310602640052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388.45310602640052</v>
      </c>
      <c r="P15" s="243">
        <v>0</v>
      </c>
      <c r="Q15" s="243">
        <v>776.90621205280104</v>
      </c>
      <c r="R15" s="243">
        <v>0</v>
      </c>
      <c r="S15" s="243">
        <v>388.45310602640052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2560.3435729660059</v>
      </c>
      <c r="D16" s="244">
        <v>0</v>
      </c>
      <c r="E16" s="244">
        <v>0</v>
      </c>
      <c r="F16" s="244">
        <v>2560.3435729660059</v>
      </c>
      <c r="G16" s="244">
        <v>0</v>
      </c>
      <c r="H16" s="244">
        <v>1280.171786483003</v>
      </c>
      <c r="I16" s="244">
        <v>0</v>
      </c>
      <c r="J16" s="244">
        <v>1280.171786483003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1280.1717864830043</v>
      </c>
      <c r="D17" s="212">
        <f t="shared" si="4"/>
        <v>0</v>
      </c>
      <c r="E17" s="212">
        <f t="shared" si="4"/>
        <v>388.45310602640075</v>
      </c>
      <c r="F17" s="212">
        <f t="shared" si="4"/>
        <v>1280.171786482997</v>
      </c>
      <c r="G17" s="212">
        <f t="shared" si="4"/>
        <v>0</v>
      </c>
      <c r="H17" s="212">
        <f t="shared" si="4"/>
        <v>0</v>
      </c>
      <c r="I17" s="212">
        <f t="shared" si="4"/>
        <v>388.45310602640075</v>
      </c>
      <c r="J17" s="212">
        <f t="shared" si="4"/>
        <v>1280.1717864830043</v>
      </c>
      <c r="K17" s="212">
        <f t="shared" si="4"/>
        <v>0</v>
      </c>
      <c r="L17" s="212">
        <f t="shared" si="4"/>
        <v>0</v>
      </c>
      <c r="M17" s="212">
        <f t="shared" si="4"/>
        <v>388.45310602640075</v>
      </c>
      <c r="N17" s="212">
        <f t="shared" si="4"/>
        <v>1280.1717864829989</v>
      </c>
      <c r="O17" s="212">
        <f t="shared" si="4"/>
        <v>0</v>
      </c>
      <c r="P17" s="212">
        <f t="shared" si="4"/>
        <v>0</v>
      </c>
      <c r="Q17" s="212">
        <f t="shared" si="4"/>
        <v>388.45310602640166</v>
      </c>
      <c r="R17" s="212">
        <f t="shared" si="4"/>
        <v>1280.1717864830098</v>
      </c>
      <c r="S17" s="212">
        <f t="shared" si="4"/>
        <v>0</v>
      </c>
      <c r="T17" s="212">
        <f t="shared" si="4"/>
        <v>0</v>
      </c>
      <c r="U17" s="212">
        <f t="shared" si="4"/>
        <v>1668.6248925094023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388.45310602640075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388.45310602640075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388.45310602640075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388.45310602640166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388.45310602640166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1280.1717864830043</v>
      </c>
      <c r="D19" s="244">
        <f t="shared" si="6"/>
        <v>0</v>
      </c>
      <c r="E19" s="244">
        <f t="shared" si="6"/>
        <v>0</v>
      </c>
      <c r="F19" s="244">
        <f t="shared" si="6"/>
        <v>1280.171786482997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1280.1717864830043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1280.1717864829989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1280.1717864830098</v>
      </c>
      <c r="S19" s="244">
        <f t="shared" si="6"/>
        <v>0</v>
      </c>
      <c r="T19" s="244">
        <f t="shared" si="6"/>
        <v>0</v>
      </c>
      <c r="U19" s="244">
        <f t="shared" si="6"/>
        <v>1280.1717864830007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1029.1578947368416</v>
      </c>
      <c r="C20" s="205">
        <f t="shared" si="7"/>
        <v>1679.3296812198423</v>
      </c>
      <c r="D20" s="205">
        <f t="shared" si="7"/>
        <v>1775.3296812198423</v>
      </c>
      <c r="E20" s="205">
        <f t="shared" si="7"/>
        <v>1509.0875751934404</v>
      </c>
      <c r="F20" s="205">
        <f t="shared" si="7"/>
        <v>1842.8564677028526</v>
      </c>
      <c r="G20" s="205">
        <f t="shared" si="7"/>
        <v>1637.9004677028533</v>
      </c>
      <c r="H20" s="205">
        <f t="shared" si="7"/>
        <v>2352.6292541858497</v>
      </c>
      <c r="I20" s="205">
        <f t="shared" si="7"/>
        <v>1744.9902541858501</v>
      </c>
      <c r="J20" s="205">
        <f t="shared" si="7"/>
        <v>2103.4502541858492</v>
      </c>
      <c r="K20" s="205">
        <f t="shared" si="7"/>
        <v>6385.7252541858506</v>
      </c>
      <c r="L20" s="205">
        <f t="shared" si="7"/>
        <v>4400.8982541858513</v>
      </c>
      <c r="M20" s="205">
        <f t="shared" si="7"/>
        <v>4850.8611481594507</v>
      </c>
      <c r="N20" s="205">
        <f t="shared" si="7"/>
        <v>5435.6043616764528</v>
      </c>
      <c r="O20" s="205">
        <f t="shared" si="7"/>
        <v>5211.6424677028517</v>
      </c>
      <c r="P20" s="205">
        <f t="shared" si="7"/>
        <v>5214.8604677028525</v>
      </c>
      <c r="Q20" s="205">
        <f t="shared" si="7"/>
        <v>5007.2615737292526</v>
      </c>
      <c r="R20" s="205">
        <f t="shared" si="7"/>
        <v>4955.9357872462424</v>
      </c>
      <c r="S20" s="205">
        <f t="shared" si="7"/>
        <v>4519.298893272643</v>
      </c>
      <c r="T20" s="205">
        <f t="shared" si="7"/>
        <v>4639.7448932726438</v>
      </c>
      <c r="U20" s="205">
        <f t="shared" si="7"/>
        <v>3703.9410007632414</v>
      </c>
      <c r="V20" s="205">
        <f t="shared" si="7"/>
        <v>6293.1870007632406</v>
      </c>
      <c r="W20" s="205">
        <f t="shared" si="7"/>
        <v>3106.2000007632419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415.57894736842172</v>
      </c>
      <c r="C21" s="243">
        <f t="shared" si="8"/>
        <v>410.57894736842172</v>
      </c>
      <c r="D21" s="243">
        <f t="shared" si="8"/>
        <v>435.57894736842172</v>
      </c>
      <c r="E21" s="243">
        <f t="shared" si="8"/>
        <v>485.27884134201895</v>
      </c>
      <c r="F21" s="243">
        <f t="shared" si="8"/>
        <v>418.79094736842217</v>
      </c>
      <c r="G21" s="243">
        <f t="shared" si="8"/>
        <v>272.00894736842383</v>
      </c>
      <c r="H21" s="243">
        <f t="shared" si="8"/>
        <v>1030.8179473684199</v>
      </c>
      <c r="I21" s="243">
        <f t="shared" si="8"/>
        <v>441.83294736842072</v>
      </c>
      <c r="J21" s="243">
        <f t="shared" si="8"/>
        <v>564.5739473684207</v>
      </c>
      <c r="K21" s="243">
        <f t="shared" si="8"/>
        <v>1543.9319473684209</v>
      </c>
      <c r="L21" s="243">
        <f t="shared" si="8"/>
        <v>791.6869473684219</v>
      </c>
      <c r="M21" s="243">
        <f t="shared" si="8"/>
        <v>399.13284134202104</v>
      </c>
      <c r="N21" s="243">
        <f t="shared" si="8"/>
        <v>819.6648413420221</v>
      </c>
      <c r="O21" s="243">
        <f t="shared" si="8"/>
        <v>421.3119473684219</v>
      </c>
      <c r="P21" s="243">
        <f t="shared" si="8"/>
        <v>425.10594736842177</v>
      </c>
      <c r="Q21" s="243">
        <f t="shared" si="8"/>
        <v>319.16105339482237</v>
      </c>
      <c r="R21" s="243">
        <f t="shared" si="8"/>
        <v>472.93505339482181</v>
      </c>
      <c r="S21" s="243">
        <f t="shared" si="8"/>
        <v>587.89815942122277</v>
      </c>
      <c r="T21" s="243">
        <f t="shared" si="8"/>
        <v>497.94015942122314</v>
      </c>
      <c r="U21" s="243">
        <f t="shared" si="8"/>
        <v>780.24205339482069</v>
      </c>
      <c r="V21" s="243">
        <f t="shared" si="8"/>
        <v>1995.4650533948206</v>
      </c>
      <c r="W21" s="243">
        <f t="shared" si="8"/>
        <v>1119.0440533948226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613.5789473684199</v>
      </c>
      <c r="C22" s="244">
        <f t="shared" si="9"/>
        <v>1268.7507338514206</v>
      </c>
      <c r="D22" s="244">
        <f t="shared" si="9"/>
        <v>1339.7507338514206</v>
      </c>
      <c r="E22" s="244">
        <f t="shared" si="9"/>
        <v>1023.8087338514215</v>
      </c>
      <c r="F22" s="244">
        <f t="shared" si="9"/>
        <v>1424.0655203344304</v>
      </c>
      <c r="G22" s="244">
        <f t="shared" si="9"/>
        <v>1365.8915203344295</v>
      </c>
      <c r="H22" s="244">
        <f t="shared" si="9"/>
        <v>1321.8113068174298</v>
      </c>
      <c r="I22" s="244">
        <f t="shared" si="9"/>
        <v>1303.1573068174293</v>
      </c>
      <c r="J22" s="244">
        <f t="shared" si="9"/>
        <v>1538.8763068174285</v>
      </c>
      <c r="K22" s="244">
        <f t="shared" si="9"/>
        <v>4841.7933068174298</v>
      </c>
      <c r="L22" s="244">
        <f t="shared" si="9"/>
        <v>3609.2113068174294</v>
      </c>
      <c r="M22" s="244">
        <f t="shared" si="9"/>
        <v>4451.7283068174293</v>
      </c>
      <c r="N22" s="244">
        <f t="shared" si="9"/>
        <v>4615.9395203344302</v>
      </c>
      <c r="O22" s="244">
        <f t="shared" si="9"/>
        <v>4790.3305203344298</v>
      </c>
      <c r="P22" s="244">
        <f t="shared" si="9"/>
        <v>4789.7545203344307</v>
      </c>
      <c r="Q22" s="244">
        <f t="shared" si="9"/>
        <v>4688.1005203344303</v>
      </c>
      <c r="R22" s="244">
        <f t="shared" si="9"/>
        <v>4483.0007338514206</v>
      </c>
      <c r="S22" s="244">
        <f t="shared" si="9"/>
        <v>3931.4007338514202</v>
      </c>
      <c r="T22" s="244">
        <f t="shared" si="9"/>
        <v>4141.8047338514207</v>
      </c>
      <c r="U22" s="244">
        <f t="shared" si="9"/>
        <v>2923.6989473684207</v>
      </c>
      <c r="V22" s="244">
        <f t="shared" si="9"/>
        <v>4297.7219473684199</v>
      </c>
      <c r="W22" s="244">
        <f t="shared" si="9"/>
        <v>1987.1559473684192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3022.6643164230431</v>
      </c>
      <c r="C25" s="212">
        <v>3446.2546001719679</v>
      </c>
      <c r="D25" s="212">
        <v>3300.292175408425</v>
      </c>
      <c r="E25" s="212">
        <v>3394.1793637145311</v>
      </c>
      <c r="F25" s="212">
        <v>3726.9466036113499</v>
      </c>
      <c r="G25" s="212">
        <v>3373.8641444539981</v>
      </c>
      <c r="H25" s="212">
        <v>2706.444196044712</v>
      </c>
      <c r="I25" s="212">
        <v>2731.2169389509891</v>
      </c>
      <c r="J25" s="212">
        <v>2731.680051590713</v>
      </c>
      <c r="K25" s="212">
        <v>1925.659587274291</v>
      </c>
      <c r="L25" s="212">
        <v>2125.3859845227862</v>
      </c>
      <c r="M25" s="212">
        <v>2236.858985382632</v>
      </c>
      <c r="N25" s="212">
        <v>2059.8858125537399</v>
      </c>
      <c r="O25" s="212">
        <v>1826.871539122958</v>
      </c>
      <c r="P25" s="212">
        <v>1792.435271481359</v>
      </c>
      <c r="Q25" s="212">
        <v>2011.9177084662961</v>
      </c>
      <c r="R25" s="212">
        <v>2056.6776096730291</v>
      </c>
      <c r="S25" s="212">
        <v>2185.5637778323312</v>
      </c>
      <c r="T25" s="212">
        <v>2177.0523422947699</v>
      </c>
      <c r="U25" s="212">
        <v>1974.8840889109399</v>
      </c>
      <c r="V25" s="212">
        <v>1714.4678701495741</v>
      </c>
      <c r="W25" s="212">
        <v>1910.7774976696519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204.21324161650901</v>
      </c>
      <c r="C26" s="215">
        <f t="shared" si="10"/>
        <v>46.28830610490111</v>
      </c>
      <c r="D26" s="215">
        <f t="shared" si="10"/>
        <v>44.246173688736022</v>
      </c>
      <c r="E26" s="215">
        <f t="shared" si="10"/>
        <v>35.396990541702493</v>
      </c>
      <c r="F26" s="215">
        <f t="shared" si="10"/>
        <v>63.306104901117791</v>
      </c>
      <c r="G26" s="215">
        <f t="shared" si="10"/>
        <v>111.636543422184</v>
      </c>
      <c r="H26" s="215">
        <f t="shared" si="10"/>
        <v>124.57007738607049</v>
      </c>
      <c r="I26" s="215">
        <f t="shared" si="10"/>
        <v>91.215219260533104</v>
      </c>
      <c r="J26" s="215">
        <f t="shared" si="10"/>
        <v>102.1066208082545</v>
      </c>
      <c r="K26" s="215">
        <f t="shared" si="10"/>
        <v>112.99802235597591</v>
      </c>
      <c r="L26" s="215">
        <f t="shared" si="10"/>
        <v>74.197506448839206</v>
      </c>
      <c r="M26" s="215">
        <f t="shared" si="10"/>
        <v>195.64625967325878</v>
      </c>
      <c r="N26" s="215">
        <f t="shared" si="10"/>
        <v>107.69329320722269</v>
      </c>
      <c r="O26" s="215">
        <f t="shared" si="10"/>
        <v>90.994325021496138</v>
      </c>
      <c r="P26" s="215">
        <f t="shared" si="10"/>
        <v>91.682115219260538</v>
      </c>
      <c r="Q26" s="215">
        <f t="shared" si="10"/>
        <v>81.115305245055879</v>
      </c>
      <c r="R26" s="215">
        <f t="shared" si="10"/>
        <v>116.73267411865864</v>
      </c>
      <c r="S26" s="215">
        <f t="shared" si="10"/>
        <v>128.25090283748926</v>
      </c>
      <c r="T26" s="215">
        <f t="shared" si="10"/>
        <v>77.281255374032668</v>
      </c>
      <c r="U26" s="215">
        <f t="shared" si="10"/>
        <v>77.281255374032668</v>
      </c>
      <c r="V26" s="215">
        <f t="shared" si="10"/>
        <v>66.147721410146175</v>
      </c>
      <c r="W26" s="215">
        <f t="shared" si="10"/>
        <v>79.893465176268251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100.2881341358555</v>
      </c>
      <c r="N27" s="206">
        <v>69.934049871023205</v>
      </c>
      <c r="O27" s="206">
        <v>58.994926913155638</v>
      </c>
      <c r="P27" s="206">
        <v>59.042734307824603</v>
      </c>
      <c r="Q27" s="206">
        <v>47.195958727429051</v>
      </c>
      <c r="R27" s="206">
        <v>35.454256233877899</v>
      </c>
      <c r="S27" s="206">
        <v>47.27239896818574</v>
      </c>
      <c r="T27" s="206">
        <v>41.363370593293197</v>
      </c>
      <c r="U27" s="206">
        <v>41.363370593293197</v>
      </c>
      <c r="V27" s="206">
        <v>35.454256233877913</v>
      </c>
      <c r="W27" s="206">
        <v>41.36337059329319</v>
      </c>
      <c r="DA27" s="71" t="s">
        <v>128</v>
      </c>
    </row>
    <row r="28" spans="1:105" ht="12" customHeight="1" x14ac:dyDescent="0.25">
      <c r="A28" s="18" t="s">
        <v>40</v>
      </c>
      <c r="B28" s="206">
        <v>204.21324161650901</v>
      </c>
      <c r="C28" s="206">
        <v>46.28830610490111</v>
      </c>
      <c r="D28" s="206">
        <v>44.246173688736022</v>
      </c>
      <c r="E28" s="206">
        <v>35.396990541702493</v>
      </c>
      <c r="F28" s="206">
        <v>63.306104901117791</v>
      </c>
      <c r="G28" s="206">
        <v>111.636543422184</v>
      </c>
      <c r="H28" s="206">
        <v>124.57007738607049</v>
      </c>
      <c r="I28" s="206">
        <v>91.215219260533104</v>
      </c>
      <c r="J28" s="206">
        <v>102.1066208082545</v>
      </c>
      <c r="K28" s="206">
        <v>112.99802235597591</v>
      </c>
      <c r="L28" s="206">
        <v>74.197506448839206</v>
      </c>
      <c r="M28" s="206">
        <v>95.358125537403268</v>
      </c>
      <c r="N28" s="206">
        <v>37.759243336199482</v>
      </c>
      <c r="O28" s="206">
        <v>31.9993981083405</v>
      </c>
      <c r="P28" s="206">
        <v>32.639380911435943</v>
      </c>
      <c r="Q28" s="206">
        <v>33.919346517626828</v>
      </c>
      <c r="R28" s="206">
        <v>81.278417884780737</v>
      </c>
      <c r="S28" s="206">
        <v>80.978503869303523</v>
      </c>
      <c r="T28" s="206">
        <v>35.917884780739463</v>
      </c>
      <c r="U28" s="206">
        <v>35.917884780739463</v>
      </c>
      <c r="V28" s="206">
        <v>30.693465176268269</v>
      </c>
      <c r="W28" s="206">
        <v>38.53009458297506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475.99836629406695</v>
      </c>
      <c r="C29" s="206">
        <f t="shared" si="11"/>
        <v>474.45305245055891</v>
      </c>
      <c r="D29" s="206">
        <f t="shared" si="11"/>
        <v>456.51573516766973</v>
      </c>
      <c r="E29" s="206">
        <f t="shared" si="11"/>
        <v>469.10051590713664</v>
      </c>
      <c r="F29" s="206">
        <f t="shared" si="11"/>
        <v>452.43387790197767</v>
      </c>
      <c r="G29" s="206">
        <f t="shared" si="11"/>
        <v>426.78185726569217</v>
      </c>
      <c r="H29" s="206">
        <f t="shared" si="11"/>
        <v>426.94892519346519</v>
      </c>
      <c r="I29" s="206">
        <f t="shared" si="11"/>
        <v>383.60558899398109</v>
      </c>
      <c r="J29" s="206">
        <f t="shared" si="11"/>
        <v>354.3446259673259</v>
      </c>
      <c r="K29" s="206">
        <f t="shared" si="11"/>
        <v>324.03740326741178</v>
      </c>
      <c r="L29" s="206">
        <f t="shared" si="11"/>
        <v>429.37798796216674</v>
      </c>
      <c r="M29" s="206">
        <f t="shared" si="11"/>
        <v>289.43826311263973</v>
      </c>
      <c r="N29" s="206">
        <f t="shared" si="11"/>
        <v>243.7159071367154</v>
      </c>
      <c r="O29" s="206">
        <f t="shared" si="11"/>
        <v>81.718744625967332</v>
      </c>
      <c r="P29" s="206">
        <f t="shared" si="11"/>
        <v>92.364058469475509</v>
      </c>
      <c r="Q29" s="206">
        <f t="shared" si="11"/>
        <v>72.019260533104045</v>
      </c>
      <c r="R29" s="206">
        <f t="shared" si="11"/>
        <v>73.003267411865863</v>
      </c>
      <c r="S29" s="206">
        <f t="shared" si="11"/>
        <v>75.465778159931205</v>
      </c>
      <c r="T29" s="206">
        <f t="shared" si="11"/>
        <v>78.382029234737743</v>
      </c>
      <c r="U29" s="206">
        <f t="shared" si="11"/>
        <v>79.325537403267418</v>
      </c>
      <c r="V29" s="206">
        <f t="shared" si="11"/>
        <v>58.834995700773852</v>
      </c>
      <c r="W29" s="206">
        <f t="shared" si="11"/>
        <v>60.319260533104043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47.449097162510739</v>
      </c>
      <c r="C31" s="206">
        <v>45.18968185726569</v>
      </c>
      <c r="D31" s="206">
        <v>45.18968185726569</v>
      </c>
      <c r="E31" s="206">
        <v>44.05993121238177</v>
      </c>
      <c r="F31" s="206">
        <v>45.18968185726569</v>
      </c>
      <c r="G31" s="206">
        <v>44.05993121238177</v>
      </c>
      <c r="H31" s="206">
        <v>40.670679277730002</v>
      </c>
      <c r="I31" s="206">
        <v>40.670679277730002</v>
      </c>
      <c r="J31" s="206">
        <v>39.540928632846082</v>
      </c>
      <c r="K31" s="206">
        <v>37.281427343078249</v>
      </c>
      <c r="L31" s="206">
        <v>36.151676698194322</v>
      </c>
      <c r="M31" s="206">
        <v>33.892261392949273</v>
      </c>
      <c r="N31" s="206">
        <v>32.762510748065353</v>
      </c>
      <c r="O31" s="206">
        <v>24.854342218400689</v>
      </c>
      <c r="P31" s="206">
        <v>16.946087704213241</v>
      </c>
      <c r="Q31" s="206">
        <v>14.68667239896819</v>
      </c>
      <c r="R31" s="206">
        <v>16.946087704213241</v>
      </c>
      <c r="S31" s="206">
        <v>13.556921754084261</v>
      </c>
      <c r="T31" s="206">
        <v>12.427171109200341</v>
      </c>
      <c r="U31" s="206">
        <v>13.556921754084261</v>
      </c>
      <c r="V31" s="206">
        <v>12.427171109200341</v>
      </c>
      <c r="W31" s="206">
        <v>8.7882201203783303</v>
      </c>
      <c r="DA31" s="71" t="s">
        <v>131</v>
      </c>
    </row>
    <row r="32" spans="1:105" ht="12" customHeight="1" x14ac:dyDescent="0.25">
      <c r="A32" s="18" t="s">
        <v>69</v>
      </c>
      <c r="B32" s="206">
        <v>73.946689595872741</v>
      </c>
      <c r="C32" s="206">
        <v>74.973688736027512</v>
      </c>
      <c r="D32" s="206">
        <v>73.946689595872741</v>
      </c>
      <c r="E32" s="206">
        <v>82.16302665520206</v>
      </c>
      <c r="F32" s="206">
        <v>93.460361134995694</v>
      </c>
      <c r="G32" s="206">
        <v>93.460361134995694</v>
      </c>
      <c r="H32" s="206">
        <v>51.351848667239892</v>
      </c>
      <c r="I32" s="206">
        <v>52.378933791917447</v>
      </c>
      <c r="J32" s="206">
        <v>51.351848667239892</v>
      </c>
      <c r="K32" s="206">
        <v>51.351848667239892</v>
      </c>
      <c r="L32" s="206">
        <v>53.405932932072233</v>
      </c>
      <c r="M32" s="206">
        <v>46.216680997420461</v>
      </c>
      <c r="N32" s="206">
        <v>38.000343938091142</v>
      </c>
      <c r="O32" s="206">
        <v>30.811092003439381</v>
      </c>
      <c r="P32" s="206">
        <v>18.486672398968189</v>
      </c>
      <c r="Q32" s="206">
        <v>22.594840928632841</v>
      </c>
      <c r="R32" s="206">
        <v>17.45967325881341</v>
      </c>
      <c r="S32" s="206">
        <v>18.486672398968189</v>
      </c>
      <c r="T32" s="206">
        <v>21.56775580395529</v>
      </c>
      <c r="U32" s="206">
        <v>18.486672398968189</v>
      </c>
      <c r="V32" s="206">
        <v>17.45967325881341</v>
      </c>
      <c r="W32" s="206">
        <v>20.22751504729149</v>
      </c>
      <c r="DA32" s="71" t="s">
        <v>132</v>
      </c>
    </row>
    <row r="33" spans="1:105" ht="12" customHeight="1" x14ac:dyDescent="0.25">
      <c r="A33" s="18" t="s">
        <v>70</v>
      </c>
      <c r="B33" s="206">
        <v>130.26655202063631</v>
      </c>
      <c r="C33" s="206">
        <v>116.757437661221</v>
      </c>
      <c r="D33" s="206">
        <v>121.5821152192605</v>
      </c>
      <c r="E33" s="206">
        <v>110.0028374892519</v>
      </c>
      <c r="F33" s="206">
        <v>72.370335339638856</v>
      </c>
      <c r="G33" s="206">
        <v>50.176784178847811</v>
      </c>
      <c r="H33" s="206">
        <v>109.03791917454861</v>
      </c>
      <c r="I33" s="206">
        <v>96.493723129836624</v>
      </c>
      <c r="J33" s="206">
        <v>84.914531384350809</v>
      </c>
      <c r="K33" s="206">
        <v>68.510576096302657</v>
      </c>
      <c r="L33" s="206">
        <v>66.580653482373165</v>
      </c>
      <c r="M33" s="206">
        <v>46.317024935511597</v>
      </c>
      <c r="N33" s="206">
        <v>27.01822871883061</v>
      </c>
      <c r="O33" s="206">
        <v>26.053310404127259</v>
      </c>
      <c r="P33" s="206">
        <v>56.931298366294072</v>
      </c>
      <c r="Q33" s="206">
        <v>34.737747205503013</v>
      </c>
      <c r="R33" s="206">
        <v>38.597506448839212</v>
      </c>
      <c r="S33" s="206">
        <v>43.422184006878759</v>
      </c>
      <c r="T33" s="206">
        <v>44.387102321582113</v>
      </c>
      <c r="U33" s="206">
        <v>47.281943250214958</v>
      </c>
      <c r="V33" s="206">
        <v>28.948151332760101</v>
      </c>
      <c r="W33" s="206">
        <v>31.303525365434218</v>
      </c>
      <c r="DA33" s="71" t="s">
        <v>133</v>
      </c>
    </row>
    <row r="34" spans="1:105" ht="12" customHeight="1" x14ac:dyDescent="0.25">
      <c r="A34" s="18" t="s">
        <v>34</v>
      </c>
      <c r="B34" s="206">
        <v>224.33602751504719</v>
      </c>
      <c r="C34" s="206">
        <v>237.5322441960447</v>
      </c>
      <c r="D34" s="206">
        <v>215.79724849527079</v>
      </c>
      <c r="E34" s="206">
        <v>232.87472055030091</v>
      </c>
      <c r="F34" s="206">
        <v>241.41349957007739</v>
      </c>
      <c r="G34" s="206">
        <v>239.08478073946691</v>
      </c>
      <c r="H34" s="206">
        <v>225.88847807394669</v>
      </c>
      <c r="I34" s="206">
        <v>194.062252794497</v>
      </c>
      <c r="J34" s="206">
        <v>178.53731728288909</v>
      </c>
      <c r="K34" s="206">
        <v>166.89355116079099</v>
      </c>
      <c r="L34" s="206">
        <v>273.23972484952702</v>
      </c>
      <c r="M34" s="206">
        <v>163.01229578675839</v>
      </c>
      <c r="N34" s="206">
        <v>145.9348237317283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1074.9404987102321</v>
      </c>
      <c r="C35" s="206">
        <f t="shared" si="12"/>
        <v>1555.7654342218398</v>
      </c>
      <c r="D35" s="206">
        <f t="shared" si="12"/>
        <v>1403.3852106620807</v>
      </c>
      <c r="E35" s="206">
        <f t="shared" si="12"/>
        <v>1413.6564918314705</v>
      </c>
      <c r="F35" s="206">
        <f t="shared" si="12"/>
        <v>1730.6240756663797</v>
      </c>
      <c r="G35" s="206">
        <f t="shared" si="12"/>
        <v>1255.1211521926052</v>
      </c>
      <c r="H35" s="206">
        <f t="shared" si="12"/>
        <v>767.89380911435933</v>
      </c>
      <c r="I35" s="206">
        <f t="shared" si="12"/>
        <v>830.75769561478921</v>
      </c>
      <c r="J35" s="206">
        <f t="shared" si="12"/>
        <v>799.71934651762683</v>
      </c>
      <c r="K35" s="206">
        <f t="shared" si="12"/>
        <v>433.5058469475494</v>
      </c>
      <c r="L35" s="206">
        <f t="shared" si="12"/>
        <v>390.68185726569209</v>
      </c>
      <c r="M35" s="206">
        <f t="shared" si="12"/>
        <v>596.65614789337917</v>
      </c>
      <c r="N35" s="206">
        <f t="shared" si="12"/>
        <v>568.81160791057596</v>
      </c>
      <c r="O35" s="206">
        <f t="shared" si="12"/>
        <v>594.2871023215821</v>
      </c>
      <c r="P35" s="206">
        <f t="shared" si="12"/>
        <v>538.84032674118646</v>
      </c>
      <c r="Q35" s="206">
        <f t="shared" si="12"/>
        <v>759.96070507308673</v>
      </c>
      <c r="R35" s="206">
        <f t="shared" si="12"/>
        <v>690.56328460877035</v>
      </c>
      <c r="S35" s="206">
        <f t="shared" si="12"/>
        <v>724.35717970765268</v>
      </c>
      <c r="T35" s="206">
        <f t="shared" si="12"/>
        <v>699.77067927772998</v>
      </c>
      <c r="U35" s="206">
        <f t="shared" si="12"/>
        <v>656.59449699054164</v>
      </c>
      <c r="V35" s="206">
        <f t="shared" si="12"/>
        <v>630.43172828890795</v>
      </c>
      <c r="W35" s="206">
        <f t="shared" si="12"/>
        <v>703.30799656061902</v>
      </c>
      <c r="DA35" s="71"/>
    </row>
    <row r="36" spans="1:105" ht="12" customHeight="1" x14ac:dyDescent="0.25">
      <c r="A36" s="18" t="s">
        <v>72</v>
      </c>
      <c r="B36" s="206">
        <v>838.94402407566633</v>
      </c>
      <c r="C36" s="206">
        <v>1195.4974204643161</v>
      </c>
      <c r="D36" s="206">
        <v>1054.634393809114</v>
      </c>
      <c r="E36" s="206">
        <v>1237.9089423903699</v>
      </c>
      <c r="F36" s="206">
        <v>1540.5504729148749</v>
      </c>
      <c r="G36" s="206">
        <v>1117.832502149613</v>
      </c>
      <c r="H36" s="206">
        <v>639.97747205503003</v>
      </c>
      <c r="I36" s="206">
        <v>683.85073086844363</v>
      </c>
      <c r="J36" s="206">
        <v>656.06552020636286</v>
      </c>
      <c r="K36" s="206">
        <v>322.26818572656919</v>
      </c>
      <c r="L36" s="206">
        <v>269.25975924333619</v>
      </c>
      <c r="M36" s="206">
        <v>444.58297506448838</v>
      </c>
      <c r="N36" s="206">
        <v>445.55520206362849</v>
      </c>
      <c r="O36" s="206">
        <v>478.07661220980219</v>
      </c>
      <c r="P36" s="206">
        <v>463.22648323301797</v>
      </c>
      <c r="Q36" s="206">
        <v>680.27214101461732</v>
      </c>
      <c r="R36" s="206">
        <v>594.73834909716243</v>
      </c>
      <c r="S36" s="206">
        <v>629.86500429922614</v>
      </c>
      <c r="T36" s="206">
        <v>617.47635425623389</v>
      </c>
      <c r="U36" s="206">
        <v>583.64144453998279</v>
      </c>
      <c r="V36" s="206">
        <v>578.54488392089422</v>
      </c>
      <c r="W36" s="206">
        <v>613.15563198624238</v>
      </c>
      <c r="DA36" s="71" t="s">
        <v>135</v>
      </c>
    </row>
    <row r="37" spans="1:105" ht="12" customHeight="1" x14ac:dyDescent="0.25">
      <c r="A37" s="18" t="s">
        <v>36</v>
      </c>
      <c r="B37" s="206">
        <v>235.99647463456569</v>
      </c>
      <c r="C37" s="206">
        <v>360.26801375752359</v>
      </c>
      <c r="D37" s="206">
        <v>348.75081685296652</v>
      </c>
      <c r="E37" s="206">
        <v>175.74754944110049</v>
      </c>
      <c r="F37" s="206">
        <v>190.07360275150469</v>
      </c>
      <c r="G37" s="206">
        <v>137.28865004299229</v>
      </c>
      <c r="H37" s="206">
        <v>127.91633705932929</v>
      </c>
      <c r="I37" s="206">
        <v>146.90696474634561</v>
      </c>
      <c r="J37" s="206">
        <v>143.653826311264</v>
      </c>
      <c r="K37" s="206">
        <v>111.2376612209802</v>
      </c>
      <c r="L37" s="206">
        <v>121.4220980223559</v>
      </c>
      <c r="M37" s="206">
        <v>152.07317282889079</v>
      </c>
      <c r="N37" s="206">
        <v>123.2564058469475</v>
      </c>
      <c r="O37" s="206">
        <v>116.2104901117799</v>
      </c>
      <c r="P37" s="206">
        <v>75.613843508168529</v>
      </c>
      <c r="Q37" s="206">
        <v>79.688564058469467</v>
      </c>
      <c r="R37" s="206">
        <v>95.82493551160789</v>
      </c>
      <c r="S37" s="206">
        <v>94.492175408426476</v>
      </c>
      <c r="T37" s="206">
        <v>82.294325021496121</v>
      </c>
      <c r="U37" s="206">
        <v>72.9530524505589</v>
      </c>
      <c r="V37" s="206">
        <v>51.886844368013747</v>
      </c>
      <c r="W37" s="206">
        <v>90.152364574376605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0.78822012037833178</v>
      </c>
      <c r="C38" s="206">
        <f t="shared" si="13"/>
        <v>0.78822012037833178</v>
      </c>
      <c r="D38" s="206">
        <f t="shared" si="13"/>
        <v>0.78822012037833178</v>
      </c>
      <c r="E38" s="206">
        <f t="shared" si="13"/>
        <v>0.78890799656061894</v>
      </c>
      <c r="F38" s="206">
        <f t="shared" si="13"/>
        <v>0.78890799656061894</v>
      </c>
      <c r="G38" s="206">
        <f t="shared" si="13"/>
        <v>0.78890799656061894</v>
      </c>
      <c r="H38" s="206">
        <f t="shared" si="13"/>
        <v>0.78890799656061894</v>
      </c>
      <c r="I38" s="206">
        <f t="shared" si="13"/>
        <v>0.78890799656061894</v>
      </c>
      <c r="J38" s="206">
        <f t="shared" si="13"/>
        <v>0.78890799656061894</v>
      </c>
      <c r="K38" s="206">
        <f t="shared" si="13"/>
        <v>2.2355975924333621E-3</v>
      </c>
      <c r="L38" s="206">
        <f t="shared" si="13"/>
        <v>2.2355975924333621E-3</v>
      </c>
      <c r="M38" s="206">
        <f t="shared" si="13"/>
        <v>2.2355975924333621E-3</v>
      </c>
      <c r="N38" s="206">
        <f t="shared" si="13"/>
        <v>2.6139294926913151E-2</v>
      </c>
      <c r="O38" s="206">
        <f t="shared" si="13"/>
        <v>2.6139294926913151E-2</v>
      </c>
      <c r="P38" s="206">
        <f t="shared" si="13"/>
        <v>11.079295557025254</v>
      </c>
      <c r="Q38" s="206">
        <f t="shared" si="13"/>
        <v>14.557605284868204</v>
      </c>
      <c r="R38" s="206">
        <f t="shared" si="13"/>
        <v>15.673310446890023</v>
      </c>
      <c r="S38" s="206">
        <f t="shared" si="13"/>
        <v>18.280974736887565</v>
      </c>
      <c r="T38" s="206">
        <f t="shared" si="13"/>
        <v>20.156641520909705</v>
      </c>
      <c r="U38" s="206">
        <f t="shared" si="13"/>
        <v>20.32424368308142</v>
      </c>
      <c r="V38" s="206">
        <f t="shared" si="13"/>
        <v>21.048265678378499</v>
      </c>
      <c r="W38" s="206">
        <f t="shared" si="13"/>
        <v>23.834591392782208</v>
      </c>
      <c r="DA38" s="71"/>
    </row>
    <row r="39" spans="1:105" ht="12" customHeight="1" x14ac:dyDescent="0.25">
      <c r="A39" s="18" t="s">
        <v>73</v>
      </c>
      <c r="B39" s="206">
        <v>0.78822012037833178</v>
      </c>
      <c r="C39" s="206">
        <v>0.78822012037833178</v>
      </c>
      <c r="D39" s="206">
        <v>0.78822012037833178</v>
      </c>
      <c r="E39" s="206">
        <v>0.78822012037833178</v>
      </c>
      <c r="F39" s="206">
        <v>0.78822012037833178</v>
      </c>
      <c r="G39" s="206">
        <v>0.78822012037833178</v>
      </c>
      <c r="H39" s="206">
        <v>0.78822012037833178</v>
      </c>
      <c r="I39" s="206">
        <v>0.78822012037833178</v>
      </c>
      <c r="J39" s="206">
        <v>0.78822012037833178</v>
      </c>
      <c r="K39" s="206">
        <v>0</v>
      </c>
      <c r="L39" s="206">
        <v>0</v>
      </c>
      <c r="M39" s="206">
        <v>0</v>
      </c>
      <c r="N39" s="206">
        <v>2.3903697334479789E-2</v>
      </c>
      <c r="O39" s="206">
        <v>2.3903697334479789E-2</v>
      </c>
      <c r="P39" s="206">
        <v>2.3903697334479789E-2</v>
      </c>
      <c r="Q39" s="206">
        <v>2.3903697334479789E-2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6.878761822871883E-4</v>
      </c>
      <c r="F42" s="206">
        <v>6.878761822871883E-4</v>
      </c>
      <c r="G42" s="206">
        <v>6.878761822871883E-4</v>
      </c>
      <c r="H42" s="206">
        <v>6.878761822871883E-4</v>
      </c>
      <c r="I42" s="206">
        <v>6.878761822871883E-4</v>
      </c>
      <c r="J42" s="206">
        <v>6.878761822871883E-4</v>
      </c>
      <c r="K42" s="206">
        <v>2.2355975924333621E-3</v>
      </c>
      <c r="L42" s="206">
        <v>2.2355975924333621E-3</v>
      </c>
      <c r="M42" s="206">
        <v>2.2355975924333621E-3</v>
      </c>
      <c r="N42" s="206">
        <v>2.2355975924333621E-3</v>
      </c>
      <c r="O42" s="206">
        <v>2.2355975924333621E-3</v>
      </c>
      <c r="P42" s="206">
        <v>2.2355975924333621E-3</v>
      </c>
      <c r="Q42" s="206">
        <v>2.2355975924333621E-3</v>
      </c>
      <c r="R42" s="206">
        <v>2.2355975924333621E-3</v>
      </c>
      <c r="S42" s="206">
        <v>2.2355975924333621E-3</v>
      </c>
      <c r="T42" s="206">
        <v>2.2355975924333621E-3</v>
      </c>
      <c r="U42" s="206">
        <v>5.846947549441101E-3</v>
      </c>
      <c r="V42" s="206">
        <v>5.846947549441101E-3</v>
      </c>
      <c r="W42" s="206">
        <v>5.846947549441101E-3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11.053156262098341</v>
      </c>
      <c r="Q44" s="206">
        <v>14.531465989941291</v>
      </c>
      <c r="R44" s="206">
        <v>15.67107484929759</v>
      </c>
      <c r="S44" s="206">
        <v>18.27873913929513</v>
      </c>
      <c r="T44" s="206">
        <v>20.15440592331727</v>
      </c>
      <c r="U44" s="206">
        <v>20.31839673553198</v>
      </c>
      <c r="V44" s="206">
        <v>21.042418730829059</v>
      </c>
      <c r="W44" s="206">
        <v>23.828744445232768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</v>
      </c>
    </row>
    <row r="46" spans="1:105" ht="12" customHeight="1" x14ac:dyDescent="0.25">
      <c r="A46" s="21" t="s">
        <v>38</v>
      </c>
      <c r="B46" s="209">
        <v>1266.7239896818569</v>
      </c>
      <c r="C46" s="209">
        <v>1368.95958727429</v>
      </c>
      <c r="D46" s="209">
        <v>1395.356835769561</v>
      </c>
      <c r="E46" s="209">
        <v>1475.2364574376611</v>
      </c>
      <c r="F46" s="209">
        <v>1479.7936371453141</v>
      </c>
      <c r="G46" s="209">
        <v>1579.535683576956</v>
      </c>
      <c r="H46" s="209">
        <v>1386.242476354256</v>
      </c>
      <c r="I46" s="209">
        <v>1424.8495270851249</v>
      </c>
      <c r="J46" s="209">
        <v>1474.7205503009459</v>
      </c>
      <c r="K46" s="209">
        <v>1055.1160791057609</v>
      </c>
      <c r="L46" s="209">
        <v>1231.1263972484951</v>
      </c>
      <c r="M46" s="209">
        <v>1155.1160791057609</v>
      </c>
      <c r="N46" s="209">
        <v>1139.6388650042991</v>
      </c>
      <c r="O46" s="209">
        <v>1059.845227858985</v>
      </c>
      <c r="P46" s="209">
        <v>1058.469475494411</v>
      </c>
      <c r="Q46" s="209">
        <v>1084.264832330181</v>
      </c>
      <c r="R46" s="209">
        <v>1160.7050730868441</v>
      </c>
      <c r="S46" s="209">
        <v>1239.2089423903701</v>
      </c>
      <c r="T46" s="209">
        <v>1301.4617368873601</v>
      </c>
      <c r="U46" s="209">
        <v>1141.358555460017</v>
      </c>
      <c r="V46" s="209">
        <v>938.00515907136707</v>
      </c>
      <c r="W46" s="209">
        <v>1043.422184006879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3022.6643164230427</v>
      </c>
      <c r="C47" s="212">
        <f t="shared" si="14"/>
        <v>3446.2546001719693</v>
      </c>
      <c r="D47" s="212">
        <f t="shared" si="14"/>
        <v>3300.292175408425</v>
      </c>
      <c r="E47" s="212">
        <f t="shared" si="14"/>
        <v>3394.179363714532</v>
      </c>
      <c r="F47" s="212">
        <f t="shared" si="14"/>
        <v>3726.946603611349</v>
      </c>
      <c r="G47" s="212">
        <f t="shared" si="14"/>
        <v>3373.864144453999</v>
      </c>
      <c r="H47" s="212">
        <f t="shared" si="14"/>
        <v>2706.4441960447107</v>
      </c>
      <c r="I47" s="212">
        <f t="shared" si="14"/>
        <v>2731.2169389509891</v>
      </c>
      <c r="J47" s="212">
        <f t="shared" si="14"/>
        <v>2731.6800515907139</v>
      </c>
      <c r="K47" s="212">
        <f t="shared" si="14"/>
        <v>1925.6595872742901</v>
      </c>
      <c r="L47" s="212">
        <f t="shared" si="14"/>
        <v>2125.3859845227857</v>
      </c>
      <c r="M47" s="212">
        <f t="shared" si="14"/>
        <v>2236.858985382632</v>
      </c>
      <c r="N47" s="212">
        <f t="shared" si="14"/>
        <v>2059.8858125537399</v>
      </c>
      <c r="O47" s="212">
        <f t="shared" si="14"/>
        <v>1826.8715391229571</v>
      </c>
      <c r="P47" s="212">
        <f t="shared" si="14"/>
        <v>1792.4352714813588</v>
      </c>
      <c r="Q47" s="212">
        <f t="shared" si="14"/>
        <v>2011.9177084662956</v>
      </c>
      <c r="R47" s="212">
        <f t="shared" si="14"/>
        <v>2056.67760967303</v>
      </c>
      <c r="S47" s="212">
        <f t="shared" si="14"/>
        <v>2185.5637778323321</v>
      </c>
      <c r="T47" s="212">
        <f t="shared" si="14"/>
        <v>2177.0523422947699</v>
      </c>
      <c r="U47" s="212">
        <f t="shared" si="14"/>
        <v>1974.8840889109406</v>
      </c>
      <c r="V47" s="212">
        <f t="shared" si="14"/>
        <v>1714.4678701495732</v>
      </c>
      <c r="W47" s="212">
        <f t="shared" si="14"/>
        <v>1910.7774976696519</v>
      </c>
      <c r="DA47" s="109"/>
    </row>
    <row r="48" spans="1:105" ht="12" customHeight="1" x14ac:dyDescent="0.25">
      <c r="A48" s="51" t="s">
        <v>41</v>
      </c>
      <c r="B48" s="243">
        <f>ISI_fec!B5</f>
        <v>1367.9124968588519</v>
      </c>
      <c r="C48" s="243">
        <f>ISI_fec!C5</f>
        <v>1542.198772858369</v>
      </c>
      <c r="D48" s="243">
        <f>ISI_fec!D5</f>
        <v>1467.6101111153671</v>
      </c>
      <c r="E48" s="243">
        <f>ISI_fec!E5</f>
        <v>1411.664976152648</v>
      </c>
      <c r="F48" s="243">
        <f>ISI_fec!F5</f>
        <v>1593.8915036273529</v>
      </c>
      <c r="G48" s="243">
        <f>ISI_fec!G5</f>
        <v>1438.734670559729</v>
      </c>
      <c r="H48" s="243">
        <f>ISI_fec!H5</f>
        <v>932.29670107024958</v>
      </c>
      <c r="I48" s="243">
        <f>ISI_fec!I5</f>
        <v>1026.6612336234391</v>
      </c>
      <c r="J48" s="243">
        <f>ISI_fec!J5</f>
        <v>1022.174021800202</v>
      </c>
      <c r="K48" s="243">
        <f>ISI_fec!K5</f>
        <v>700.72984297319613</v>
      </c>
      <c r="L48" s="243">
        <f>ISI_fec!L5</f>
        <v>823.19264433753483</v>
      </c>
      <c r="M48" s="243">
        <f>ISI_fec!M5</f>
        <v>919.29718145088407</v>
      </c>
      <c r="N48" s="243">
        <f>ISI_fec!N5</f>
        <v>861.21225272266383</v>
      </c>
      <c r="O48" s="243">
        <f>ISI_fec!O5</f>
        <v>837.18428303531709</v>
      </c>
      <c r="P48" s="243">
        <f>ISI_fec!P5</f>
        <v>818.48818320662247</v>
      </c>
      <c r="Q48" s="243">
        <f>ISI_fec!Q5</f>
        <v>978.08170154374852</v>
      </c>
      <c r="R48" s="243">
        <f>ISI_fec!R5</f>
        <v>1054.9784553339209</v>
      </c>
      <c r="S48" s="243">
        <f>ISI_fec!S5</f>
        <v>1121.0798356122571</v>
      </c>
      <c r="T48" s="243">
        <f>ISI_fec!T5</f>
        <v>1138.323281618596</v>
      </c>
      <c r="U48" s="243">
        <f>ISI_fec!U5</f>
        <v>960.44960465350164</v>
      </c>
      <c r="V48" s="243">
        <f>ISI_fec!V5</f>
        <v>770.39941587573992</v>
      </c>
      <c r="W48" s="243">
        <f>ISI_fec!W5</f>
        <v>837.94454210399101</v>
      </c>
      <c r="DA48" s="83"/>
    </row>
    <row r="49" spans="1:105" ht="12" customHeight="1" x14ac:dyDescent="0.25">
      <c r="A49" s="52" t="s">
        <v>42</v>
      </c>
      <c r="B49" s="244">
        <f>ISI_fec!B54</f>
        <v>1654.751819564191</v>
      </c>
      <c r="C49" s="244">
        <f>ISI_fec!C54</f>
        <v>1904.0558273136</v>
      </c>
      <c r="D49" s="244">
        <f>ISI_fec!D54</f>
        <v>1832.6820642930579</v>
      </c>
      <c r="E49" s="244">
        <f>ISI_fec!E54</f>
        <v>1982.514387561884</v>
      </c>
      <c r="F49" s="244">
        <f>ISI_fec!F54</f>
        <v>2133.0550999839961</v>
      </c>
      <c r="G49" s="244">
        <f>ISI_fec!G54</f>
        <v>1935.1294738942699</v>
      </c>
      <c r="H49" s="244">
        <f>ISI_fec!H54</f>
        <v>1774.1474949744611</v>
      </c>
      <c r="I49" s="244">
        <f>ISI_fec!I54</f>
        <v>1704.55570532755</v>
      </c>
      <c r="J49" s="244">
        <f>ISI_fec!J54</f>
        <v>1709.506029790512</v>
      </c>
      <c r="K49" s="244">
        <f>ISI_fec!K54</f>
        <v>1224.9297443010939</v>
      </c>
      <c r="L49" s="244">
        <f>ISI_fec!L54</f>
        <v>1302.1933401852509</v>
      </c>
      <c r="M49" s="244">
        <f>ISI_fec!M54</f>
        <v>1317.561803931748</v>
      </c>
      <c r="N49" s="244">
        <f>ISI_fec!N54</f>
        <v>1198.6735598310761</v>
      </c>
      <c r="O49" s="244">
        <f>ISI_fec!O54</f>
        <v>989.68725608764009</v>
      </c>
      <c r="P49" s="244">
        <f>ISI_fec!P54</f>
        <v>973.9470882747363</v>
      </c>
      <c r="Q49" s="244">
        <f>ISI_fec!Q54</f>
        <v>1033.8360069225471</v>
      </c>
      <c r="R49" s="244">
        <f>ISI_fec!R54</f>
        <v>1001.699154339109</v>
      </c>
      <c r="S49" s="244">
        <f>ISI_fec!S54</f>
        <v>1064.4839422200751</v>
      </c>
      <c r="T49" s="244">
        <f>ISI_fec!T54</f>
        <v>1038.729060676174</v>
      </c>
      <c r="U49" s="244">
        <f>ISI_fec!U54</f>
        <v>1014.434484257439</v>
      </c>
      <c r="V49" s="244">
        <f>ISI_fec!V54</f>
        <v>944.06845427383337</v>
      </c>
      <c r="W49" s="244">
        <f>ISI_fec!W54</f>
        <v>1072.832955565661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8512.8363706007494</v>
      </c>
      <c r="C51" s="205">
        <f t="shared" si="15"/>
        <v>9381.1470452409521</v>
      </c>
      <c r="D51" s="205">
        <f t="shared" si="15"/>
        <v>8973.2371998659328</v>
      </c>
      <c r="E51" s="205">
        <f t="shared" si="15"/>
        <v>7384.4951440207915</v>
      </c>
      <c r="F51" s="205">
        <f t="shared" si="15"/>
        <v>8298.0445422503344</v>
      </c>
      <c r="G51" s="205">
        <f t="shared" si="15"/>
        <v>7836.279199667244</v>
      </c>
      <c r="H51" s="205">
        <f t="shared" si="15"/>
        <v>6904.0685804507993</v>
      </c>
      <c r="I51" s="205">
        <f t="shared" si="15"/>
        <v>6588.9594319210391</v>
      </c>
      <c r="J51" s="205">
        <f t="shared" si="15"/>
        <v>6405.668232540691</v>
      </c>
      <c r="K51" s="205">
        <f t="shared" si="15"/>
        <v>4834.7954251456067</v>
      </c>
      <c r="L51" s="205">
        <f t="shared" si="15"/>
        <v>5677.9818147671776</v>
      </c>
      <c r="M51" s="205">
        <f t="shared" si="15"/>
        <v>5681.8599543016808</v>
      </c>
      <c r="N51" s="205">
        <f t="shared" si="15"/>
        <v>4861.1688226973265</v>
      </c>
      <c r="O51" s="205">
        <f t="shared" si="15"/>
        <v>4313.3091040794516</v>
      </c>
      <c r="P51" s="205">
        <f t="shared" si="15"/>
        <v>4735.8036770530434</v>
      </c>
      <c r="Q51" s="205">
        <f t="shared" si="15"/>
        <v>5967.1064330675345</v>
      </c>
      <c r="R51" s="205">
        <f t="shared" si="15"/>
        <v>5626.5639928406526</v>
      </c>
      <c r="S51" s="205">
        <f t="shared" si="15"/>
        <v>4840.3353847690614</v>
      </c>
      <c r="T51" s="205">
        <f t="shared" si="15"/>
        <v>4797.6831375333513</v>
      </c>
      <c r="U51" s="205">
        <f t="shared" si="15"/>
        <v>4318.9160496455943</v>
      </c>
      <c r="V51" s="205">
        <f t="shared" si="15"/>
        <v>3867.0144694330033</v>
      </c>
      <c r="W51" s="205">
        <f t="shared" si="15"/>
        <v>4663.4795061358063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6428.3196472431773</v>
      </c>
      <c r="C52" s="215">
        <f>(ISI_emi!C5-ISI_emi!C52)+(ISI_emi!C54-ISI_emi!C96)</f>
        <v>7267.6969199423111</v>
      </c>
      <c r="D52" s="215">
        <f>(ISI_emi!D5-ISI_emi!D52)+(ISI_emi!D54-ISI_emi!D96)</f>
        <v>6735.6023871218858</v>
      </c>
      <c r="E52" s="215">
        <f>(ISI_emi!E5-ISI_emi!E52)+(ISI_emi!E54-ISI_emi!E96)</f>
        <v>5242.432547699229</v>
      </c>
      <c r="F52" s="215">
        <f>(ISI_emi!F5-ISI_emi!F52)+(ISI_emi!F54-ISI_emi!F96)</f>
        <v>6069.3669484938409</v>
      </c>
      <c r="G52" s="215">
        <f>(ISI_emi!G5-ISI_emi!G52)+(ISI_emi!G54-ISI_emi!G96)</f>
        <v>5116.0385621526248</v>
      </c>
      <c r="H52" s="215">
        <f>(ISI_emi!H5-ISI_emi!H52)+(ISI_emi!H54-ISI_emi!H96)</f>
        <v>3926.9675051308236</v>
      </c>
      <c r="I52" s="215">
        <f>(ISI_emi!I5-ISI_emi!I52)+(ISI_emi!I54-ISI_emi!I96)</f>
        <v>3833.1280379887608</v>
      </c>
      <c r="J52" s="215">
        <f>(ISI_emi!J5-ISI_emi!J52)+(ISI_emi!J54-ISI_emi!J96)</f>
        <v>3716.3550641931183</v>
      </c>
      <c r="K52" s="215">
        <f>(ISI_emi!K5-ISI_emi!K52)+(ISI_emi!K54-ISI_emi!K96)</f>
        <v>2771.1132347453949</v>
      </c>
      <c r="L52" s="215">
        <f>(ISI_emi!L5-ISI_emi!L52)+(ISI_emi!L54-ISI_emi!L96)</f>
        <v>2939.6648593860318</v>
      </c>
      <c r="M52" s="215">
        <f>(ISI_emi!M5-ISI_emi!M52)+(ISI_emi!M54-ISI_emi!M96)</f>
        <v>3387.7255113567708</v>
      </c>
      <c r="N52" s="215">
        <f>(ISI_emi!N5-ISI_emi!N52)+(ISI_emi!N54-ISI_emi!N96)</f>
        <v>2799.3765956755774</v>
      </c>
      <c r="O52" s="215">
        <f>(ISI_emi!O5-ISI_emi!O52)+(ISI_emi!O54-ISI_emi!O96)</f>
        <v>2155.400168874864</v>
      </c>
      <c r="P52" s="215">
        <f>(ISI_emi!P5-ISI_emi!P52)+(ISI_emi!P54-ISI_emi!P96)</f>
        <v>2103.802562375291</v>
      </c>
      <c r="Q52" s="215">
        <f>(ISI_emi!Q5-ISI_emi!Q52)+(ISI_emi!Q54-ISI_emi!Q96)</f>
        <v>2497.405656962851</v>
      </c>
      <c r="R52" s="215">
        <f>(ISI_emi!R5-ISI_emi!R52)+(ISI_emi!R54-ISI_emi!R96)</f>
        <v>2638.4849804515638</v>
      </c>
      <c r="S52" s="215">
        <f>(ISI_emi!S5-ISI_emi!S52)+(ISI_emi!S54-ISI_emi!S96)</f>
        <v>2768.0095413582676</v>
      </c>
      <c r="T52" s="215">
        <f>(ISI_emi!T5-ISI_emi!T52)+(ISI_emi!T54-ISI_emi!T96)</f>
        <v>2506.4874517285839</v>
      </c>
      <c r="U52" s="215">
        <f>(ISI_emi!U5-ISI_emi!U52)+(ISI_emi!U54-ISI_emi!U96)</f>
        <v>2397.5440204223819</v>
      </c>
      <c r="V52" s="215">
        <f>(ISI_emi!V5-ISI_emi!V52)+(ISI_emi!V54-ISI_emi!V96)</f>
        <v>2211.1467665510163</v>
      </c>
      <c r="W52" s="215">
        <f>(ISI_emi!W5-ISI_emi!W52)+(ISI_emi!W54-ISI_emi!W96)</f>
        <v>2407.5821329544351</v>
      </c>
      <c r="DA52" s="85"/>
    </row>
    <row r="53" spans="1:105" ht="12" customHeight="1" x14ac:dyDescent="0.25">
      <c r="A53" s="14" t="s">
        <v>147</v>
      </c>
      <c r="B53" s="206">
        <f>ISI_emi!B52+ISI_emi!B96</f>
        <v>2084.5167233575717</v>
      </c>
      <c r="C53" s="206">
        <f>ISI_emi!C52+ISI_emi!C96</f>
        <v>2113.450125298642</v>
      </c>
      <c r="D53" s="206">
        <f>ISI_emi!D52+ISI_emi!D96</f>
        <v>2237.6348127440469</v>
      </c>
      <c r="E53" s="206">
        <f>ISI_emi!E52+ISI_emi!E96</f>
        <v>2142.0625963215625</v>
      </c>
      <c r="F53" s="206">
        <f>ISI_emi!F52+ISI_emi!F96</f>
        <v>2228.6775937564935</v>
      </c>
      <c r="G53" s="206">
        <f>ISI_emi!G52+ISI_emi!G96</f>
        <v>2720.2406375146188</v>
      </c>
      <c r="H53" s="206">
        <f>ISI_emi!H52+ISI_emi!H96</f>
        <v>2977.1010753199757</v>
      </c>
      <c r="I53" s="206">
        <f>ISI_emi!I52+ISI_emi!I96</f>
        <v>2755.8313939322784</v>
      </c>
      <c r="J53" s="206">
        <f>ISI_emi!J52+ISI_emi!J96</f>
        <v>2689.3131683475731</v>
      </c>
      <c r="K53" s="206">
        <f>ISI_emi!K52+ISI_emi!K96</f>
        <v>2063.6821904002113</v>
      </c>
      <c r="L53" s="206">
        <f>ISI_emi!L52+ISI_emi!L96</f>
        <v>2738.3169553811458</v>
      </c>
      <c r="M53" s="206">
        <f>ISI_emi!M52+ISI_emi!M96</f>
        <v>2294.13444294491</v>
      </c>
      <c r="N53" s="206">
        <f>ISI_emi!N52+ISI_emi!N96</f>
        <v>2061.7922270217491</v>
      </c>
      <c r="O53" s="206">
        <f>ISI_emi!O52+ISI_emi!O96</f>
        <v>2157.9089352045871</v>
      </c>
      <c r="P53" s="206">
        <f>ISI_emi!P52+ISI_emi!P96</f>
        <v>2632.0011146777524</v>
      </c>
      <c r="Q53" s="206">
        <f>ISI_emi!Q52+ISI_emi!Q96</f>
        <v>3469.7007761046839</v>
      </c>
      <c r="R53" s="206">
        <f>ISI_emi!R52+ISI_emi!R96</f>
        <v>2988.0790123890883</v>
      </c>
      <c r="S53" s="206">
        <f>ISI_emi!S52+ISI_emi!S96</f>
        <v>2072.3258434107934</v>
      </c>
      <c r="T53" s="206">
        <f>ISI_emi!T52+ISI_emi!T96</f>
        <v>2291.195685804767</v>
      </c>
      <c r="U53" s="206">
        <f>ISI_emi!U52+ISI_emi!U96</f>
        <v>1921.3720292232122</v>
      </c>
      <c r="V53" s="206">
        <f>ISI_emi!V52+ISI_emi!V96</f>
        <v>1655.867702881987</v>
      </c>
      <c r="W53" s="206">
        <f>ISI_emi!W52+ISI_emi!W96</f>
        <v>2255.8973731813712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8512.8363706007476</v>
      </c>
      <c r="C54" s="212">
        <f t="shared" si="16"/>
        <v>9381.1470452409521</v>
      </c>
      <c r="D54" s="212">
        <f t="shared" si="16"/>
        <v>8973.2371998659328</v>
      </c>
      <c r="E54" s="212">
        <f t="shared" si="16"/>
        <v>7384.4951440207915</v>
      </c>
      <c r="F54" s="212">
        <f t="shared" si="16"/>
        <v>8298.0445422503344</v>
      </c>
      <c r="G54" s="212">
        <f t="shared" si="16"/>
        <v>7836.279199667244</v>
      </c>
      <c r="H54" s="212">
        <f t="shared" si="16"/>
        <v>6904.0685804507993</v>
      </c>
      <c r="I54" s="212">
        <f t="shared" si="16"/>
        <v>6588.9594319210391</v>
      </c>
      <c r="J54" s="212">
        <f t="shared" si="16"/>
        <v>6405.668232540691</v>
      </c>
      <c r="K54" s="212">
        <f t="shared" si="16"/>
        <v>4834.7954251456058</v>
      </c>
      <c r="L54" s="212">
        <f t="shared" si="16"/>
        <v>5677.9818147671776</v>
      </c>
      <c r="M54" s="212">
        <f t="shared" si="16"/>
        <v>5681.8599543016808</v>
      </c>
      <c r="N54" s="212">
        <f t="shared" si="16"/>
        <v>4861.1688226973265</v>
      </c>
      <c r="O54" s="212">
        <f t="shared" si="16"/>
        <v>4313.3091040794516</v>
      </c>
      <c r="P54" s="212">
        <f t="shared" si="16"/>
        <v>4735.8036770530434</v>
      </c>
      <c r="Q54" s="212">
        <f t="shared" si="16"/>
        <v>5967.1064330675354</v>
      </c>
      <c r="R54" s="212">
        <f t="shared" si="16"/>
        <v>5626.5639928406526</v>
      </c>
      <c r="S54" s="212">
        <f t="shared" si="16"/>
        <v>4840.3353847690605</v>
      </c>
      <c r="T54" s="212">
        <f t="shared" si="16"/>
        <v>4797.6831375333513</v>
      </c>
      <c r="U54" s="212">
        <f t="shared" si="16"/>
        <v>4318.9160496455934</v>
      </c>
      <c r="V54" s="212">
        <f t="shared" si="16"/>
        <v>3867.0144694330033</v>
      </c>
      <c r="W54" s="212">
        <f t="shared" si="16"/>
        <v>4663.4795061358063</v>
      </c>
      <c r="DA54" s="109"/>
    </row>
    <row r="55" spans="1:105" ht="12" customHeight="1" x14ac:dyDescent="0.25">
      <c r="A55" s="51" t="s">
        <v>41</v>
      </c>
      <c r="B55" s="243">
        <f>ISI_emi!B$5</f>
        <v>5894.2353857158914</v>
      </c>
      <c r="C55" s="243">
        <f>ISI_emi!C$5</f>
        <v>6327.608939981289</v>
      </c>
      <c r="D55" s="243">
        <f>ISI_emi!D$5</f>
        <v>6122.8835772789507</v>
      </c>
      <c r="E55" s="243">
        <f>ISI_emi!E$5</f>
        <v>4711.1314879595993</v>
      </c>
      <c r="F55" s="243">
        <f>ISI_emi!F$5</f>
        <v>5310.2174473792711</v>
      </c>
      <c r="G55" s="243">
        <f>ISI_emi!G$5</f>
        <v>5325.0880253799369</v>
      </c>
      <c r="H55" s="243">
        <f>ISI_emi!H$5</f>
        <v>4458.1422301507573</v>
      </c>
      <c r="I55" s="243">
        <f>ISI_emi!I$5</f>
        <v>4409.5083370093944</v>
      </c>
      <c r="J55" s="243">
        <f>ISI_emi!J$5</f>
        <v>4314.0169705918415</v>
      </c>
      <c r="K55" s="243">
        <f>ISI_emi!K$5</f>
        <v>3262.8588247495163</v>
      </c>
      <c r="L55" s="243">
        <f>ISI_emi!L$5</f>
        <v>3971.004404285221</v>
      </c>
      <c r="M55" s="243">
        <f>ISI_emi!M$5</f>
        <v>3996.5884582666531</v>
      </c>
      <c r="N55" s="243">
        <f>ISI_emi!N$5</f>
        <v>3450.5513215254496</v>
      </c>
      <c r="O55" s="243">
        <f>ISI_emi!O$5</f>
        <v>3336.7411047552378</v>
      </c>
      <c r="P55" s="243">
        <f>ISI_emi!P$5</f>
        <v>3731.0593761570381</v>
      </c>
      <c r="Q55" s="243">
        <f>ISI_emi!Q$5</f>
        <v>4795.3333424244247</v>
      </c>
      <c r="R55" s="243">
        <f>ISI_emi!R$5</f>
        <v>4603.0598407296511</v>
      </c>
      <c r="S55" s="243">
        <f>ISI_emi!S$5</f>
        <v>3870.3621307935546</v>
      </c>
      <c r="T55" s="243">
        <f>ISI_emi!T$5</f>
        <v>3898.9342203894298</v>
      </c>
      <c r="U55" s="243">
        <f>ISI_emi!U$5</f>
        <v>3375.8173791907475</v>
      </c>
      <c r="V55" s="243">
        <f>ISI_emi!V$5</f>
        <v>2885.3201937672161</v>
      </c>
      <c r="W55" s="243">
        <f>ISI_emi!W$5</f>
        <v>3513.3783080649569</v>
      </c>
      <c r="DA55" s="83"/>
    </row>
    <row r="56" spans="1:105" ht="12" customHeight="1" x14ac:dyDescent="0.25">
      <c r="A56" s="52" t="s">
        <v>42</v>
      </c>
      <c r="B56" s="244">
        <f>ISI_emi!B$54</f>
        <v>2618.6009848848571</v>
      </c>
      <c r="C56" s="244">
        <f>ISI_emi!C$54</f>
        <v>3053.5381052596636</v>
      </c>
      <c r="D56" s="244">
        <f>ISI_emi!D$54</f>
        <v>2850.3536225869825</v>
      </c>
      <c r="E56" s="244">
        <f>ISI_emi!E$54</f>
        <v>2673.3636560611926</v>
      </c>
      <c r="F56" s="244">
        <f>ISI_emi!F$54</f>
        <v>2987.8270948710633</v>
      </c>
      <c r="G56" s="244">
        <f>ISI_emi!G$54</f>
        <v>2511.1911742873067</v>
      </c>
      <c r="H56" s="244">
        <f>ISI_emi!H$54</f>
        <v>2445.926350300042</v>
      </c>
      <c r="I56" s="244">
        <f>ISI_emi!I$54</f>
        <v>2179.4510949116448</v>
      </c>
      <c r="J56" s="244">
        <f>ISI_emi!J$54</f>
        <v>2091.6512619488499</v>
      </c>
      <c r="K56" s="244">
        <f>ISI_emi!K$54</f>
        <v>1571.9366003960897</v>
      </c>
      <c r="L56" s="244">
        <f>ISI_emi!L$54</f>
        <v>1706.9774104819567</v>
      </c>
      <c r="M56" s="244">
        <f>ISI_emi!M$54</f>
        <v>1685.2714960350274</v>
      </c>
      <c r="N56" s="244">
        <f>ISI_emi!N$54</f>
        <v>1410.6175011718772</v>
      </c>
      <c r="O56" s="244">
        <f>ISI_emi!O$54</f>
        <v>976.56799932421336</v>
      </c>
      <c r="P56" s="244">
        <f>ISI_emi!P$54</f>
        <v>1004.7443008960054</v>
      </c>
      <c r="Q56" s="244">
        <f>ISI_emi!Q$54</f>
        <v>1171.7730906431104</v>
      </c>
      <c r="R56" s="244">
        <f>ISI_emi!R$54</f>
        <v>1023.5041521110013</v>
      </c>
      <c r="S56" s="244">
        <f>ISI_emi!S$54</f>
        <v>969.97325397550605</v>
      </c>
      <c r="T56" s="244">
        <f>ISI_emi!T$54</f>
        <v>898.74891714392106</v>
      </c>
      <c r="U56" s="244">
        <f>ISI_emi!U$54</f>
        <v>943.09867045484634</v>
      </c>
      <c r="V56" s="244">
        <f>ISI_emi!V$54</f>
        <v>981.69427566578736</v>
      </c>
      <c r="W56" s="244">
        <f>ISI_emi!W$54</f>
        <v>1150.1011980708495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404.78405067365145</v>
      </c>
      <c r="C58" s="252">
        <f t="shared" si="17"/>
        <v>385.1923516898097</v>
      </c>
      <c r="D58" s="252">
        <f t="shared" si="17"/>
        <v>360.04467471064197</v>
      </c>
      <c r="E58" s="252">
        <f t="shared" si="17"/>
        <v>329.43262842486627</v>
      </c>
      <c r="F58" s="252">
        <f t="shared" si="17"/>
        <v>306.25850794006885</v>
      </c>
      <c r="G58" s="252">
        <f t="shared" si="17"/>
        <v>278.42510220716275</v>
      </c>
      <c r="H58" s="252">
        <f t="shared" si="17"/>
        <v>299.29604867130433</v>
      </c>
      <c r="I58" s="252">
        <f t="shared" si="17"/>
        <v>260.92007714999249</v>
      </c>
      <c r="J58" s="252">
        <f t="shared" si="17"/>
        <v>234.14870973169778</v>
      </c>
      <c r="K58" s="252">
        <f t="shared" si="17"/>
        <v>193.24000029882902</v>
      </c>
      <c r="L58" s="252">
        <f t="shared" si="17"/>
        <v>222.01296169688325</v>
      </c>
      <c r="M58" s="252">
        <f t="shared" si="17"/>
        <v>229.44982817616105</v>
      </c>
      <c r="N58" s="252">
        <f t="shared" si="17"/>
        <v>243.43135985572894</v>
      </c>
      <c r="O58" s="252">
        <f t="shared" si="17"/>
        <v>229.93992441160867</v>
      </c>
      <c r="P58" s="252">
        <f t="shared" si="17"/>
        <v>243.15294980675836</v>
      </c>
      <c r="Q58" s="252">
        <f t="shared" si="17"/>
        <v>245.62118180112913</v>
      </c>
      <c r="R58" s="252">
        <f t="shared" si="17"/>
        <v>268.4265877255225</v>
      </c>
      <c r="S58" s="252">
        <f t="shared" si="17"/>
        <v>270.23839423654783</v>
      </c>
      <c r="T58" s="252">
        <f t="shared" si="17"/>
        <v>289.91922168635602</v>
      </c>
      <c r="U58" s="252">
        <f t="shared" si="17"/>
        <v>252.36862777326584</v>
      </c>
      <c r="V58" s="252">
        <f t="shared" si="17"/>
        <v>236.83733306078469</v>
      </c>
      <c r="W58" s="252">
        <f t="shared" si="17"/>
        <v>246.47986131367713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0.19041604613979102</v>
      </c>
      <c r="C59" s="253">
        <f t="shared" si="18"/>
        <v>0.20881329375739027</v>
      </c>
      <c r="D59" s="253">
        <f t="shared" si="18"/>
        <v>0.20113921108047447</v>
      </c>
      <c r="E59" s="253">
        <f t="shared" si="18"/>
        <v>0.20841356619040882</v>
      </c>
      <c r="F59" s="253">
        <f t="shared" si="18"/>
        <v>0.21151022585219489</v>
      </c>
      <c r="G59" s="253">
        <f t="shared" si="18"/>
        <v>0.18927070927112075</v>
      </c>
      <c r="H59" s="253">
        <f t="shared" si="18"/>
        <v>0.14716098749177645</v>
      </c>
      <c r="I59" s="253">
        <f t="shared" si="18"/>
        <v>0.14375822465962451</v>
      </c>
      <c r="J59" s="253">
        <f t="shared" si="18"/>
        <v>0.14654760576580622</v>
      </c>
      <c r="K59" s="253">
        <f t="shared" si="18"/>
        <v>0.13411802210693965</v>
      </c>
      <c r="L59" s="253">
        <f t="shared" si="18"/>
        <v>0.13005049537320226</v>
      </c>
      <c r="M59" s="253">
        <f t="shared" si="18"/>
        <v>0.14427290966254278</v>
      </c>
      <c r="N59" s="253">
        <f t="shared" si="18"/>
        <v>0.15102417756572337</v>
      </c>
      <c r="O59" s="253">
        <f t="shared" si="18"/>
        <v>0.12818478902457264</v>
      </c>
      <c r="P59" s="253">
        <f t="shared" si="18"/>
        <v>0.12579692838645867</v>
      </c>
      <c r="Q59" s="253">
        <f t="shared" si="18"/>
        <v>0.13553110922983019</v>
      </c>
      <c r="R59" s="253">
        <f t="shared" si="18"/>
        <v>0.15105028792355188</v>
      </c>
      <c r="S59" s="253">
        <f t="shared" si="18"/>
        <v>0.15134501160363292</v>
      </c>
      <c r="T59" s="253">
        <f t="shared" si="18"/>
        <v>0.15202358231255966</v>
      </c>
      <c r="U59" s="253">
        <f t="shared" si="18"/>
        <v>0.14534383664829514</v>
      </c>
      <c r="V59" s="253">
        <f t="shared" si="18"/>
        <v>0.15588304925774574</v>
      </c>
      <c r="W59" s="253">
        <f t="shared" si="18"/>
        <v>0.1347001858225787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0.3244574233536176</v>
      </c>
      <c r="C60" s="254">
        <f t="shared" si="19"/>
        <v>0.36536336717800733</v>
      </c>
      <c r="D60" s="254">
        <f t="shared" si="19"/>
        <v>0.3497640874917462</v>
      </c>
      <c r="E60" s="254">
        <f t="shared" si="19"/>
        <v>0.37565791692760436</v>
      </c>
      <c r="F60" s="254">
        <f t="shared" si="19"/>
        <v>0.37834600355568643</v>
      </c>
      <c r="G60" s="254">
        <f t="shared" si="19"/>
        <v>0.33001756378719227</v>
      </c>
      <c r="H60" s="254">
        <f t="shared" si="19"/>
        <v>0.25891657376600369</v>
      </c>
      <c r="I60" s="254">
        <f t="shared" si="19"/>
        <v>0.24504140194260915</v>
      </c>
      <c r="J60" s="254">
        <f t="shared" si="19"/>
        <v>0.25133335754448344</v>
      </c>
      <c r="K60" s="254">
        <f t="shared" si="19"/>
        <v>0.22694622894819128</v>
      </c>
      <c r="L60" s="254">
        <f t="shared" si="19"/>
        <v>0.21437911387547745</v>
      </c>
      <c r="M60" s="254">
        <f t="shared" si="19"/>
        <v>0.23915162734450454</v>
      </c>
      <c r="N60" s="254">
        <f t="shared" si="19"/>
        <v>0.251561870493826</v>
      </c>
      <c r="O60" s="254">
        <f t="shared" si="19"/>
        <v>0.19884351349577523</v>
      </c>
      <c r="P60" s="254">
        <f t="shared" si="19"/>
        <v>0.19457825670261583</v>
      </c>
      <c r="Q60" s="254">
        <f t="shared" si="19"/>
        <v>0.20806393145945692</v>
      </c>
      <c r="R60" s="254">
        <f t="shared" si="19"/>
        <v>0.23201142516509346</v>
      </c>
      <c r="S60" s="254">
        <f t="shared" si="19"/>
        <v>0.23256085526767942</v>
      </c>
      <c r="T60" s="254">
        <f t="shared" si="19"/>
        <v>0.23181200490344675</v>
      </c>
      <c r="U60" s="254">
        <f t="shared" si="19"/>
        <v>0.22653235293575896</v>
      </c>
      <c r="V60" s="254">
        <f t="shared" si="19"/>
        <v>0.25471395273298281</v>
      </c>
      <c r="W60" s="254">
        <f t="shared" si="19"/>
        <v>0.21480315809840769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0.14194131236611693</v>
      </c>
      <c r="C61" s="255">
        <f t="shared" si="20"/>
        <v>0.15501553588810552</v>
      </c>
      <c r="D61" s="255">
        <f t="shared" si="20"/>
        <v>0.15007222930667033</v>
      </c>
      <c r="E61" s="255">
        <f t="shared" si="20"/>
        <v>0.15824741107213652</v>
      </c>
      <c r="F61" s="255">
        <f t="shared" si="20"/>
        <v>0.15908993510178368</v>
      </c>
      <c r="G61" s="255">
        <f t="shared" si="20"/>
        <v>0.14370451648999397</v>
      </c>
      <c r="H61" s="255">
        <f t="shared" si="20"/>
        <v>0.1199535867552001</v>
      </c>
      <c r="I61" s="255">
        <f t="shared" si="20"/>
        <v>0.11510317758307365</v>
      </c>
      <c r="J61" s="255">
        <f t="shared" si="20"/>
        <v>0.11730463579083987</v>
      </c>
      <c r="K61" s="255">
        <f t="shared" si="20"/>
        <v>0.10868651549777543</v>
      </c>
      <c r="L61" s="255">
        <f t="shared" si="20"/>
        <v>0.10415144572537798</v>
      </c>
      <c r="M61" s="255">
        <f t="shared" si="20"/>
        <v>0.11299489260729449</v>
      </c>
      <c r="N61" s="255">
        <f t="shared" si="20"/>
        <v>0.11733315921053079</v>
      </c>
      <c r="O61" s="255">
        <f t="shared" si="20"/>
        <v>9.8558799848434395E-2</v>
      </c>
      <c r="P61" s="255">
        <f t="shared" si="20"/>
        <v>9.6985739361733075E-2</v>
      </c>
      <c r="Q61" s="255">
        <f t="shared" si="20"/>
        <v>0.10191779853023318</v>
      </c>
      <c r="R61" s="255">
        <f t="shared" si="20"/>
        <v>0.11045614382788245</v>
      </c>
      <c r="S61" s="255">
        <f t="shared" si="20"/>
        <v>0.11064919074878513</v>
      </c>
      <c r="T61" s="255">
        <f t="shared" si="20"/>
        <v>0.11038629346822755</v>
      </c>
      <c r="U61" s="255">
        <f t="shared" si="20"/>
        <v>0.10852027243155016</v>
      </c>
      <c r="V61" s="255">
        <f t="shared" si="20"/>
        <v>0.1183954583426607</v>
      </c>
      <c r="W61" s="255">
        <f t="shared" si="20"/>
        <v>0.10431630005549761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0.1032605395602451</v>
      </c>
      <c r="C62" s="253">
        <f>IF(SUM(ISI_ued!C$5,ISI_ued!C$54)=0,"",SUM(ISI_ued!C$5,ISI_ued!C$54)/C$7)</f>
        <v>0.11301796582246469</v>
      </c>
      <c r="D62" s="253">
        <f>IF(SUM(ISI_ued!D$5,ISI_ued!D$54)=0,"",SUM(ISI_ued!D$5,ISI_ued!D$54)/D$7)</f>
        <v>0.10951656673750575</v>
      </c>
      <c r="E62" s="253">
        <f>IF(SUM(ISI_ued!E$5,ISI_ued!E$54)=0,"",SUM(ISI_ued!E$5,ISI_ued!E$54)/E$7)</f>
        <v>0.11433298944796685</v>
      </c>
      <c r="F62" s="253">
        <f>IF(SUM(ISI_ued!F$5,ISI_ued!F$54)=0,"",SUM(ISI_ued!F$5,ISI_ued!F$54)/F$7)</f>
        <v>0.1161069855072912</v>
      </c>
      <c r="G62" s="253">
        <f>IF(SUM(ISI_ued!G$5,ISI_ued!G$54)=0,"",SUM(ISI_ued!G$5,ISI_ued!G$54)/G$7)</f>
        <v>0.10556643401645274</v>
      </c>
      <c r="H62" s="253">
        <f>IF(SUM(ISI_ued!H$5,ISI_ued!H$54)=0,"",SUM(ISI_ued!H$5,ISI_ued!H$54)/H$7)</f>
        <v>8.3457715416044631E-2</v>
      </c>
      <c r="I62" s="253">
        <f>IF(SUM(ISI_ued!I$5,ISI_ued!I$54)=0,"",SUM(ISI_ued!I$5,ISI_ued!I$54)/I$7)</f>
        <v>8.1849015496558458E-2</v>
      </c>
      <c r="J62" s="253">
        <f>IF(SUM(ISI_ued!J$5,ISI_ued!J$54)=0,"",SUM(ISI_ued!J$5,ISI_ued!J$54)/J$7)</f>
        <v>8.4339642924618832E-2</v>
      </c>
      <c r="K62" s="253">
        <f>IF(SUM(ISI_ued!K$5,ISI_ued!K$54)=0,"",SUM(ISI_ued!K$5,ISI_ued!K$54)/K$7)</f>
        <v>7.707604431653732E-2</v>
      </c>
      <c r="L62" s="253">
        <f>IF(SUM(ISI_ued!L$5,ISI_ued!L$54)=0,"",SUM(ISI_ued!L$5,ISI_ued!L$54)/L$7)</f>
        <v>7.4754875809870266E-2</v>
      </c>
      <c r="M62" s="253">
        <f>IF(SUM(ISI_ued!M$5,ISI_ued!M$54)=0,"",SUM(ISI_ued!M$5,ISI_ued!M$54)/M$7)</f>
        <v>8.1836580637921347E-2</v>
      </c>
      <c r="N62" s="253">
        <f>IF(SUM(ISI_ued!N$5,ISI_ued!N$54)=0,"",SUM(ISI_ued!N$5,ISI_ued!N$54)/N$7)</f>
        <v>8.6541468690919554E-2</v>
      </c>
      <c r="O62" s="253">
        <f>IF(SUM(ISI_ued!O$5,ISI_ued!O$54)=0,"",SUM(ISI_ued!O$5,ISI_ued!O$54)/O$7)</f>
        <v>7.4703144257700096E-2</v>
      </c>
      <c r="P62" s="253">
        <f>IF(SUM(ISI_ued!P$5,ISI_ued!P$54)=0,"",SUM(ISI_ued!P$5,ISI_ued!P$54)/P$7)</f>
        <v>7.3754256204062327E-2</v>
      </c>
      <c r="Q62" s="253">
        <f>IF(SUM(ISI_ued!Q$5,ISI_ued!Q$54)=0,"",SUM(ISI_ued!Q$5,ISI_ued!Q$54)/Q$7)</f>
        <v>7.9895624061385812E-2</v>
      </c>
      <c r="R62" s="253">
        <f>IF(SUM(ISI_ued!R$5,ISI_ued!R$54)=0,"",SUM(ISI_ued!R$5,ISI_ued!R$54)/R$7)</f>
        <v>8.9451638895830299E-2</v>
      </c>
      <c r="S62" s="253">
        <f>IF(SUM(ISI_ued!S$5,ISI_ued!S$54)=0,"",SUM(ISI_ued!S$5,ISI_ued!S$54)/S$7)</f>
        <v>9.0345505673353727E-2</v>
      </c>
      <c r="T62" s="253">
        <f>IF(SUM(ISI_ued!T$5,ISI_ued!T$54)=0,"",SUM(ISI_ued!T$5,ISI_ued!T$54)/T$7)</f>
        <v>9.1365944336119206E-2</v>
      </c>
      <c r="U62" s="253">
        <f>IF(SUM(ISI_ued!U$5,ISI_ued!U$54)=0,"",SUM(ISI_ued!U$5,ISI_ued!U$54)/U$7)</f>
        <v>8.7162571379809831E-2</v>
      </c>
      <c r="V62" s="253">
        <f>IF(SUM(ISI_ued!V$5,ISI_ued!V$54)=0,"",SUM(ISI_ued!V$5,ISI_ued!V$54)/V$7)</f>
        <v>9.3263182640011752E-2</v>
      </c>
      <c r="W62" s="253">
        <f>IF(SUM(ISI_ued!W$5,ISI_ued!W$54)=0,"",SUM(ISI_ued!W$5,ISI_ued!W$54)/W$7)</f>
        <v>8.0548660448518647E-2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0.16140891184401146</v>
      </c>
      <c r="C63" s="254">
        <f>IF(ISI_ued!C$5=0,"",ISI_ued!C$5/C$8)</f>
        <v>0.18096766429235875</v>
      </c>
      <c r="D63" s="254">
        <f>IF(ISI_ued!D$5=0,"",ISI_ued!D$5/D$8)</f>
        <v>0.17410294568014276</v>
      </c>
      <c r="E63" s="254">
        <f>IF(ISI_ued!E$5=0,"",ISI_ued!E$5/E$8)</f>
        <v>0.18785824922436367</v>
      </c>
      <c r="F63" s="254">
        <f>IF(ISI_ued!F$5=0,"",ISI_ued!F$5/F$8)</f>
        <v>0.18927899330253845</v>
      </c>
      <c r="G63" s="254">
        <f>IF(ISI_ued!G$5=0,"",ISI_ued!G$5/G$8)</f>
        <v>0.16750084551363986</v>
      </c>
      <c r="H63" s="254">
        <f>IF(ISI_ued!H$5=0,"",ISI_ued!H$5/H$8)</f>
        <v>0.13128211160673756</v>
      </c>
      <c r="I63" s="254">
        <f>IF(ISI_ued!I$5=0,"",ISI_ued!I$5/I$8)</f>
        <v>0.12606414190102042</v>
      </c>
      <c r="J63" s="254">
        <f>IF(ISI_ued!J$5=0,"",ISI_ued!J$5/J$8)</f>
        <v>0.12993497867195497</v>
      </c>
      <c r="K63" s="254">
        <f>IF(ISI_ued!K$5=0,"",ISI_ued!K$5/K$8)</f>
        <v>0.11694697117382119</v>
      </c>
      <c r="L63" s="254">
        <f>IF(ISI_ued!L$5=0,"",ISI_ued!L$5/L$8)</f>
        <v>0.11081213620639539</v>
      </c>
      <c r="M63" s="254">
        <f>IF(ISI_ued!M$5=0,"",ISI_ued!M$5/M$8)</f>
        <v>0.1220621839988328</v>
      </c>
      <c r="N63" s="254">
        <f>IF(ISI_ued!N$5=0,"",ISI_ued!N$5/N$8)</f>
        <v>0.13001913509893456</v>
      </c>
      <c r="O63" s="254">
        <f>IF(ISI_ued!O$5=0,"",ISI_ued!O$5/O$8)</f>
        <v>0.1063740272576853</v>
      </c>
      <c r="P63" s="254">
        <f>IF(ISI_ued!P$5=0,"",ISI_ued!P$5/P$8)</f>
        <v>0.10475988695744719</v>
      </c>
      <c r="Q63" s="254">
        <f>IF(ISI_ued!Q$5=0,"",ISI_ued!Q$5/Q$8)</f>
        <v>0.11522633868249442</v>
      </c>
      <c r="R63" s="254">
        <f>IF(ISI_ued!R$5=0,"",ISI_ued!R$5/R$8)</f>
        <v>0.12954527841557897</v>
      </c>
      <c r="S63" s="254">
        <f>IF(ISI_ued!S$5=0,"",ISI_ued!S$5/S$8)</f>
        <v>0.13189792042556336</v>
      </c>
      <c r="T63" s="254">
        <f>IF(ISI_ued!T$5=0,"",ISI_ued!T$5/T$8)</f>
        <v>0.13265475223287029</v>
      </c>
      <c r="U63" s="254">
        <f>IF(ISI_ued!U$5=0,"",ISI_ued!U$5/U$8)</f>
        <v>0.12884214208781503</v>
      </c>
      <c r="V63" s="254">
        <f>IF(ISI_ued!V$5=0,"",ISI_ued!V$5/V$8)</f>
        <v>0.14406347078428611</v>
      </c>
      <c r="W63" s="254">
        <f>IF(ISI_ued!W$5=0,"",ISI_ued!W$5/W$8)</f>
        <v>0.12123124815845948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8.2231757818234566E-2</v>
      </c>
      <c r="C64" s="255">
        <f>IF(ISI_ued!C$54=0,"",ISI_ued!C$54/C$9)</f>
        <v>8.9667344863299761E-2</v>
      </c>
      <c r="D64" s="255">
        <f>IF(ISI_ued!D$54=0,"",ISI_ued!D$54/D$9)</f>
        <v>8.7324915407395606E-2</v>
      </c>
      <c r="E64" s="255">
        <f>IF(ISI_ued!E$54=0,"",ISI_ued!E$54/E$9)</f>
        <v>9.2278554898784421E-2</v>
      </c>
      <c r="F64" s="255">
        <f>IF(ISI_ued!F$54=0,"",ISI_ued!F$54/F$9)</f>
        <v>9.3116126015299006E-2</v>
      </c>
      <c r="G64" s="255">
        <f>IF(ISI_ued!G$54=0,"",ISI_ued!G$54/G$9)</f>
        <v>8.5515432921119447E-2</v>
      </c>
      <c r="H64" s="255">
        <f>IF(ISI_ued!H$54=0,"",ISI_ued!H$54/H$9)</f>
        <v>7.1814650800445606E-2</v>
      </c>
      <c r="I64" s="255">
        <f>IF(ISI_ued!I$54=0,"",ISI_ued!I$54/I$9)</f>
        <v>6.933966732439803E-2</v>
      </c>
      <c r="J64" s="255">
        <f>IF(ISI_ued!J$54=0,"",ISI_ued!J$54/J$9)</f>
        <v>7.1615174076276961E-2</v>
      </c>
      <c r="K64" s="255">
        <f>IF(ISI_ued!K$54=0,"",ISI_ued!K$54/K$9)</f>
        <v>6.615288017938499E-2</v>
      </c>
      <c r="L64" s="255">
        <f>IF(ISI_ued!L$54=0,"",ISI_ued!L$54/L$9)</f>
        <v>6.3680951040796296E-2</v>
      </c>
      <c r="M64" s="255">
        <f>IF(ISI_ued!M$54=0,"",ISI_ued!M$54/M$9)</f>
        <v>6.8575681474025457E-2</v>
      </c>
      <c r="N64" s="255">
        <f>IF(ISI_ued!N$54=0,"",ISI_ued!N$54/N$9)</f>
        <v>7.1971740519009966E-2</v>
      </c>
      <c r="O64" s="255">
        <f>IF(ISI_ued!O$54=0,"",ISI_ued!O$54/O$9)</f>
        <v>6.1424087156425861E-2</v>
      </c>
      <c r="P64" s="255">
        <f>IF(ISI_ued!P$54=0,"",ISI_ued!P$54/P$9)</f>
        <v>6.0766587743219712E-2</v>
      </c>
      <c r="Q64" s="255">
        <f>IF(ISI_ued!Q$54=0,"",ISI_ued!Q$54/Q$9)</f>
        <v>6.3522591118610833E-2</v>
      </c>
      <c r="R64" s="255">
        <f>IF(ISI_ued!R$54=0,"",ISI_ued!R$54/R$9)</f>
        <v>6.9348574197902704E-2</v>
      </c>
      <c r="S64" s="255">
        <f>IF(ISI_ued!S$54=0,"",ISI_ued!S$54/S$9)</f>
        <v>6.9524326571438533E-2</v>
      </c>
      <c r="T64" s="255">
        <f>IF(ISI_ued!T$54=0,"",ISI_ued!T$54/T$9)</f>
        <v>6.9819534912159545E-2</v>
      </c>
      <c r="U64" s="255">
        <f>IF(ISI_ued!U$54=0,"",ISI_ued!U$54/U$9)</f>
        <v>6.825853890484293E-2</v>
      </c>
      <c r="V64" s="255">
        <f>IF(ISI_ued!V$54=0,"",ISI_ued!V$54/V$9)</f>
        <v>7.3994104311711717E-2</v>
      </c>
      <c r="W64" s="255">
        <f>IF(ISI_ued!W$54=0,"",ISI_ued!W$54/W$9)</f>
        <v>6.5117334212187586E-2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2.8163353516789646</v>
      </c>
      <c r="C65" s="256">
        <f t="shared" si="21"/>
        <v>2.7221282620189551</v>
      </c>
      <c r="D65" s="256">
        <f t="shared" si="21"/>
        <v>2.7189220599098798</v>
      </c>
      <c r="E65" s="256">
        <f t="shared" si="21"/>
        <v>2.1756349186977926</v>
      </c>
      <c r="F65" s="256">
        <f t="shared" si="21"/>
        <v>2.2264994444003214</v>
      </c>
      <c r="G65" s="256">
        <f t="shared" si="21"/>
        <v>2.3226421883491128</v>
      </c>
      <c r="H65" s="256">
        <f t="shared" si="21"/>
        <v>2.5509739275395513</v>
      </c>
      <c r="I65" s="256">
        <f t="shared" si="21"/>
        <v>2.4124628615007562</v>
      </c>
      <c r="J65" s="256">
        <f t="shared" si="21"/>
        <v>2.3449555261094863</v>
      </c>
      <c r="K65" s="256">
        <f t="shared" si="21"/>
        <v>2.5107217584542578</v>
      </c>
      <c r="L65" s="256">
        <f t="shared" si="21"/>
        <v>2.6715061904588868</v>
      </c>
      <c r="M65" s="256">
        <f t="shared" si="21"/>
        <v>2.5401064579534749</v>
      </c>
      <c r="N65" s="256">
        <f t="shared" si="21"/>
        <v>2.3599215029646232</v>
      </c>
      <c r="O65" s="256">
        <f t="shared" si="21"/>
        <v>2.3610357990196627</v>
      </c>
      <c r="P65" s="256">
        <f t="shared" si="21"/>
        <v>2.6421058279773399</v>
      </c>
      <c r="Q65" s="256">
        <f t="shared" si="21"/>
        <v>2.965879970118817</v>
      </c>
      <c r="R65" s="256">
        <f t="shared" si="21"/>
        <v>2.7357539977960679</v>
      </c>
      <c r="S65" s="256">
        <f t="shared" si="21"/>
        <v>2.2146850317814848</v>
      </c>
      <c r="T65" s="256">
        <f t="shared" si="21"/>
        <v>2.2037518548939654</v>
      </c>
      <c r="U65" s="256">
        <f t="shared" si="21"/>
        <v>2.1869212851004742</v>
      </c>
      <c r="V65" s="256">
        <f t="shared" si="21"/>
        <v>2.2555187745196053</v>
      </c>
      <c r="W65" s="256">
        <f t="shared" si="21"/>
        <v>2.4406188118832768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4.308927215191666</v>
      </c>
      <c r="C66" s="257">
        <f t="shared" si="22"/>
        <v>4.1029788451027374</v>
      </c>
      <c r="D66" s="257">
        <f t="shared" si="22"/>
        <v>4.1720096713054318</v>
      </c>
      <c r="E66" s="257">
        <f t="shared" si="22"/>
        <v>3.3372872229212045</v>
      </c>
      <c r="F66" s="257">
        <f t="shared" si="22"/>
        <v>3.3316053415771165</v>
      </c>
      <c r="G66" s="257">
        <f t="shared" si="22"/>
        <v>3.7012300699671408</v>
      </c>
      <c r="H66" s="257">
        <f t="shared" si="22"/>
        <v>4.7818921004793209</v>
      </c>
      <c r="I66" s="257">
        <f t="shared" si="22"/>
        <v>4.2949983817414914</v>
      </c>
      <c r="J66" s="257">
        <f t="shared" si="22"/>
        <v>4.2204329973033454</v>
      </c>
      <c r="K66" s="257">
        <f t="shared" si="22"/>
        <v>4.6563720062288327</v>
      </c>
      <c r="L66" s="257">
        <f t="shared" si="22"/>
        <v>4.8239065686512435</v>
      </c>
      <c r="M66" s="257">
        <f t="shared" si="22"/>
        <v>4.3474390424639644</v>
      </c>
      <c r="N66" s="257">
        <f t="shared" si="22"/>
        <v>4.0066212604578801</v>
      </c>
      <c r="O66" s="257">
        <f t="shared" si="22"/>
        <v>3.9856709835228421</v>
      </c>
      <c r="P66" s="257">
        <f t="shared" si="22"/>
        <v>4.5584767779294308</v>
      </c>
      <c r="Q66" s="257">
        <f t="shared" si="22"/>
        <v>4.9027942500669868</v>
      </c>
      <c r="R66" s="257">
        <f t="shared" si="22"/>
        <v>4.3631789990182259</v>
      </c>
      <c r="S66" s="257">
        <f t="shared" si="22"/>
        <v>3.4523519269970881</v>
      </c>
      <c r="T66" s="257">
        <f t="shared" si="22"/>
        <v>3.4251554750294546</v>
      </c>
      <c r="U66" s="257">
        <f t="shared" si="22"/>
        <v>3.5148303074252714</v>
      </c>
      <c r="V66" s="257">
        <f t="shared" si="22"/>
        <v>3.7452263518234523</v>
      </c>
      <c r="W66" s="257">
        <f t="shared" si="22"/>
        <v>4.1928530249069134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1.582473549160087</v>
      </c>
      <c r="C67" s="258">
        <f t="shared" si="23"/>
        <v>1.603701982608277</v>
      </c>
      <c r="D67" s="258">
        <f t="shared" si="23"/>
        <v>1.555290837468027</v>
      </c>
      <c r="E67" s="258">
        <f t="shared" si="23"/>
        <v>1.3484712508689141</v>
      </c>
      <c r="F67" s="258">
        <f t="shared" si="23"/>
        <v>1.4007266361255648</v>
      </c>
      <c r="G67" s="258">
        <f t="shared" si="23"/>
        <v>1.2976863864482233</v>
      </c>
      <c r="H67" s="258">
        <f t="shared" si="23"/>
        <v>1.3786488199140687</v>
      </c>
      <c r="I67" s="258">
        <f t="shared" si="23"/>
        <v>1.2786036197584039</v>
      </c>
      <c r="J67" s="258">
        <f t="shared" si="23"/>
        <v>1.2235413186610211</v>
      </c>
      <c r="K67" s="258">
        <f t="shared" si="23"/>
        <v>1.2832871499034313</v>
      </c>
      <c r="L67" s="258">
        <f t="shared" si="23"/>
        <v>1.3108479039211802</v>
      </c>
      <c r="M67" s="258">
        <f t="shared" si="23"/>
        <v>1.2790834486898404</v>
      </c>
      <c r="N67" s="258">
        <f t="shared" si="23"/>
        <v>1.1768153969882087</v>
      </c>
      <c r="O67" s="258">
        <f t="shared" si="23"/>
        <v>0.98674403789406284</v>
      </c>
      <c r="P67" s="258">
        <f t="shared" si="23"/>
        <v>1.0316210325920514</v>
      </c>
      <c r="Q67" s="258">
        <f t="shared" si="23"/>
        <v>1.1334225958439628</v>
      </c>
      <c r="R67" s="258">
        <f t="shared" si="23"/>
        <v>1.0217680105622917</v>
      </c>
      <c r="S67" s="258">
        <f t="shared" si="23"/>
        <v>0.91121454772961763</v>
      </c>
      <c r="T67" s="258">
        <f t="shared" si="23"/>
        <v>0.86523902254055451</v>
      </c>
      <c r="U67" s="258">
        <f t="shared" si="23"/>
        <v>0.92967923024145804</v>
      </c>
      <c r="V67" s="258">
        <f t="shared" si="23"/>
        <v>1.0398549715559506</v>
      </c>
      <c r="W67" s="258">
        <f t="shared" si="23"/>
        <v>1.0720226220720896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ES: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1367.9124968588519</v>
      </c>
      <c r="C5" s="225">
        <v>1542.198772858369</v>
      </c>
      <c r="D5" s="225">
        <v>1467.6101111153671</v>
      </c>
      <c r="E5" s="225">
        <v>1411.664976152648</v>
      </c>
      <c r="F5" s="225">
        <v>1593.8915036273529</v>
      </c>
      <c r="G5" s="225">
        <v>1438.734670559729</v>
      </c>
      <c r="H5" s="225">
        <v>932.29670107024958</v>
      </c>
      <c r="I5" s="225">
        <v>1026.6612336234391</v>
      </c>
      <c r="J5" s="225">
        <v>1022.174021800202</v>
      </c>
      <c r="K5" s="225">
        <v>700.72984297319613</v>
      </c>
      <c r="L5" s="225">
        <v>823.19264433753483</v>
      </c>
      <c r="M5" s="225">
        <v>919.29718145088407</v>
      </c>
      <c r="N5" s="225">
        <v>861.21225272266383</v>
      </c>
      <c r="O5" s="225">
        <v>837.18428303531709</v>
      </c>
      <c r="P5" s="225">
        <v>818.48818320662247</v>
      </c>
      <c r="Q5" s="225">
        <v>978.08170154374852</v>
      </c>
      <c r="R5" s="225">
        <v>1054.9784553339209</v>
      </c>
      <c r="S5" s="225">
        <v>1121.0798356122571</v>
      </c>
      <c r="T5" s="225">
        <v>1138.323281618596</v>
      </c>
      <c r="U5" s="225">
        <v>960.44960465350164</v>
      </c>
      <c r="V5" s="225">
        <v>770.39941587573992</v>
      </c>
      <c r="W5" s="225">
        <v>837.94454210399101</v>
      </c>
      <c r="DA5" s="89" t="s">
        <v>154</v>
      </c>
    </row>
    <row r="6" spans="1:105" ht="12" customHeight="1" x14ac:dyDescent="0.25">
      <c r="A6" s="55" t="s">
        <v>92</v>
      </c>
      <c r="B6" s="261">
        <v>3.4452658436064332</v>
      </c>
      <c r="C6" s="261">
        <v>3.9912923560540281</v>
      </c>
      <c r="D6" s="261">
        <v>3.922452812060008</v>
      </c>
      <c r="E6" s="261">
        <v>3.90291893983404</v>
      </c>
      <c r="F6" s="261">
        <v>4.2207819455131688</v>
      </c>
      <c r="G6" s="261">
        <v>4.0844326812283294</v>
      </c>
      <c r="H6" s="261">
        <v>2.4906508572719681</v>
      </c>
      <c r="I6" s="261">
        <v>2.9226700505436951</v>
      </c>
      <c r="J6" s="261">
        <v>2.959760780024788</v>
      </c>
      <c r="K6" s="261">
        <v>1.920180918232532</v>
      </c>
      <c r="L6" s="261">
        <v>2.384625854924828</v>
      </c>
      <c r="M6" s="261">
        <v>2.5112943153197511</v>
      </c>
      <c r="N6" s="261">
        <v>2.592029102125665</v>
      </c>
      <c r="O6" s="261">
        <v>2.799729434988528</v>
      </c>
      <c r="P6" s="261">
        <v>2.7750404877941488</v>
      </c>
      <c r="Q6" s="261">
        <v>3.261724080208166</v>
      </c>
      <c r="R6" s="261">
        <v>3.5622544078050238</v>
      </c>
      <c r="S6" s="261">
        <v>3.797619885600692</v>
      </c>
      <c r="T6" s="261">
        <v>4.0773749713992293</v>
      </c>
      <c r="U6" s="261">
        <v>3.3066158476859711</v>
      </c>
      <c r="V6" s="261">
        <v>2.5362784945768699</v>
      </c>
      <c r="W6" s="261">
        <v>2.6966303967878722</v>
      </c>
      <c r="DA6" s="67" t="s">
        <v>155</v>
      </c>
    </row>
    <row r="7" spans="1:105" ht="12" customHeight="1" x14ac:dyDescent="0.25">
      <c r="A7" s="202" t="s">
        <v>93</v>
      </c>
      <c r="B7" s="226">
        <v>1.837475116590098</v>
      </c>
      <c r="C7" s="226">
        <v>2.1286892565621471</v>
      </c>
      <c r="D7" s="226">
        <v>2.0919748330986701</v>
      </c>
      <c r="E7" s="226">
        <v>2.0815567679114868</v>
      </c>
      <c r="F7" s="226">
        <v>2.25108370427369</v>
      </c>
      <c r="G7" s="226">
        <v>2.178364096655109</v>
      </c>
      <c r="H7" s="226">
        <v>1.3283471238783831</v>
      </c>
      <c r="I7" s="226">
        <v>1.5587573602899709</v>
      </c>
      <c r="J7" s="226">
        <v>1.5785390826798871</v>
      </c>
      <c r="K7" s="226">
        <v>1.024096489724017</v>
      </c>
      <c r="L7" s="226">
        <v>1.2718004559599081</v>
      </c>
      <c r="M7" s="226">
        <v>1.339356968170534</v>
      </c>
      <c r="N7" s="226">
        <v>1.3824155211336879</v>
      </c>
      <c r="O7" s="226">
        <v>1.493189031993881</v>
      </c>
      <c r="P7" s="226">
        <v>1.480021593490213</v>
      </c>
      <c r="Q7" s="226">
        <v>1.739586176111021</v>
      </c>
      <c r="R7" s="226">
        <v>1.8998690174960129</v>
      </c>
      <c r="S7" s="226">
        <v>2.0253972723203701</v>
      </c>
      <c r="T7" s="226">
        <v>2.1745999847462572</v>
      </c>
      <c r="U7" s="226">
        <v>1.763528452099185</v>
      </c>
      <c r="V7" s="226">
        <v>1.352681863774331</v>
      </c>
      <c r="W7" s="226">
        <v>1.438202878286865</v>
      </c>
      <c r="DA7" s="174" t="s">
        <v>156</v>
      </c>
    </row>
    <row r="8" spans="1:105" ht="12" customHeight="1" x14ac:dyDescent="0.25">
      <c r="A8" s="202" t="s">
        <v>94</v>
      </c>
      <c r="B8" s="226">
        <v>45.936877914752458</v>
      </c>
      <c r="C8" s="226">
        <v>53.2172314140537</v>
      </c>
      <c r="D8" s="226">
        <v>52.299370827466738</v>
      </c>
      <c r="E8" s="226">
        <v>52.03891919778718</v>
      </c>
      <c r="F8" s="226">
        <v>56.27709260684226</v>
      </c>
      <c r="G8" s="226">
        <v>54.459102416377718</v>
      </c>
      <c r="H8" s="226">
        <v>33.208678096959567</v>
      </c>
      <c r="I8" s="226">
        <v>38.968934007249267</v>
      </c>
      <c r="J8" s="226">
        <v>39.463477066997179</v>
      </c>
      <c r="K8" s="226">
        <v>25.602412243100439</v>
      </c>
      <c r="L8" s="226">
        <v>31.795011398997691</v>
      </c>
      <c r="M8" s="226">
        <v>33.483924204263353</v>
      </c>
      <c r="N8" s="226">
        <v>34.560388028342203</v>
      </c>
      <c r="O8" s="226">
        <v>37.32972579984704</v>
      </c>
      <c r="P8" s="226">
        <v>37.000539837255317</v>
      </c>
      <c r="Q8" s="226">
        <v>43.489654402775543</v>
      </c>
      <c r="R8" s="226">
        <v>47.496725437400343</v>
      </c>
      <c r="S8" s="226">
        <v>50.63493180800922</v>
      </c>
      <c r="T8" s="226">
        <v>54.364999618656398</v>
      </c>
      <c r="U8" s="226">
        <v>44.088211302479628</v>
      </c>
      <c r="V8" s="226">
        <v>33.817046594358267</v>
      </c>
      <c r="W8" s="226">
        <v>35.955071957171619</v>
      </c>
      <c r="DA8" s="174" t="s">
        <v>157</v>
      </c>
    </row>
    <row r="9" spans="1:105" ht="12" customHeight="1" x14ac:dyDescent="0.25">
      <c r="A9" s="202" t="s">
        <v>95</v>
      </c>
      <c r="B9" s="226">
        <v>1.1484219478688109</v>
      </c>
      <c r="C9" s="226">
        <v>1.330430785351342</v>
      </c>
      <c r="D9" s="226">
        <v>1.3074842706866689</v>
      </c>
      <c r="E9" s="226">
        <v>1.300972979944679</v>
      </c>
      <c r="F9" s="226">
        <v>1.406927315171056</v>
      </c>
      <c r="G9" s="226">
        <v>1.3614775604094429</v>
      </c>
      <c r="H9" s="226">
        <v>0.83021695242398941</v>
      </c>
      <c r="I9" s="226">
        <v>0.97422335018123141</v>
      </c>
      <c r="J9" s="226">
        <v>0.98658692667492942</v>
      </c>
      <c r="K9" s="226">
        <v>0.64006030607751074</v>
      </c>
      <c r="L9" s="226">
        <v>0.79487528497494231</v>
      </c>
      <c r="M9" s="226">
        <v>0.83709810510658356</v>
      </c>
      <c r="N9" s="226">
        <v>0.86400970070855487</v>
      </c>
      <c r="O9" s="226">
        <v>0.93324314499617578</v>
      </c>
      <c r="P9" s="226">
        <v>0.92501349593138316</v>
      </c>
      <c r="Q9" s="226">
        <v>1.087241360069388</v>
      </c>
      <c r="R9" s="226">
        <v>1.187418135935008</v>
      </c>
      <c r="S9" s="226">
        <v>1.265873295200231</v>
      </c>
      <c r="T9" s="226">
        <v>1.35912499046641</v>
      </c>
      <c r="U9" s="226">
        <v>1.1022052825619899</v>
      </c>
      <c r="V9" s="226">
        <v>0.84542616485895639</v>
      </c>
      <c r="W9" s="226">
        <v>0.8988767989292904</v>
      </c>
      <c r="DA9" s="174" t="s">
        <v>158</v>
      </c>
    </row>
    <row r="10" spans="1:105" ht="12" customHeight="1" x14ac:dyDescent="0.25">
      <c r="A10" s="56" t="s">
        <v>96</v>
      </c>
      <c r="B10" s="262">
        <v>2.5165942446770031</v>
      </c>
      <c r="C10" s="262">
        <v>2.990147536468355</v>
      </c>
      <c r="D10" s="262">
        <v>2.8658997741978758</v>
      </c>
      <c r="E10" s="262">
        <v>2.8524616751253591</v>
      </c>
      <c r="F10" s="262">
        <v>3.2105928681023772</v>
      </c>
      <c r="G10" s="262">
        <v>2.8901579472893451</v>
      </c>
      <c r="H10" s="262">
        <v>1.7448961012424899</v>
      </c>
      <c r="I10" s="262">
        <v>2.0199441529296931</v>
      </c>
      <c r="J10" s="262">
        <v>2.027406785560419</v>
      </c>
      <c r="K10" s="262">
        <v>1.3146886099371851</v>
      </c>
      <c r="L10" s="262">
        <v>1.5931227484988251</v>
      </c>
      <c r="M10" s="262">
        <v>1.73296122413148</v>
      </c>
      <c r="N10" s="262">
        <v>1.7438444237974211</v>
      </c>
      <c r="O10" s="262">
        <v>1.84787600574981</v>
      </c>
      <c r="P10" s="262">
        <v>6.1248133715621833</v>
      </c>
      <c r="Q10" s="262">
        <v>8.3054011485917254</v>
      </c>
      <c r="R10" s="262">
        <v>9.3453594189923912</v>
      </c>
      <c r="S10" s="262">
        <v>10.805336024187</v>
      </c>
      <c r="T10" s="262">
        <v>12.23485708481984</v>
      </c>
      <c r="U10" s="262">
        <v>11.33661407430133</v>
      </c>
      <c r="V10" s="262">
        <v>10.681591253509231</v>
      </c>
      <c r="W10" s="262">
        <v>11.724157229573111</v>
      </c>
      <c r="DA10" s="68" t="s">
        <v>159</v>
      </c>
    </row>
    <row r="11" spans="1:105" ht="12" customHeight="1" x14ac:dyDescent="0.25">
      <c r="A11" s="37" t="s">
        <v>160</v>
      </c>
      <c r="B11" s="228">
        <v>0.1775134496978143</v>
      </c>
      <c r="C11" s="228">
        <v>0.1786822100328494</v>
      </c>
      <c r="D11" s="228">
        <v>0.17646373874110441</v>
      </c>
      <c r="E11" s="228">
        <v>0.18260181692875149</v>
      </c>
      <c r="F11" s="228">
        <v>0.20830618502672901</v>
      </c>
      <c r="G11" s="228">
        <v>0.20931363711250281</v>
      </c>
      <c r="H11" s="228">
        <v>9.1787819037441362E-2</v>
      </c>
      <c r="I11" s="228">
        <v>0.1040946811793355</v>
      </c>
      <c r="J11" s="228">
        <v>0.1006023375303082</v>
      </c>
      <c r="K11" s="228">
        <v>9.8046550097770829E-2</v>
      </c>
      <c r="L11" s="228">
        <v>0.113864671789272</v>
      </c>
      <c r="M11" s="228">
        <v>9.8706147228801777E-2</v>
      </c>
      <c r="N11" s="228">
        <v>8.4668411901412347E-2</v>
      </c>
      <c r="O11" s="228">
        <v>6.9596063437913233E-2</v>
      </c>
      <c r="P11" s="228">
        <v>1.228141046463911E-2</v>
      </c>
      <c r="Q11" s="228">
        <v>1.400853866117124E-2</v>
      </c>
      <c r="R11" s="228">
        <v>1.076945508803887E-2</v>
      </c>
      <c r="S11" s="228">
        <v>1.0472191306759721E-2</v>
      </c>
      <c r="T11" s="228">
        <v>1.1574198883211571E-2</v>
      </c>
      <c r="U11" s="228">
        <v>8.2650338672007155E-3</v>
      </c>
      <c r="V11" s="228">
        <v>5.9684204451807927E-3</v>
      </c>
      <c r="W11" s="228">
        <v>6.5356144846650194E-3</v>
      </c>
      <c r="DA11" s="69" t="s">
        <v>161</v>
      </c>
    </row>
    <row r="12" spans="1:105" ht="12" customHeight="1" x14ac:dyDescent="0.25">
      <c r="A12" s="37" t="s">
        <v>162</v>
      </c>
      <c r="B12" s="228">
        <v>1.1207870161920079</v>
      </c>
      <c r="C12" s="228">
        <v>1.5833693466695691</v>
      </c>
      <c r="D12" s="228">
        <v>1.3703335009985591</v>
      </c>
      <c r="E12" s="228">
        <v>1.4169659389085369</v>
      </c>
      <c r="F12" s="228">
        <v>1.8299764906244</v>
      </c>
      <c r="G12" s="228">
        <v>1.2285682986051389</v>
      </c>
      <c r="H12" s="228">
        <v>0.59857852184148486</v>
      </c>
      <c r="I12" s="228">
        <v>0.67638862349929951</v>
      </c>
      <c r="J12" s="228">
        <v>0.62870004788475176</v>
      </c>
      <c r="K12" s="228">
        <v>0.29528101476738822</v>
      </c>
      <c r="L12" s="228">
        <v>0.2213672609787965</v>
      </c>
      <c r="M12" s="228">
        <v>0.49817410003510659</v>
      </c>
      <c r="N12" s="228">
        <v>0.45593730621606071</v>
      </c>
      <c r="O12" s="228">
        <v>0.50344358069457174</v>
      </c>
      <c r="P12" s="228">
        <v>0.14099701463319189</v>
      </c>
      <c r="Q12" s="228">
        <v>0.19828370075848481</v>
      </c>
      <c r="R12" s="228">
        <v>0.16768528843547151</v>
      </c>
      <c r="S12" s="228">
        <v>0.16268123886665081</v>
      </c>
      <c r="T12" s="228">
        <v>0.13708472062258489</v>
      </c>
      <c r="U12" s="228">
        <v>0.1161701165265512</v>
      </c>
      <c r="V12" s="228">
        <v>9.4491469422631952E-2</v>
      </c>
      <c r="W12" s="228">
        <v>9.8202882927928364E-2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3.051234286298582E-4</v>
      </c>
      <c r="F13" s="228">
        <v>3.0968607196548299E-4</v>
      </c>
      <c r="G13" s="228">
        <v>3.1295249859676882E-4</v>
      </c>
      <c r="H13" s="228">
        <v>2.481520193250341E-4</v>
      </c>
      <c r="I13" s="228">
        <v>2.7661020231805982E-4</v>
      </c>
      <c r="J13" s="228">
        <v>2.7619760593890219E-4</v>
      </c>
      <c r="K13" s="228">
        <v>8.5547629983185843E-4</v>
      </c>
      <c r="L13" s="228">
        <v>9.4125045465439272E-4</v>
      </c>
      <c r="M13" s="228">
        <v>9.6220472629546369E-4</v>
      </c>
      <c r="N13" s="228">
        <v>1.0141169350131E-3</v>
      </c>
      <c r="O13" s="228">
        <v>1.1291779453001831E-3</v>
      </c>
      <c r="P13" s="228">
        <v>1.1304459478368931E-3</v>
      </c>
      <c r="Q13" s="228">
        <v>1.192192820847529E-3</v>
      </c>
      <c r="R13" s="228">
        <v>1.251679618437349E-3</v>
      </c>
      <c r="S13" s="228">
        <v>1.2530508749413671E-3</v>
      </c>
      <c r="T13" s="228">
        <v>1.29603343817157E-3</v>
      </c>
      <c r="U13" s="228">
        <v>3.145760782674329E-3</v>
      </c>
      <c r="V13" s="228">
        <v>2.8944588617657099E-3</v>
      </c>
      <c r="W13" s="228">
        <v>2.8089101027606988E-3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5.5891076952255627</v>
      </c>
      <c r="Q14" s="228">
        <v>7.7492968717778954</v>
      </c>
      <c r="R14" s="228">
        <v>8.7740141849596469</v>
      </c>
      <c r="S14" s="228">
        <v>10.24522040497836</v>
      </c>
      <c r="T14" s="228">
        <v>11.684027613695379</v>
      </c>
      <c r="U14" s="228">
        <v>10.931655376926431</v>
      </c>
      <c r="V14" s="228">
        <v>10.416788393159919</v>
      </c>
      <c r="W14" s="228">
        <v>11.4474775842166</v>
      </c>
      <c r="DA14" s="69" t="s">
        <v>165</v>
      </c>
    </row>
    <row r="15" spans="1:105" ht="12" customHeight="1" x14ac:dyDescent="0.25">
      <c r="A15" s="37" t="s">
        <v>38</v>
      </c>
      <c r="B15" s="228">
        <v>1.2182937787871799</v>
      </c>
      <c r="C15" s="228">
        <v>1.228095979765937</v>
      </c>
      <c r="D15" s="228">
        <v>1.319102534458213</v>
      </c>
      <c r="E15" s="228">
        <v>1.2525887958594399</v>
      </c>
      <c r="F15" s="228">
        <v>1.1720005063792831</v>
      </c>
      <c r="G15" s="228">
        <v>1.451963059073107</v>
      </c>
      <c r="H15" s="228">
        <v>1.054281608344239</v>
      </c>
      <c r="I15" s="228">
        <v>1.2391842380487399</v>
      </c>
      <c r="J15" s="228">
        <v>1.2978282025394201</v>
      </c>
      <c r="K15" s="228">
        <v>0.92050556877219425</v>
      </c>
      <c r="L15" s="228">
        <v>1.256949565276102</v>
      </c>
      <c r="M15" s="228">
        <v>1.1351187721412761</v>
      </c>
      <c r="N15" s="228">
        <v>1.202224588744935</v>
      </c>
      <c r="O15" s="228">
        <v>1.2737071836720251</v>
      </c>
      <c r="P15" s="228">
        <v>0.3812968052909525</v>
      </c>
      <c r="Q15" s="228">
        <v>0.34261984457332778</v>
      </c>
      <c r="R15" s="228">
        <v>0.39163881089079622</v>
      </c>
      <c r="S15" s="228">
        <v>0.38570913816029428</v>
      </c>
      <c r="T15" s="228">
        <v>0.40087451818049269</v>
      </c>
      <c r="U15" s="228">
        <v>0.27737778619848269</v>
      </c>
      <c r="V15" s="228">
        <v>0.16144851161973131</v>
      </c>
      <c r="W15" s="228">
        <v>0.16913223784115811</v>
      </c>
      <c r="DA15" s="69" t="s">
        <v>166</v>
      </c>
    </row>
    <row r="16" spans="1:105" ht="12" customHeight="1" x14ac:dyDescent="0.25">
      <c r="A16" s="57" t="s">
        <v>167</v>
      </c>
      <c r="B16" s="263">
        <v>245.57864849604411</v>
      </c>
      <c r="C16" s="263">
        <v>296.62804047550532</v>
      </c>
      <c r="D16" s="263">
        <v>282.64526546603702</v>
      </c>
      <c r="E16" s="263">
        <v>268.46287404257703</v>
      </c>
      <c r="F16" s="263">
        <v>302.63890377447018</v>
      </c>
      <c r="G16" s="263">
        <v>267.33920115787021</v>
      </c>
      <c r="H16" s="263">
        <v>164.86230744683149</v>
      </c>
      <c r="I16" s="263">
        <v>189.84734964906451</v>
      </c>
      <c r="J16" s="263">
        <v>189.78203961112339</v>
      </c>
      <c r="K16" s="263">
        <v>122.5776186460035</v>
      </c>
      <c r="L16" s="263">
        <v>145.0059830959824</v>
      </c>
      <c r="M16" s="263">
        <v>169.32170101225969</v>
      </c>
      <c r="N16" s="263">
        <v>164.32565138309519</v>
      </c>
      <c r="O16" s="263">
        <v>172.51725124235301</v>
      </c>
      <c r="P16" s="263">
        <v>168.78779426745399</v>
      </c>
      <c r="Q16" s="263">
        <v>200.73565203041221</v>
      </c>
      <c r="R16" s="263">
        <v>215.17963772853969</v>
      </c>
      <c r="S16" s="263">
        <v>229.13798364746799</v>
      </c>
      <c r="T16" s="263">
        <v>239.40386512177921</v>
      </c>
      <c r="U16" s="263">
        <v>198.52030087394269</v>
      </c>
      <c r="V16" s="263">
        <v>156.57247855007009</v>
      </c>
      <c r="W16" s="263">
        <v>169.3038196525188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16.87147590254952</v>
      </c>
      <c r="N17" s="232">
        <v>10.20044930896518</v>
      </c>
      <c r="O17" s="232">
        <v>8.4100620332841469</v>
      </c>
      <c r="P17" s="232">
        <v>8.109706671544691</v>
      </c>
      <c r="Q17" s="232">
        <v>7.5156371457626294</v>
      </c>
      <c r="R17" s="232">
        <v>5.5158278775717582</v>
      </c>
      <c r="S17" s="232">
        <v>7.2890942355394497</v>
      </c>
      <c r="T17" s="232">
        <v>5.6262071883146421</v>
      </c>
      <c r="U17" s="232">
        <v>5.9088022721542197</v>
      </c>
      <c r="V17" s="232">
        <v>5.3607403244147847</v>
      </c>
      <c r="W17" s="232">
        <v>6.3076219711814572</v>
      </c>
      <c r="DA17" s="71" t="s">
        <v>169</v>
      </c>
    </row>
    <row r="18" spans="1:105" ht="12" customHeight="1" x14ac:dyDescent="0.25">
      <c r="A18" s="18" t="s">
        <v>70</v>
      </c>
      <c r="B18" s="232">
        <v>15.350232376644909</v>
      </c>
      <c r="C18" s="232">
        <v>13.184400331161029</v>
      </c>
      <c r="D18" s="232">
        <v>13.44960920474157</v>
      </c>
      <c r="E18" s="232">
        <v>11.97933573727995</v>
      </c>
      <c r="F18" s="232">
        <v>8.3393898234038044</v>
      </c>
      <c r="G18" s="232">
        <v>5.4940498167320904</v>
      </c>
      <c r="H18" s="232">
        <v>9.4970832423186362</v>
      </c>
      <c r="I18" s="232">
        <v>8.8915432063524342</v>
      </c>
      <c r="J18" s="232">
        <v>7.6340741749103964</v>
      </c>
      <c r="K18" s="232">
        <v>5.8573881430875581</v>
      </c>
      <c r="L18" s="232">
        <v>5.137594020504789</v>
      </c>
      <c r="M18" s="232">
        <v>4.4245155950930339</v>
      </c>
      <c r="N18" s="232">
        <v>2.4900489486127189</v>
      </c>
      <c r="O18" s="232">
        <v>2.4847692239769228</v>
      </c>
      <c r="P18" s="232">
        <v>5.3210423217570861</v>
      </c>
      <c r="Q18" s="232">
        <v>3.680608441679579</v>
      </c>
      <c r="R18" s="232">
        <v>4.1092093920446908</v>
      </c>
      <c r="S18" s="232">
        <v>4.5906968253959972</v>
      </c>
      <c r="T18" s="232">
        <v>4.3778544315465924</v>
      </c>
      <c r="U18" s="232">
        <v>4.6834189753650346</v>
      </c>
      <c r="V18" s="232">
        <v>2.8820491475466121</v>
      </c>
      <c r="W18" s="232">
        <v>3.0572052123907532</v>
      </c>
      <c r="DA18" s="71" t="s">
        <v>170</v>
      </c>
    </row>
    <row r="19" spans="1:105" ht="12" customHeight="1" x14ac:dyDescent="0.25">
      <c r="A19" s="18" t="s">
        <v>162</v>
      </c>
      <c r="B19" s="232">
        <v>85.556911026617726</v>
      </c>
      <c r="C19" s="232">
        <v>117.0182577148059</v>
      </c>
      <c r="D19" s="232">
        <v>101.4516695079881</v>
      </c>
      <c r="E19" s="232">
        <v>118.5576256817876</v>
      </c>
      <c r="F19" s="232">
        <v>155.56812425786941</v>
      </c>
      <c r="G19" s="232">
        <v>108.551733321961</v>
      </c>
      <c r="H19" s="232">
        <v>49.1330315482532</v>
      </c>
      <c r="I19" s="232">
        <v>55.861425570367331</v>
      </c>
      <c r="J19" s="232">
        <v>52.478868054390738</v>
      </c>
      <c r="K19" s="232">
        <v>24.549373321847579</v>
      </c>
      <c r="L19" s="232">
        <v>18.90879189541959</v>
      </c>
      <c r="M19" s="232">
        <v>37.346425052263093</v>
      </c>
      <c r="N19" s="232">
        <v>36.751119535067978</v>
      </c>
      <c r="O19" s="232">
        <v>41.092455694412998</v>
      </c>
      <c r="P19" s="232">
        <v>39.136041564051517</v>
      </c>
      <c r="Q19" s="232">
        <v>64.829269304302358</v>
      </c>
      <c r="R19" s="232">
        <v>57.155809517958559</v>
      </c>
      <c r="S19" s="232">
        <v>60.12788616991984</v>
      </c>
      <c r="T19" s="232">
        <v>55.604095302902749</v>
      </c>
      <c r="U19" s="232">
        <v>52.397608770699179</v>
      </c>
      <c r="V19" s="232">
        <v>51.865946506395503</v>
      </c>
      <c r="W19" s="232">
        <v>53.701946263830138</v>
      </c>
      <c r="DA19" s="71" t="s">
        <v>171</v>
      </c>
    </row>
    <row r="20" spans="1:105" ht="12" customHeight="1" x14ac:dyDescent="0.25">
      <c r="A20" s="18" t="s">
        <v>36</v>
      </c>
      <c r="B20" s="232">
        <v>51.671273175284043</v>
      </c>
      <c r="C20" s="232">
        <v>75.663456185959092</v>
      </c>
      <c r="D20" s="232">
        <v>70.085165542641533</v>
      </c>
      <c r="E20" s="232">
        <v>33.121732427693111</v>
      </c>
      <c r="F20" s="232">
        <v>39.098459248015537</v>
      </c>
      <c r="G20" s="232">
        <v>25.00335310313687</v>
      </c>
      <c r="H20" s="232">
        <v>19.693752613069709</v>
      </c>
      <c r="I20" s="232">
        <v>22.752922608885811</v>
      </c>
      <c r="J20" s="232">
        <v>21.33674520929884</v>
      </c>
      <c r="K20" s="232">
        <v>15.640929002549999</v>
      </c>
      <c r="L20" s="232">
        <v>13.593233934860351</v>
      </c>
      <c r="M20" s="232">
        <v>25.583274560988951</v>
      </c>
      <c r="N20" s="232">
        <v>17.97794811205365</v>
      </c>
      <c r="O20" s="232">
        <v>16.56646565893924</v>
      </c>
      <c r="P20" s="232">
        <v>10.385801036285439</v>
      </c>
      <c r="Q20" s="232">
        <v>12.689864731622601</v>
      </c>
      <c r="R20" s="232">
        <v>14.90805073373361</v>
      </c>
      <c r="S20" s="232">
        <v>14.57007442200428</v>
      </c>
      <c r="T20" s="232">
        <v>11.19359753212462</v>
      </c>
      <c r="U20" s="232">
        <v>10.42142252668217</v>
      </c>
      <c r="V20" s="232">
        <v>7.845373967948615</v>
      </c>
      <c r="W20" s="232">
        <v>13.74759908070696</v>
      </c>
      <c r="DA20" s="71" t="s">
        <v>172</v>
      </c>
    </row>
    <row r="21" spans="1:105" ht="12" customHeight="1" x14ac:dyDescent="0.25">
      <c r="A21" s="18" t="s">
        <v>38</v>
      </c>
      <c r="B21" s="232">
        <v>93.000231917497416</v>
      </c>
      <c r="C21" s="232">
        <v>90.761926243579154</v>
      </c>
      <c r="D21" s="232">
        <v>97.658821210665792</v>
      </c>
      <c r="E21" s="232">
        <v>104.8041801958164</v>
      </c>
      <c r="F21" s="232">
        <v>99.632930445181501</v>
      </c>
      <c r="G21" s="232">
        <v>128.29006491604031</v>
      </c>
      <c r="H21" s="232">
        <v>86.538440043189979</v>
      </c>
      <c r="I21" s="232">
        <v>102.3414582634589</v>
      </c>
      <c r="J21" s="232">
        <v>108.3323521725234</v>
      </c>
      <c r="K21" s="232">
        <v>76.529928178518361</v>
      </c>
      <c r="L21" s="232">
        <v>107.3663632451977</v>
      </c>
      <c r="M21" s="232">
        <v>85.096009901365065</v>
      </c>
      <c r="N21" s="232">
        <v>96.906085478395653</v>
      </c>
      <c r="O21" s="232">
        <v>103.9634986317397</v>
      </c>
      <c r="P21" s="232">
        <v>105.8352026738153</v>
      </c>
      <c r="Q21" s="232">
        <v>112.0202724070451</v>
      </c>
      <c r="R21" s="232">
        <v>133.49074020723111</v>
      </c>
      <c r="S21" s="232">
        <v>142.5602319946085</v>
      </c>
      <c r="T21" s="232">
        <v>162.60211066689061</v>
      </c>
      <c r="U21" s="232">
        <v>125.1090483290421</v>
      </c>
      <c r="V21" s="232">
        <v>88.618368603764637</v>
      </c>
      <c r="W21" s="232">
        <v>92.489447124409509</v>
      </c>
      <c r="DA21" s="71" t="s">
        <v>173</v>
      </c>
    </row>
    <row r="22" spans="1:105" ht="12" customHeight="1" x14ac:dyDescent="0.25">
      <c r="A22" s="57" t="s">
        <v>174</v>
      </c>
      <c r="B22" s="263">
        <v>526.29634893854848</v>
      </c>
      <c r="C22" s="263">
        <v>551.59354847605641</v>
      </c>
      <c r="D22" s="263">
        <v>523.59629755153526</v>
      </c>
      <c r="E22" s="263">
        <v>484.93054303750921</v>
      </c>
      <c r="F22" s="263">
        <v>560.56807371568357</v>
      </c>
      <c r="G22" s="263">
        <v>501.16539621819118</v>
      </c>
      <c r="H22" s="263">
        <v>343.61352323182479</v>
      </c>
      <c r="I22" s="263">
        <v>363.4791973119863</v>
      </c>
      <c r="J22" s="263">
        <v>364.00968914033228</v>
      </c>
      <c r="K22" s="263">
        <v>256.6341322021546</v>
      </c>
      <c r="L22" s="263">
        <v>251.81127684523889</v>
      </c>
      <c r="M22" s="263">
        <v>340.15856415929198</v>
      </c>
      <c r="N22" s="263">
        <v>290.33958531327431</v>
      </c>
      <c r="O22" s="263">
        <v>289.57104375360092</v>
      </c>
      <c r="P22" s="263">
        <v>278.18300466013147</v>
      </c>
      <c r="Q22" s="263">
        <v>335.25384396345351</v>
      </c>
      <c r="R22" s="263">
        <v>364.44362636622259</v>
      </c>
      <c r="S22" s="263">
        <v>385.38747162150997</v>
      </c>
      <c r="T22" s="263">
        <v>365.54533400099399</v>
      </c>
      <c r="U22" s="263">
        <v>319.80366031490189</v>
      </c>
      <c r="V22" s="263">
        <v>264.34491037225592</v>
      </c>
      <c r="W22" s="263">
        <v>293.67747567115532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49.036637713145488</v>
      </c>
      <c r="N23" s="232">
        <v>38.214914916842538</v>
      </c>
      <c r="O23" s="232">
        <v>31.59846741280662</v>
      </c>
      <c r="P23" s="232">
        <v>31.631529588548432</v>
      </c>
      <c r="Q23" s="232">
        <v>25.52793835655282</v>
      </c>
      <c r="R23" s="232">
        <v>19.11998568095223</v>
      </c>
      <c r="S23" s="232">
        <v>25.62858944392195</v>
      </c>
      <c r="T23" s="232">
        <v>24.147265090904401</v>
      </c>
      <c r="U23" s="232">
        <v>22.849697523993321</v>
      </c>
      <c r="V23" s="232">
        <v>18.432214403361169</v>
      </c>
      <c r="W23" s="232">
        <v>20.95145965362428</v>
      </c>
      <c r="DA23" s="71" t="s">
        <v>176</v>
      </c>
    </row>
    <row r="24" spans="1:105" ht="12" customHeight="1" x14ac:dyDescent="0.25">
      <c r="A24" s="18" t="s">
        <v>40</v>
      </c>
      <c r="B24" s="232">
        <v>204.21324161642579</v>
      </c>
      <c r="C24" s="232">
        <v>46.288306104882032</v>
      </c>
      <c r="D24" s="232">
        <v>44.246173688720098</v>
      </c>
      <c r="E24" s="232">
        <v>35.396990541693292</v>
      </c>
      <c r="F24" s="232">
        <v>63.306104901105321</v>
      </c>
      <c r="G24" s="232">
        <v>111.63654342215909</v>
      </c>
      <c r="H24" s="232">
        <v>124.5700773860256</v>
      </c>
      <c r="I24" s="232">
        <v>91.215219260481192</v>
      </c>
      <c r="J24" s="232">
        <v>102.1066208082018</v>
      </c>
      <c r="K24" s="232">
        <v>112.9980223559032</v>
      </c>
      <c r="L24" s="232">
        <v>74.197506448827824</v>
      </c>
      <c r="M24" s="232">
        <v>95.358125537315047</v>
      </c>
      <c r="N24" s="232">
        <v>37.759243336169121</v>
      </c>
      <c r="O24" s="232">
        <v>31.999398108299062</v>
      </c>
      <c r="P24" s="232">
        <v>32.639380911444263</v>
      </c>
      <c r="Q24" s="232">
        <v>33.919346517636129</v>
      </c>
      <c r="R24" s="232">
        <v>81.278417884809897</v>
      </c>
      <c r="S24" s="232">
        <v>80.978503869324356</v>
      </c>
      <c r="T24" s="232">
        <v>35.917884780752267</v>
      </c>
      <c r="U24" s="232">
        <v>35.917884780749318</v>
      </c>
      <c r="V24" s="232">
        <v>30.693465176276071</v>
      </c>
      <c r="W24" s="232">
        <v>38.530094582985598</v>
      </c>
      <c r="DA24" s="71" t="s">
        <v>177</v>
      </c>
    </row>
    <row r="25" spans="1:105" ht="12" customHeight="1" x14ac:dyDescent="0.25">
      <c r="A25" s="18" t="s">
        <v>70</v>
      </c>
      <c r="B25" s="232">
        <v>32.403341526625887</v>
      </c>
      <c r="C25" s="232">
        <v>32.361550271213808</v>
      </c>
      <c r="D25" s="232">
        <v>34.85159068898713</v>
      </c>
      <c r="E25" s="232">
        <v>32.904535799129683</v>
      </c>
      <c r="F25" s="232">
        <v>20.427287602870479</v>
      </c>
      <c r="G25" s="232">
        <v>15.3908969171439</v>
      </c>
      <c r="H25" s="232">
        <v>26.559896846783509</v>
      </c>
      <c r="I25" s="232">
        <v>27.664959307832049</v>
      </c>
      <c r="J25" s="232">
        <v>24.547515320931439</v>
      </c>
      <c r="K25" s="232">
        <v>18.27089346265327</v>
      </c>
      <c r="L25" s="232">
        <v>24.243269415721461</v>
      </c>
      <c r="M25" s="232">
        <v>12.859774067540419</v>
      </c>
      <c r="N25" s="232">
        <v>9.3287075723590647</v>
      </c>
      <c r="O25" s="232">
        <v>9.3358288014338626</v>
      </c>
      <c r="P25" s="232">
        <v>20.75447540330314</v>
      </c>
      <c r="Q25" s="232">
        <v>12.501713905490851</v>
      </c>
      <c r="R25" s="232">
        <v>14.24410378275202</v>
      </c>
      <c r="S25" s="232">
        <v>16.14097450214712</v>
      </c>
      <c r="T25" s="232">
        <v>18.789427397467229</v>
      </c>
      <c r="U25" s="232">
        <v>18.111065836394381</v>
      </c>
      <c r="V25" s="232">
        <v>9.9095543887219808</v>
      </c>
      <c r="W25" s="232">
        <v>10.15484313310191</v>
      </c>
      <c r="DA25" s="71" t="s">
        <v>178</v>
      </c>
    </row>
    <row r="26" spans="1:105" ht="12" customHeight="1" x14ac:dyDescent="0.25">
      <c r="A26" s="18" t="s">
        <v>162</v>
      </c>
      <c r="B26" s="232">
        <v>180.60507098098961</v>
      </c>
      <c r="C26" s="232">
        <v>287.22521575268843</v>
      </c>
      <c r="D26" s="232">
        <v>262.88883242498162</v>
      </c>
      <c r="E26" s="232">
        <v>325.65108150078299</v>
      </c>
      <c r="F26" s="232">
        <v>381.06322924685207</v>
      </c>
      <c r="G26" s="232">
        <v>304.09417341784263</v>
      </c>
      <c r="H26" s="232">
        <v>137.40726667283249</v>
      </c>
      <c r="I26" s="232">
        <v>173.80605699330221</v>
      </c>
      <c r="J26" s="232">
        <v>168.74683007719361</v>
      </c>
      <c r="K26" s="232">
        <v>76.57661974607413</v>
      </c>
      <c r="L26" s="232">
        <v>89.226773158192628</v>
      </c>
      <c r="M26" s="232">
        <v>108.5467048494687</v>
      </c>
      <c r="N26" s="232">
        <v>137.6842199389167</v>
      </c>
      <c r="O26" s="232">
        <v>154.39346547424429</v>
      </c>
      <c r="P26" s="232">
        <v>152.64829011086309</v>
      </c>
      <c r="Q26" s="232">
        <v>220.20190150261169</v>
      </c>
      <c r="R26" s="232">
        <v>198.12406837605931</v>
      </c>
      <c r="S26" s="232">
        <v>211.4107540641092</v>
      </c>
      <c r="T26" s="232">
        <v>238.6486640960895</v>
      </c>
      <c r="U26" s="232">
        <v>202.62473784801699</v>
      </c>
      <c r="V26" s="232">
        <v>178.3343695804752</v>
      </c>
      <c r="W26" s="232">
        <v>178.37691694402409</v>
      </c>
      <c r="DA26" s="71" t="s">
        <v>179</v>
      </c>
    </row>
    <row r="27" spans="1:105" ht="12" customHeight="1" x14ac:dyDescent="0.25">
      <c r="A27" s="18" t="s">
        <v>36</v>
      </c>
      <c r="B27" s="232">
        <v>109.0746948145072</v>
      </c>
      <c r="C27" s="232">
        <v>185.7184763472722</v>
      </c>
      <c r="D27" s="232">
        <v>181.60970074884639</v>
      </c>
      <c r="E27" s="232">
        <v>90.9779351959032</v>
      </c>
      <c r="F27" s="232">
        <v>95.771451964855714</v>
      </c>
      <c r="G27" s="232">
        <v>70.043782461045538</v>
      </c>
      <c r="H27" s="232">
        <v>55.076282326183197</v>
      </c>
      <c r="I27" s="232">
        <v>70.792961750370878</v>
      </c>
      <c r="J27" s="232">
        <v>68.608722934005513</v>
      </c>
      <c r="K27" s="232">
        <v>48.788596637524009</v>
      </c>
      <c r="L27" s="232">
        <v>64.143727822496942</v>
      </c>
      <c r="M27" s="232">
        <v>74.357321991822332</v>
      </c>
      <c r="N27" s="232">
        <v>67.352499548986842</v>
      </c>
      <c r="O27" s="232">
        <v>62.243883956817072</v>
      </c>
      <c r="P27" s="232">
        <v>40.509328645972531</v>
      </c>
      <c r="Q27" s="232">
        <v>43.102943681161968</v>
      </c>
      <c r="R27" s="232">
        <v>51.677050641649153</v>
      </c>
      <c r="S27" s="232">
        <v>51.228649742007377</v>
      </c>
      <c r="T27" s="232">
        <v>48.04209263578057</v>
      </c>
      <c r="U27" s="232">
        <v>40.300274325747928</v>
      </c>
      <c r="V27" s="232">
        <v>26.975306823421541</v>
      </c>
      <c r="W27" s="232">
        <v>45.664161357419431</v>
      </c>
      <c r="DA27" s="71" t="s">
        <v>180</v>
      </c>
    </row>
    <row r="28" spans="1:105" ht="12" customHeight="1" x14ac:dyDescent="0.25">
      <c r="A28" s="57" t="s">
        <v>181</v>
      </c>
      <c r="B28" s="263">
        <v>274.33682019277512</v>
      </c>
      <c r="C28" s="263">
        <v>324.69666228588028</v>
      </c>
      <c r="D28" s="263">
        <v>311.27168071118138</v>
      </c>
      <c r="E28" s="263">
        <v>309.05775907182152</v>
      </c>
      <c r="F28" s="263">
        <v>347.08398862807371</v>
      </c>
      <c r="G28" s="263">
        <v>312.12003315654181</v>
      </c>
      <c r="H28" s="263">
        <v>189.5721264580483</v>
      </c>
      <c r="I28" s="263">
        <v>218.87631984551601</v>
      </c>
      <c r="J28" s="263">
        <v>219.34223292824299</v>
      </c>
      <c r="K28" s="263">
        <v>142.65675023433329</v>
      </c>
      <c r="L28" s="263">
        <v>171.81359303250309</v>
      </c>
      <c r="M28" s="263">
        <v>187.54059582813849</v>
      </c>
      <c r="N28" s="263">
        <v>188.35661611366129</v>
      </c>
      <c r="O28" s="263">
        <v>198.80193536397121</v>
      </c>
      <c r="P28" s="263">
        <v>194.89220558715681</v>
      </c>
      <c r="Q28" s="263">
        <v>231.36327064569241</v>
      </c>
      <c r="R28" s="263">
        <v>248.733197865986</v>
      </c>
      <c r="S28" s="263">
        <v>264.61821751521609</v>
      </c>
      <c r="T28" s="263">
        <v>278.87306846876157</v>
      </c>
      <c r="U28" s="263">
        <v>230.07643621196971</v>
      </c>
      <c r="V28" s="263">
        <v>180.77913066652039</v>
      </c>
      <c r="W28" s="263">
        <v>193.4950401996752</v>
      </c>
      <c r="DA28" s="70" t="s">
        <v>182</v>
      </c>
    </row>
    <row r="29" spans="1:105" ht="12" customHeight="1" x14ac:dyDescent="0.25">
      <c r="A29" s="60" t="s">
        <v>183</v>
      </c>
      <c r="B29" s="264">
        <v>156.32780190594889</v>
      </c>
      <c r="C29" s="264">
        <v>203.00509840291451</v>
      </c>
      <c r="D29" s="264">
        <v>181.16890703557581</v>
      </c>
      <c r="E29" s="264">
        <v>183.92705527245951</v>
      </c>
      <c r="F29" s="264">
        <v>227.77896423191149</v>
      </c>
      <c r="G29" s="264">
        <v>163.59217647201751</v>
      </c>
      <c r="H29" s="264">
        <v>86.198963887032363</v>
      </c>
      <c r="I29" s="264">
        <v>96.068500912928698</v>
      </c>
      <c r="J29" s="264">
        <v>89.737182216562601</v>
      </c>
      <c r="K29" s="264">
        <v>52.456106440838788</v>
      </c>
      <c r="L29" s="264">
        <v>46.966035266626889</v>
      </c>
      <c r="M29" s="264">
        <v>73.319692533626096</v>
      </c>
      <c r="N29" s="264">
        <v>65.75937743740198</v>
      </c>
      <c r="O29" s="264">
        <v>67.845275365112016</v>
      </c>
      <c r="P29" s="264">
        <v>63.37120343677271</v>
      </c>
      <c r="Q29" s="264">
        <v>93.571449699646877</v>
      </c>
      <c r="R29" s="264">
        <v>84.353580497842486</v>
      </c>
      <c r="S29" s="264">
        <v>88.330019520401407</v>
      </c>
      <c r="T29" s="264">
        <v>81.707656292908354</v>
      </c>
      <c r="U29" s="264">
        <v>77.497416548715449</v>
      </c>
      <c r="V29" s="264">
        <v>73.242513934914413</v>
      </c>
      <c r="W29" s="264">
        <v>77.568975776544804</v>
      </c>
      <c r="DA29" s="72" t="s">
        <v>184</v>
      </c>
    </row>
    <row r="30" spans="1:105" ht="12" customHeight="1" x14ac:dyDescent="0.25">
      <c r="A30" s="59" t="s">
        <v>33</v>
      </c>
      <c r="B30" s="232">
        <v>11.09092322746594</v>
      </c>
      <c r="C30" s="232">
        <v>10.726729796994629</v>
      </c>
      <c r="D30" s="232">
        <v>10.69085555350704</v>
      </c>
      <c r="E30" s="232">
        <v>9.8312617278865577</v>
      </c>
      <c r="F30" s="232">
        <v>10.30386865018192</v>
      </c>
      <c r="G30" s="232">
        <v>10.14400383687847</v>
      </c>
      <c r="H30" s="232">
        <v>7.1633922743207377</v>
      </c>
      <c r="I30" s="232">
        <v>8.0499857069462433</v>
      </c>
      <c r="J30" s="232">
        <v>7.7736993097350666</v>
      </c>
      <c r="K30" s="232">
        <v>7.0101020962451006</v>
      </c>
      <c r="L30" s="232">
        <v>7.6947579236221708</v>
      </c>
      <c r="M30" s="232">
        <v>7.3199933377468156</v>
      </c>
      <c r="N30" s="232">
        <v>7.4807400396473156</v>
      </c>
      <c r="O30" s="232">
        <v>5.7980826568879769</v>
      </c>
      <c r="P30" s="232">
        <v>3.8883186684690698</v>
      </c>
      <c r="Q30" s="232">
        <v>3.6662585019597298</v>
      </c>
      <c r="R30" s="232">
        <v>4.3920576221606726</v>
      </c>
      <c r="S30" s="232">
        <v>3.5135194863225281</v>
      </c>
      <c r="T30" s="232">
        <v>3.2830896915024712</v>
      </c>
      <c r="U30" s="232">
        <v>3.336807579834792</v>
      </c>
      <c r="V30" s="232">
        <v>2.831508680596373</v>
      </c>
      <c r="W30" s="232">
        <v>1.9475638610861501</v>
      </c>
      <c r="DA30" s="71" t="s">
        <v>185</v>
      </c>
    </row>
    <row r="31" spans="1:105" ht="12" customHeight="1" x14ac:dyDescent="0.25">
      <c r="A31" s="59" t="s">
        <v>160</v>
      </c>
      <c r="B31" s="232">
        <v>17.19469334596867</v>
      </c>
      <c r="C31" s="232">
        <v>17.705552281920351</v>
      </c>
      <c r="D31" s="232">
        <v>17.4045771755072</v>
      </c>
      <c r="E31" s="232">
        <v>18.24149628582574</v>
      </c>
      <c r="F31" s="232">
        <v>21.2047472259733</v>
      </c>
      <c r="G31" s="232">
        <v>21.411636956527438</v>
      </c>
      <c r="H31" s="232">
        <v>8.9998697352769383</v>
      </c>
      <c r="I31" s="232">
        <v>10.316174436052201</v>
      </c>
      <c r="J31" s="232">
        <v>10.04645378472823</v>
      </c>
      <c r="K31" s="232">
        <v>9.6076137294273209</v>
      </c>
      <c r="L31" s="232">
        <v>11.30970293591775</v>
      </c>
      <c r="M31" s="232">
        <v>9.9322692689921279</v>
      </c>
      <c r="N31" s="232">
        <v>8.6340885050884122</v>
      </c>
      <c r="O31" s="232">
        <v>7.1555441735222871</v>
      </c>
      <c r="P31" s="232">
        <v>4.2362364166597386</v>
      </c>
      <c r="Q31" s="232">
        <v>5.6338302684121011</v>
      </c>
      <c r="R31" s="232">
        <v>4.5201825187056253</v>
      </c>
      <c r="S31" s="232">
        <v>4.7863105948981044</v>
      </c>
      <c r="T31" s="232">
        <v>5.6926334549062814</v>
      </c>
      <c r="U31" s="232">
        <v>4.5464014340308347</v>
      </c>
      <c r="V31" s="232">
        <v>3.9754082305708218</v>
      </c>
      <c r="W31" s="232">
        <v>4.4796194709229384</v>
      </c>
      <c r="DA31" s="71" t="s">
        <v>186</v>
      </c>
    </row>
    <row r="32" spans="1:105" ht="12" customHeight="1" x14ac:dyDescent="0.25">
      <c r="A32" s="59" t="s">
        <v>70</v>
      </c>
      <c r="B32" s="232">
        <v>19.47807888102378</v>
      </c>
      <c r="C32" s="232">
        <v>17.67734954029341</v>
      </c>
      <c r="D32" s="232">
        <v>17.917802413518441</v>
      </c>
      <c r="E32" s="232">
        <v>14.30269965428846</v>
      </c>
      <c r="F32" s="232">
        <v>9.985966506101251</v>
      </c>
      <c r="G32" s="232">
        <v>6.3607376325771394</v>
      </c>
      <c r="H32" s="232">
        <v>11.344594719626359</v>
      </c>
      <c r="I32" s="232">
        <v>10.669684081557479</v>
      </c>
      <c r="J32" s="232">
        <v>9.1331402922029294</v>
      </c>
      <c r="K32" s="232">
        <v>6.9037067462345041</v>
      </c>
      <c r="L32" s="232">
        <v>5.9740876645673424</v>
      </c>
      <c r="M32" s="232">
        <v>5.9388468213487462</v>
      </c>
      <c r="N32" s="232">
        <v>3.1501956121909398</v>
      </c>
      <c r="O32" s="232">
        <v>3.1299165834404921</v>
      </c>
      <c r="P32" s="232">
        <v>6.6124389707928684</v>
      </c>
      <c r="Q32" s="232">
        <v>4.5273746302416642</v>
      </c>
      <c r="R32" s="232">
        <v>5.0600533527740366</v>
      </c>
      <c r="S32" s="232">
        <v>5.6767982176136149</v>
      </c>
      <c r="T32" s="232">
        <v>5.308427239361345</v>
      </c>
      <c r="U32" s="232">
        <v>5.7117489540330757</v>
      </c>
      <c r="V32" s="232">
        <v>3.497308960483454</v>
      </c>
      <c r="W32" s="232">
        <v>3.831894117926951</v>
      </c>
      <c r="DA32" s="71" t="s">
        <v>187</v>
      </c>
    </row>
    <row r="33" spans="1:105" ht="12" customHeight="1" x14ac:dyDescent="0.25">
      <c r="A33" s="59" t="s">
        <v>162</v>
      </c>
      <c r="B33" s="232">
        <v>108.5641064514905</v>
      </c>
      <c r="C33" s="232">
        <v>156.8954667837061</v>
      </c>
      <c r="D33" s="232">
        <v>135.15567189304309</v>
      </c>
      <c r="E33" s="232">
        <v>141.55159760445869</v>
      </c>
      <c r="F33" s="232">
        <v>186.28438184965501</v>
      </c>
      <c r="G33" s="232">
        <v>125.6757980460344</v>
      </c>
      <c r="H33" s="232">
        <v>58.691107157808332</v>
      </c>
      <c r="I33" s="232">
        <v>67.032656688372768</v>
      </c>
      <c r="J33" s="232">
        <v>62.783888829896377</v>
      </c>
      <c r="K33" s="232">
        <v>28.93468386893186</v>
      </c>
      <c r="L33" s="232">
        <v>21.987486742519629</v>
      </c>
      <c r="M33" s="232">
        <v>50.128583105538411</v>
      </c>
      <c r="N33" s="232">
        <v>46.494353280475302</v>
      </c>
      <c r="O33" s="232">
        <v>51.761731951261261</v>
      </c>
      <c r="P33" s="232">
        <v>48.634209380851033</v>
      </c>
      <c r="Q33" s="232">
        <v>79.743986299033381</v>
      </c>
      <c r="R33" s="232">
        <v>70.38128700420215</v>
      </c>
      <c r="S33" s="232">
        <v>74.353391221567165</v>
      </c>
      <c r="T33" s="232">
        <v>67.423505907138264</v>
      </c>
      <c r="U33" s="232">
        <v>63.902458580816742</v>
      </c>
      <c r="V33" s="232">
        <v>62.938288063263769</v>
      </c>
      <c r="W33" s="232">
        <v>67.30989832660876</v>
      </c>
      <c r="DA33" s="71" t="s">
        <v>188</v>
      </c>
    </row>
    <row r="34" spans="1:105" ht="12" customHeight="1" x14ac:dyDescent="0.25">
      <c r="A34" s="60" t="s">
        <v>189</v>
      </c>
      <c r="B34" s="264">
        <v>118.0090182868262</v>
      </c>
      <c r="C34" s="264">
        <v>121.6915638829658</v>
      </c>
      <c r="D34" s="264">
        <v>130.10277367560559</v>
      </c>
      <c r="E34" s="264">
        <v>125.130703799362</v>
      </c>
      <c r="F34" s="264">
        <v>119.3050243961623</v>
      </c>
      <c r="G34" s="264">
        <v>148.52785668452441</v>
      </c>
      <c r="H34" s="264">
        <v>103.3731625710159</v>
      </c>
      <c r="I34" s="264">
        <v>122.8078189325873</v>
      </c>
      <c r="J34" s="264">
        <v>129.60505071168041</v>
      </c>
      <c r="K34" s="264">
        <v>90.200643793494507</v>
      </c>
      <c r="L34" s="264">
        <v>124.8475577658762</v>
      </c>
      <c r="M34" s="264">
        <v>114.2209032945124</v>
      </c>
      <c r="N34" s="264">
        <v>122.59723867625929</v>
      </c>
      <c r="O34" s="264">
        <v>130.95665999885921</v>
      </c>
      <c r="P34" s="264">
        <v>131.52100215038399</v>
      </c>
      <c r="Q34" s="264">
        <v>137.7918209460455</v>
      </c>
      <c r="R34" s="264">
        <v>164.3796173681435</v>
      </c>
      <c r="S34" s="264">
        <v>176.28819799481471</v>
      </c>
      <c r="T34" s="264">
        <v>197.16541217585331</v>
      </c>
      <c r="U34" s="264">
        <v>152.57901966325429</v>
      </c>
      <c r="V34" s="264">
        <v>107.536616731606</v>
      </c>
      <c r="W34" s="264">
        <v>115.9260644231304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266.81604416398966</v>
      </c>
      <c r="C35" s="263">
        <f t="shared" si="0"/>
        <v>305.62273027243737</v>
      </c>
      <c r="D35" s="263">
        <f t="shared" si="0"/>
        <v>287.60968486910349</v>
      </c>
      <c r="E35" s="263">
        <f t="shared" si="0"/>
        <v>287.03697044013711</v>
      </c>
      <c r="F35" s="263">
        <f t="shared" si="0"/>
        <v>316.23405906922295</v>
      </c>
      <c r="G35" s="263">
        <f t="shared" si="0"/>
        <v>293.13650532516584</v>
      </c>
      <c r="H35" s="263">
        <f t="shared" si="0"/>
        <v>194.64595480176865</v>
      </c>
      <c r="I35" s="263">
        <f t="shared" si="0"/>
        <v>208.01383789567836</v>
      </c>
      <c r="J35" s="263">
        <f t="shared" si="0"/>
        <v>202.02428947856572</v>
      </c>
      <c r="K35" s="263">
        <f t="shared" si="0"/>
        <v>148.35990332363303</v>
      </c>
      <c r="L35" s="263">
        <f t="shared" si="0"/>
        <v>216.72235562045429</v>
      </c>
      <c r="M35" s="263">
        <f t="shared" si="0"/>
        <v>182.37168563420238</v>
      </c>
      <c r="N35" s="263">
        <f t="shared" si="0"/>
        <v>177.04771313652537</v>
      </c>
      <c r="O35" s="263">
        <f t="shared" si="0"/>
        <v>131.89028925781645</v>
      </c>
      <c r="P35" s="263">
        <f t="shared" si="0"/>
        <v>128.31974990584695</v>
      </c>
      <c r="Q35" s="263">
        <f t="shared" si="0"/>
        <v>152.84532773643457</v>
      </c>
      <c r="R35" s="263">
        <f t="shared" si="0"/>
        <v>163.13036695554382</v>
      </c>
      <c r="S35" s="263">
        <f t="shared" si="0"/>
        <v>173.40700454274494</v>
      </c>
      <c r="T35" s="263">
        <f t="shared" si="0"/>
        <v>180.2900573769731</v>
      </c>
      <c r="U35" s="263">
        <f t="shared" si="0"/>
        <v>150.452032293559</v>
      </c>
      <c r="V35" s="263">
        <f t="shared" si="0"/>
        <v>119.46987191581577</v>
      </c>
      <c r="W35" s="263">
        <f t="shared" si="0"/>
        <v>128.75526731989299</v>
      </c>
      <c r="DA35" s="70"/>
    </row>
    <row r="36" spans="1:105" ht="12" customHeight="1" x14ac:dyDescent="0.25">
      <c r="A36" s="60" t="s">
        <v>192</v>
      </c>
      <c r="B36" s="264">
        <v>71.079775678394938</v>
      </c>
      <c r="C36" s="264">
        <v>94.734215753988337</v>
      </c>
      <c r="D36" s="264">
        <v>83.740693010673894</v>
      </c>
      <c r="E36" s="264">
        <v>86.138478866069789</v>
      </c>
      <c r="F36" s="264">
        <v>108.7596023421362</v>
      </c>
      <c r="G36" s="264">
        <v>77.980525156634911</v>
      </c>
      <c r="H36" s="264">
        <v>38.519670013690309</v>
      </c>
      <c r="I36" s="264">
        <v>43.529526842578584</v>
      </c>
      <c r="J36" s="264">
        <v>40.822822615188223</v>
      </c>
      <c r="K36" s="264">
        <v>23.246973787057041</v>
      </c>
      <c r="L36" s="264">
        <v>20.723223122377949</v>
      </c>
      <c r="M36" s="264">
        <v>33.775076359223107</v>
      </c>
      <c r="N36" s="264">
        <v>30.972818771543309</v>
      </c>
      <c r="O36" s="264">
        <v>31.99931274972851</v>
      </c>
      <c r="P36" s="264">
        <v>28.60828824762719</v>
      </c>
      <c r="Q36" s="264">
        <v>44.178288592675401</v>
      </c>
      <c r="R36" s="264">
        <v>39.400311885634423</v>
      </c>
      <c r="S36" s="264">
        <v>41.118642215582099</v>
      </c>
      <c r="T36" s="264">
        <v>37.958443387210671</v>
      </c>
      <c r="U36" s="264">
        <v>35.845008654799578</v>
      </c>
      <c r="V36" s="264">
        <v>34.589923764510111</v>
      </c>
      <c r="W36" s="264">
        <v>36.575564416084298</v>
      </c>
      <c r="DA36" s="72" t="s">
        <v>193</v>
      </c>
    </row>
    <row r="37" spans="1:105" ht="12" customHeight="1" x14ac:dyDescent="0.25">
      <c r="A37" s="59" t="s">
        <v>33</v>
      </c>
      <c r="B37" s="232">
        <v>5.7606279183407256</v>
      </c>
      <c r="C37" s="232">
        <v>5.4831958039726674</v>
      </c>
      <c r="D37" s="232">
        <v>5.4839423904683944</v>
      </c>
      <c r="E37" s="232">
        <v>4.9925019758403018</v>
      </c>
      <c r="F37" s="232">
        <v>5.1454576991966503</v>
      </c>
      <c r="G37" s="232">
        <v>5.0310214816419894</v>
      </c>
      <c r="H37" s="232">
        <v>3.686244499213585</v>
      </c>
      <c r="I37" s="232">
        <v>4.1032426667551514</v>
      </c>
      <c r="J37" s="232">
        <v>3.93707735255916</v>
      </c>
      <c r="K37" s="232">
        <v>3.5774988972821702</v>
      </c>
      <c r="L37" s="232">
        <v>3.8900368158134579</v>
      </c>
      <c r="M37" s="232">
        <v>3.6691930966125459</v>
      </c>
      <c r="N37" s="232">
        <v>3.7007288511111791</v>
      </c>
      <c r="O37" s="232">
        <v>2.866933967135505</v>
      </c>
      <c r="P37" s="232">
        <v>1.9598407807637741</v>
      </c>
      <c r="Q37" s="232">
        <v>1.818975895124749</v>
      </c>
      <c r="R37" s="232">
        <v>2.1823778858545961</v>
      </c>
      <c r="S37" s="232">
        <v>1.7479191784470589</v>
      </c>
      <c r="T37" s="232">
        <v>1.631181043760096</v>
      </c>
      <c r="U37" s="232">
        <v>1.6661807375521169</v>
      </c>
      <c r="V37" s="232">
        <v>1.4042781784967611</v>
      </c>
      <c r="W37" s="232">
        <v>0.96604375781217489</v>
      </c>
      <c r="DA37" s="71" t="s">
        <v>194</v>
      </c>
    </row>
    <row r="38" spans="1:105" ht="12" customHeight="1" x14ac:dyDescent="0.25">
      <c r="A38" s="59" t="s">
        <v>160</v>
      </c>
      <c r="B38" s="232">
        <v>8.9309274354003545</v>
      </c>
      <c r="C38" s="232">
        <v>9.0505691684752527</v>
      </c>
      <c r="D38" s="232">
        <v>8.9277886211485171</v>
      </c>
      <c r="E38" s="232">
        <v>9.2633792863986955</v>
      </c>
      <c r="F38" s="232">
        <v>10.589045103120251</v>
      </c>
      <c r="G38" s="232">
        <v>10.61931829065214</v>
      </c>
      <c r="H38" s="232">
        <v>4.6312862725990129</v>
      </c>
      <c r="I38" s="232">
        <v>5.2583654983601127</v>
      </c>
      <c r="J38" s="232">
        <v>5.0881393907084149</v>
      </c>
      <c r="K38" s="232">
        <v>4.9030994200426701</v>
      </c>
      <c r="L38" s="232">
        <v>5.7175496920536917</v>
      </c>
      <c r="M38" s="232">
        <v>4.9786129787244562</v>
      </c>
      <c r="N38" s="232">
        <v>4.2712913781902353</v>
      </c>
      <c r="O38" s="232">
        <v>3.5381476702542218</v>
      </c>
      <c r="P38" s="232">
        <v>2.1352027943726131</v>
      </c>
      <c r="Q38" s="232">
        <v>2.795166093713259</v>
      </c>
      <c r="R38" s="232">
        <v>2.246042109984141</v>
      </c>
      <c r="S38" s="232">
        <v>2.3811121911787732</v>
      </c>
      <c r="T38" s="232">
        <v>2.8283466652621851</v>
      </c>
      <c r="U38" s="232">
        <v>2.2701718074305468</v>
      </c>
      <c r="V38" s="232">
        <v>1.9715917055324801</v>
      </c>
      <c r="W38" s="232">
        <v>2.2220110537713218</v>
      </c>
      <c r="DA38" s="71" t="s">
        <v>195</v>
      </c>
    </row>
    <row r="39" spans="1:105" ht="12" customHeight="1" x14ac:dyDescent="0.25">
      <c r="A39" s="59" t="s">
        <v>162</v>
      </c>
      <c r="B39" s="232">
        <v>56.388220324653858</v>
      </c>
      <c r="C39" s="232">
        <v>80.200450781540411</v>
      </c>
      <c r="D39" s="232">
        <v>69.328961999056986</v>
      </c>
      <c r="E39" s="232">
        <v>71.882597603830789</v>
      </c>
      <c r="F39" s="232">
        <v>93.02509953981928</v>
      </c>
      <c r="G39" s="232">
        <v>62.330185384340773</v>
      </c>
      <c r="H39" s="232">
        <v>30.20213924187771</v>
      </c>
      <c r="I39" s="232">
        <v>34.167918677463312</v>
      </c>
      <c r="J39" s="232">
        <v>31.797605871920641</v>
      </c>
      <c r="K39" s="232">
        <v>14.7663754697322</v>
      </c>
      <c r="L39" s="232">
        <v>11.1156366145108</v>
      </c>
      <c r="M39" s="232">
        <v>25.127270283886109</v>
      </c>
      <c r="N39" s="232">
        <v>23.000798542241899</v>
      </c>
      <c r="O39" s="232">
        <v>25.594231112338779</v>
      </c>
      <c r="P39" s="232">
        <v>24.513244672490799</v>
      </c>
      <c r="Q39" s="232">
        <v>39.564146603837393</v>
      </c>
      <c r="R39" s="232">
        <v>34.971891889795693</v>
      </c>
      <c r="S39" s="232">
        <v>36.989610845956257</v>
      </c>
      <c r="T39" s="232">
        <v>33.498915678188389</v>
      </c>
      <c r="U39" s="232">
        <v>31.908656109816921</v>
      </c>
      <c r="V39" s="232">
        <v>31.214053880480868</v>
      </c>
      <c r="W39" s="232">
        <v>33.387509604500814</v>
      </c>
      <c r="DA39" s="71" t="s">
        <v>196</v>
      </c>
    </row>
    <row r="40" spans="1:105" ht="12" customHeight="1" x14ac:dyDescent="0.25">
      <c r="A40" s="60" t="s">
        <v>197</v>
      </c>
      <c r="B40" s="264">
        <v>134.442358914967</v>
      </c>
      <c r="C40" s="264">
        <v>148.6832865421743</v>
      </c>
      <c r="D40" s="264">
        <v>137.13194615556071</v>
      </c>
      <c r="E40" s="264">
        <v>137.35473663724309</v>
      </c>
      <c r="F40" s="264">
        <v>147.89693519868109</v>
      </c>
      <c r="G40" s="264">
        <v>141.49208476605949</v>
      </c>
      <c r="H40" s="264">
        <v>102.9309916502538</v>
      </c>
      <c r="I40" s="264">
        <v>101.8866492932143</v>
      </c>
      <c r="J40" s="264">
        <v>95.561532823836046</v>
      </c>
      <c r="K40" s="264">
        <v>79.080404007708751</v>
      </c>
      <c r="L40" s="264">
        <v>132.88322932161361</v>
      </c>
      <c r="M40" s="264">
        <v>91.34265691194642</v>
      </c>
      <c r="N40" s="264">
        <v>85.425929712925281</v>
      </c>
      <c r="O40" s="264">
        <v>35.137829823066703</v>
      </c>
      <c r="P40" s="264">
        <v>33.420541206802767</v>
      </c>
      <c r="Q40" s="264">
        <v>40.303065159865973</v>
      </c>
      <c r="R40" s="264">
        <v>42.051153586600748</v>
      </c>
      <c r="S40" s="264">
        <v>44.587832016023093</v>
      </c>
      <c r="T40" s="264">
        <v>44.371304328159603</v>
      </c>
      <c r="U40" s="264">
        <v>38.41916520369594</v>
      </c>
      <c r="V40" s="264">
        <v>31.547487862411941</v>
      </c>
      <c r="W40" s="264">
        <v>34.677274797938551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2.3083848177311128</v>
      </c>
      <c r="N41" s="231">
        <v>1.5395027346623531</v>
      </c>
      <c r="O41" s="231">
        <v>3.7469554106724972</v>
      </c>
      <c r="P41" s="231">
        <v>3.898713816465019</v>
      </c>
      <c r="Q41" s="231">
        <v>3.1451098035780891</v>
      </c>
      <c r="R41" s="231">
        <v>2.6083015549630022</v>
      </c>
      <c r="S41" s="231">
        <v>3.483826597300788</v>
      </c>
      <c r="T41" s="231">
        <v>2.9647294686161461</v>
      </c>
      <c r="U41" s="231">
        <v>2.8420747326663962</v>
      </c>
      <c r="V41" s="231">
        <v>2.298936636398297</v>
      </c>
      <c r="W41" s="231">
        <v>2.6693351124014222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0.97541852989133415</v>
      </c>
      <c r="C43" s="231">
        <v>0.91667114166116181</v>
      </c>
      <c r="D43" s="231">
        <v>0.99558115994892094</v>
      </c>
      <c r="E43" s="231">
        <v>0.98271790479093635</v>
      </c>
      <c r="F43" s="231">
        <v>1.015102369232026</v>
      </c>
      <c r="G43" s="231">
        <v>1.088479696950277</v>
      </c>
      <c r="H43" s="231">
        <v>0.69726043385025083</v>
      </c>
      <c r="I43" s="231">
        <v>0.92792410152700289</v>
      </c>
      <c r="J43" s="231">
        <v>1.0110712175710621</v>
      </c>
      <c r="K43" s="231">
        <v>0.72675064553065816</v>
      </c>
      <c r="L43" s="231">
        <v>0.5701706027521013</v>
      </c>
      <c r="M43" s="231">
        <v>0.74615563903520643</v>
      </c>
      <c r="N43" s="231">
        <v>0.89243395926369284</v>
      </c>
      <c r="O43" s="231">
        <v>2.0507703236996151</v>
      </c>
      <c r="P43" s="231">
        <v>1.5042260240483269</v>
      </c>
      <c r="Q43" s="231">
        <v>1.2472866562371949</v>
      </c>
      <c r="R43" s="231">
        <v>1.6866240941192401</v>
      </c>
      <c r="S43" s="231">
        <v>1.3580022421888081</v>
      </c>
      <c r="T43" s="231">
        <v>1.426748892368966</v>
      </c>
      <c r="U43" s="231">
        <v>1.31601578961</v>
      </c>
      <c r="V43" s="231">
        <v>1.000662236105115</v>
      </c>
      <c r="W43" s="231">
        <v>0.65756734861243993</v>
      </c>
      <c r="DA43" s="73" t="s">
        <v>201</v>
      </c>
    </row>
    <row r="44" spans="1:105" ht="12" customHeight="1" x14ac:dyDescent="0.25">
      <c r="A44" s="64" t="s">
        <v>160</v>
      </c>
      <c r="B44" s="231">
        <v>1.5122296098779451</v>
      </c>
      <c r="C44" s="231">
        <v>1.5130584186577181</v>
      </c>
      <c r="D44" s="231">
        <v>1.62079349459808</v>
      </c>
      <c r="E44" s="231">
        <v>1.823392104332874</v>
      </c>
      <c r="F44" s="231">
        <v>2.0890201417378989</v>
      </c>
      <c r="G44" s="231">
        <v>2.297527926884356</v>
      </c>
      <c r="H44" s="231">
        <v>0.87601695340773278</v>
      </c>
      <c r="I44" s="231">
        <v>1.189148309482023</v>
      </c>
      <c r="J44" s="231">
        <v>1.3066726478185271</v>
      </c>
      <c r="K44" s="231">
        <v>0.99603962738439245</v>
      </c>
      <c r="L44" s="231">
        <v>0.83803287951701233</v>
      </c>
      <c r="M44" s="231">
        <v>1.012435173302461</v>
      </c>
      <c r="N44" s="231">
        <v>1.030025605540553</v>
      </c>
      <c r="O44" s="231">
        <v>2.5309017669053762</v>
      </c>
      <c r="P44" s="231">
        <v>1.638820684537601</v>
      </c>
      <c r="Q44" s="231">
        <v>1.916668263718849</v>
      </c>
      <c r="R44" s="231">
        <v>1.735826212160428</v>
      </c>
      <c r="S44" s="231">
        <v>1.8499457723192529</v>
      </c>
      <c r="T44" s="231">
        <v>2.473876512564336</v>
      </c>
      <c r="U44" s="231">
        <v>1.7930719497425609</v>
      </c>
      <c r="V44" s="231">
        <v>1.404919192617774</v>
      </c>
      <c r="W44" s="231">
        <v>1.5124800563123399</v>
      </c>
      <c r="DA44" s="73" t="s">
        <v>202</v>
      </c>
    </row>
    <row r="45" spans="1:105" ht="12" customHeight="1" x14ac:dyDescent="0.25">
      <c r="A45" s="64" t="s">
        <v>70</v>
      </c>
      <c r="B45" s="231">
        <v>1.7130475685004469</v>
      </c>
      <c r="C45" s="231">
        <v>1.510648304871465</v>
      </c>
      <c r="D45" s="231">
        <v>1.6685873662126569</v>
      </c>
      <c r="E45" s="231">
        <v>1.429676009666965</v>
      </c>
      <c r="F45" s="231">
        <v>0.98378372275116965</v>
      </c>
      <c r="G45" s="231">
        <v>0.68252475866751117</v>
      </c>
      <c r="H45" s="231">
        <v>1.1042445720051</v>
      </c>
      <c r="I45" s="231">
        <v>1.229897465086556</v>
      </c>
      <c r="J45" s="231">
        <v>1.1878842887479339</v>
      </c>
      <c r="K45" s="231">
        <v>0.7157204368061546</v>
      </c>
      <c r="L45" s="231">
        <v>0.44267138724967509</v>
      </c>
      <c r="M45" s="231">
        <v>0.60536995604420707</v>
      </c>
      <c r="N45" s="231">
        <v>0.3758106187011967</v>
      </c>
      <c r="O45" s="231">
        <v>1.107045281141301</v>
      </c>
      <c r="P45" s="231">
        <v>2.5580729437009362</v>
      </c>
      <c r="Q45" s="231">
        <v>1.54024435567453</v>
      </c>
      <c r="R45" s="231">
        <v>1.9431457044771261</v>
      </c>
      <c r="S45" s="231">
        <v>2.194126071587994</v>
      </c>
      <c r="T45" s="231">
        <v>2.3069100742459399</v>
      </c>
      <c r="U45" s="231">
        <v>2.2526776357203349</v>
      </c>
      <c r="V45" s="231">
        <v>1.2359577170749609</v>
      </c>
      <c r="W45" s="231">
        <v>1.293784766515222</v>
      </c>
      <c r="DA45" s="73" t="s">
        <v>203</v>
      </c>
    </row>
    <row r="46" spans="1:105" ht="12" customHeight="1" x14ac:dyDescent="0.25">
      <c r="A46" s="64" t="s">
        <v>34</v>
      </c>
      <c r="B46" s="231">
        <v>114.52494950658659</v>
      </c>
      <c r="C46" s="231">
        <v>122.26003020812961</v>
      </c>
      <c r="D46" s="231">
        <v>111.15973486734489</v>
      </c>
      <c r="E46" s="231">
        <v>114.62876151934221</v>
      </c>
      <c r="F46" s="231">
        <v>120.4512652243107</v>
      </c>
      <c r="G46" s="231">
        <v>120.43497676381401</v>
      </c>
      <c r="H46" s="231">
        <v>91.930061214552737</v>
      </c>
      <c r="I46" s="231">
        <v>87.310943223993959</v>
      </c>
      <c r="J46" s="231">
        <v>80.215836194852258</v>
      </c>
      <c r="K46" s="231">
        <v>71.730997855803906</v>
      </c>
      <c r="L46" s="231">
        <v>128.23187687342829</v>
      </c>
      <c r="M46" s="231">
        <v>78.060159848234548</v>
      </c>
      <c r="N46" s="231">
        <v>73.316163701623466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9.5479374387549676</v>
      </c>
      <c r="C47" s="231">
        <v>13.40777192862414</v>
      </c>
      <c r="D47" s="231">
        <v>12.586311724398049</v>
      </c>
      <c r="E47" s="231">
        <v>14.14928147249794</v>
      </c>
      <c r="F47" s="231">
        <v>18.352108687174461</v>
      </c>
      <c r="G47" s="231">
        <v>13.485361083343861</v>
      </c>
      <c r="H47" s="231">
        <v>5.7127943400091796</v>
      </c>
      <c r="I47" s="231">
        <v>7.7268730647376929</v>
      </c>
      <c r="J47" s="231">
        <v>8.1658654900112104</v>
      </c>
      <c r="K47" s="231">
        <v>2.9997138260276368</v>
      </c>
      <c r="L47" s="231">
        <v>1.629241451573159</v>
      </c>
      <c r="M47" s="231">
        <v>5.109803142601737</v>
      </c>
      <c r="N47" s="231">
        <v>5.5466624373510056</v>
      </c>
      <c r="O47" s="231">
        <v>18.308021818701661</v>
      </c>
      <c r="P47" s="231">
        <v>18.814518471166139</v>
      </c>
      <c r="Q47" s="231">
        <v>27.129459085544461</v>
      </c>
      <c r="R47" s="231">
        <v>27.027599509956069</v>
      </c>
      <c r="S47" s="231">
        <v>28.738156252240859</v>
      </c>
      <c r="T47" s="231">
        <v>29.300573975065141</v>
      </c>
      <c r="U47" s="231">
        <v>25.202725202217859</v>
      </c>
      <c r="V47" s="231">
        <v>22.242548116345009</v>
      </c>
      <c r="W47" s="231">
        <v>22.726233661635568</v>
      </c>
      <c r="DA47" s="73" t="s">
        <v>205</v>
      </c>
    </row>
    <row r="48" spans="1:105" ht="12" customHeight="1" x14ac:dyDescent="0.25">
      <c r="A48" s="64" t="s">
        <v>36</v>
      </c>
      <c r="B48" s="231">
        <v>5.7663849446941979</v>
      </c>
      <c r="C48" s="231">
        <v>8.6694023965494988</v>
      </c>
      <c r="D48" s="231">
        <v>8.6949159639632363</v>
      </c>
      <c r="E48" s="231">
        <v>3.9529192009467229</v>
      </c>
      <c r="F48" s="231">
        <v>4.6123791557147751</v>
      </c>
      <c r="G48" s="231">
        <v>3.1061617771692709</v>
      </c>
      <c r="H48" s="231">
        <v>2.289831400918013</v>
      </c>
      <c r="I48" s="231">
        <v>3.1472334093801222</v>
      </c>
      <c r="J48" s="231">
        <v>3.3200600133599489</v>
      </c>
      <c r="K48" s="231">
        <v>1.9111816161560109</v>
      </c>
      <c r="L48" s="231">
        <v>1.171236127093352</v>
      </c>
      <c r="M48" s="231">
        <v>3.500348334997136</v>
      </c>
      <c r="N48" s="231">
        <v>2.7133216825850082</v>
      </c>
      <c r="O48" s="231">
        <v>7.3808977735022134</v>
      </c>
      <c r="P48" s="231">
        <v>4.9929384175260418</v>
      </c>
      <c r="Q48" s="231">
        <v>5.310397135924557</v>
      </c>
      <c r="R48" s="231">
        <v>7.0496565109248808</v>
      </c>
      <c r="S48" s="231">
        <v>6.9637750803853837</v>
      </c>
      <c r="T48" s="231">
        <v>5.8984654052990688</v>
      </c>
      <c r="U48" s="231">
        <v>5.0125998937387921</v>
      </c>
      <c r="V48" s="231">
        <v>3.3644639638707878</v>
      </c>
      <c r="W48" s="231">
        <v>5.8178738524615534</v>
      </c>
      <c r="DA48" s="73" t="s">
        <v>206</v>
      </c>
    </row>
    <row r="49" spans="1:105" ht="12" customHeight="1" x14ac:dyDescent="0.25">
      <c r="A49" s="64" t="s">
        <v>73</v>
      </c>
      <c r="B49" s="231">
        <v>0.40239131666156103</v>
      </c>
      <c r="C49" s="231">
        <v>0.40570414368069663</v>
      </c>
      <c r="D49" s="231">
        <v>0.40602157909479658</v>
      </c>
      <c r="E49" s="231">
        <v>0.3879884256654591</v>
      </c>
      <c r="F49" s="231">
        <v>0.39327589776009519</v>
      </c>
      <c r="G49" s="231">
        <v>0.3970527592301264</v>
      </c>
      <c r="H49" s="231">
        <v>0.32078273551075659</v>
      </c>
      <c r="I49" s="231">
        <v>0.3546297190069192</v>
      </c>
      <c r="J49" s="231">
        <v>0.35414297147509971</v>
      </c>
      <c r="K49" s="231">
        <v>0</v>
      </c>
      <c r="L49" s="231">
        <v>0</v>
      </c>
      <c r="M49" s="231">
        <v>0</v>
      </c>
      <c r="N49" s="231">
        <v>1.2008973197997271E-2</v>
      </c>
      <c r="O49" s="231">
        <v>1.323744844404115E-2</v>
      </c>
      <c r="P49" s="231">
        <v>1.3250849358715131E-2</v>
      </c>
      <c r="Q49" s="231">
        <v>1.389985918828246E-2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61.293909570627712</v>
      </c>
      <c r="C51" s="265">
        <v>62.205227976274713</v>
      </c>
      <c r="D51" s="265">
        <v>66.737045702868912</v>
      </c>
      <c r="E51" s="265">
        <v>63.5437549368242</v>
      </c>
      <c r="F51" s="265">
        <v>59.577521528405647</v>
      </c>
      <c r="G51" s="265">
        <v>73.663895402471439</v>
      </c>
      <c r="H51" s="265">
        <v>53.195293137824528</v>
      </c>
      <c r="I51" s="265">
        <v>62.597661759885469</v>
      </c>
      <c r="J51" s="265">
        <v>65.639934039541458</v>
      </c>
      <c r="K51" s="265">
        <v>46.032525528867232</v>
      </c>
      <c r="L51" s="265">
        <v>63.115903176462723</v>
      </c>
      <c r="M51" s="265">
        <v>57.253952363032852</v>
      </c>
      <c r="N51" s="265">
        <v>60.64896465205679</v>
      </c>
      <c r="O51" s="265">
        <v>64.753146685021221</v>
      </c>
      <c r="P51" s="265">
        <v>66.29092045141698</v>
      </c>
      <c r="Q51" s="265">
        <v>68.363973983893203</v>
      </c>
      <c r="R51" s="265">
        <v>81.678901483308636</v>
      </c>
      <c r="S51" s="265">
        <v>87.700530311139744</v>
      </c>
      <c r="T51" s="265">
        <v>97.960309661602807</v>
      </c>
      <c r="U51" s="265">
        <v>76.187858435063475</v>
      </c>
      <c r="V51" s="265">
        <v>53.332460288893728</v>
      </c>
      <c r="W51" s="265">
        <v>57.502428105870131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1654.751819564191</v>
      </c>
      <c r="C54" s="225">
        <v>1904.0558273136</v>
      </c>
      <c r="D54" s="225">
        <v>1832.6820642930579</v>
      </c>
      <c r="E54" s="225">
        <v>1982.514387561884</v>
      </c>
      <c r="F54" s="225">
        <v>2133.0550999839961</v>
      </c>
      <c r="G54" s="225">
        <v>1935.1294738942699</v>
      </c>
      <c r="H54" s="225">
        <v>1774.1474949744611</v>
      </c>
      <c r="I54" s="225">
        <v>1704.55570532755</v>
      </c>
      <c r="J54" s="225">
        <v>1709.506029790512</v>
      </c>
      <c r="K54" s="225">
        <v>1224.9297443010939</v>
      </c>
      <c r="L54" s="225">
        <v>1302.1933401852509</v>
      </c>
      <c r="M54" s="225">
        <v>1317.561803931748</v>
      </c>
      <c r="N54" s="225">
        <v>1198.6735598310761</v>
      </c>
      <c r="O54" s="225">
        <v>989.68725608764009</v>
      </c>
      <c r="P54" s="225">
        <v>973.9470882747363</v>
      </c>
      <c r="Q54" s="225">
        <v>1033.8360069225471</v>
      </c>
      <c r="R54" s="225">
        <v>1001.699154339109</v>
      </c>
      <c r="S54" s="225">
        <v>1064.4839422200751</v>
      </c>
      <c r="T54" s="225">
        <v>1038.729060676174</v>
      </c>
      <c r="U54" s="225">
        <v>1014.434484257439</v>
      </c>
      <c r="V54" s="225">
        <v>944.06845427383337</v>
      </c>
      <c r="W54" s="225">
        <v>1072.832955565661</v>
      </c>
      <c r="DA54" s="89" t="s">
        <v>211</v>
      </c>
    </row>
    <row r="55" spans="1:105" ht="12" customHeight="1" x14ac:dyDescent="0.25">
      <c r="A55" s="55" t="s">
        <v>92</v>
      </c>
      <c r="B55" s="261">
        <v>4.0171573656278472</v>
      </c>
      <c r="C55" s="261">
        <v>4.5761867193522887</v>
      </c>
      <c r="D55" s="261">
        <v>4.4900140204569219</v>
      </c>
      <c r="E55" s="261">
        <v>4.8958973036971196</v>
      </c>
      <c r="F55" s="261">
        <v>5.1544390727261389</v>
      </c>
      <c r="G55" s="261">
        <v>4.8932363649396544</v>
      </c>
      <c r="H55" s="261">
        <v>4.4134211215544337</v>
      </c>
      <c r="I55" s="261">
        <v>4.3454462358625916</v>
      </c>
      <c r="J55" s="261">
        <v>4.4115882181912403</v>
      </c>
      <c r="K55" s="261">
        <v>3.0977860770920942</v>
      </c>
      <c r="L55" s="261">
        <v>3.27918423277782</v>
      </c>
      <c r="M55" s="261">
        <v>3.323475949048059</v>
      </c>
      <c r="N55" s="261">
        <v>3.1220397790509939</v>
      </c>
      <c r="O55" s="261">
        <v>2.743301590703819</v>
      </c>
      <c r="P55" s="261">
        <v>2.712947544726465</v>
      </c>
      <c r="Q55" s="261">
        <v>2.854654388998966</v>
      </c>
      <c r="R55" s="261">
        <v>2.8002102836245708</v>
      </c>
      <c r="S55" s="261">
        <v>2.977803237830543</v>
      </c>
      <c r="T55" s="261">
        <v>2.9559078132837828</v>
      </c>
      <c r="U55" s="261">
        <v>2.83930902155203</v>
      </c>
      <c r="V55" s="261">
        <v>2.5871273081671879</v>
      </c>
      <c r="W55" s="261">
        <v>2.916598903186042</v>
      </c>
      <c r="DA55" s="67" t="s">
        <v>212</v>
      </c>
    </row>
    <row r="56" spans="1:105" ht="12" customHeight="1" x14ac:dyDescent="0.25">
      <c r="A56" s="202" t="s">
        <v>93</v>
      </c>
      <c r="B56" s="226">
        <v>2.9682536226975769</v>
      </c>
      <c r="C56" s="226">
        <v>3.3813170786091482</v>
      </c>
      <c r="D56" s="226">
        <v>3.317644585252935</v>
      </c>
      <c r="E56" s="226">
        <v>3.6175493229110809</v>
      </c>
      <c r="F56" s="226">
        <v>3.808584294332741</v>
      </c>
      <c r="G56" s="226">
        <v>3.6155831711306678</v>
      </c>
      <c r="H56" s="226">
        <v>3.261050548986026</v>
      </c>
      <c r="I56" s="226">
        <v>3.2108243112902741</v>
      </c>
      <c r="J56" s="226">
        <v>3.2596962276207728</v>
      </c>
      <c r="K56" s="226">
        <v>2.2889356599137409</v>
      </c>
      <c r="L56" s="226">
        <v>2.4229696754521561</v>
      </c>
      <c r="M56" s="226">
        <v>2.4556965604877101</v>
      </c>
      <c r="N56" s="226">
        <v>2.3068565756635988</v>
      </c>
      <c r="O56" s="226">
        <v>2.0270091867526299</v>
      </c>
      <c r="P56" s="226">
        <v>2.0045807631845789</v>
      </c>
      <c r="Q56" s="226">
        <v>2.1092871054035531</v>
      </c>
      <c r="R56" s="226">
        <v>2.0690586805987849</v>
      </c>
      <c r="S56" s="226">
        <v>2.2002810554546559</v>
      </c>
      <c r="T56" s="226">
        <v>2.1841026568219548</v>
      </c>
      <c r="U56" s="226">
        <v>2.0979485049031772</v>
      </c>
      <c r="V56" s="226">
        <v>1.9116129406712661</v>
      </c>
      <c r="W56" s="226">
        <v>2.1550575375542218</v>
      </c>
      <c r="DA56" s="174" t="s">
        <v>213</v>
      </c>
    </row>
    <row r="57" spans="1:105" ht="12" customHeight="1" x14ac:dyDescent="0.25">
      <c r="A57" s="202" t="s">
        <v>94</v>
      </c>
      <c r="B57" s="226">
        <v>74.206340567439426</v>
      </c>
      <c r="C57" s="226">
        <v>84.532926965228711</v>
      </c>
      <c r="D57" s="226">
        <v>82.941114631323416</v>
      </c>
      <c r="E57" s="226">
        <v>90.43873307277704</v>
      </c>
      <c r="F57" s="226">
        <v>95.214607358318517</v>
      </c>
      <c r="G57" s="226">
        <v>90.389579278266709</v>
      </c>
      <c r="H57" s="226">
        <v>81.526263724650661</v>
      </c>
      <c r="I57" s="226">
        <v>80.27060778225686</v>
      </c>
      <c r="J57" s="226">
        <v>81.492405690519305</v>
      </c>
      <c r="K57" s="226">
        <v>57.223391497843537</v>
      </c>
      <c r="L57" s="226">
        <v>60.574241886303888</v>
      </c>
      <c r="M57" s="226">
        <v>61.392414012192752</v>
      </c>
      <c r="N57" s="226">
        <v>57.67141439158997</v>
      </c>
      <c r="O57" s="226">
        <v>50.675229668815753</v>
      </c>
      <c r="P57" s="226">
        <v>50.114519079614503</v>
      </c>
      <c r="Q57" s="226">
        <v>52.732177635088838</v>
      </c>
      <c r="R57" s="226">
        <v>51.726467014969607</v>
      </c>
      <c r="S57" s="226">
        <v>55.007026386366391</v>
      </c>
      <c r="T57" s="226">
        <v>54.602566420548847</v>
      </c>
      <c r="U57" s="226">
        <v>52.448712622579428</v>
      </c>
      <c r="V57" s="226">
        <v>47.79032351678164</v>
      </c>
      <c r="W57" s="226">
        <v>53.876438438855537</v>
      </c>
      <c r="DA57" s="174" t="s">
        <v>214</v>
      </c>
    </row>
    <row r="58" spans="1:105" ht="12" customHeight="1" x14ac:dyDescent="0.25">
      <c r="A58" s="202" t="s">
        <v>95</v>
      </c>
      <c r="B58" s="226">
        <v>1.8551585141859861</v>
      </c>
      <c r="C58" s="226">
        <v>2.113323174130719</v>
      </c>
      <c r="D58" s="226">
        <v>2.073527865783086</v>
      </c>
      <c r="E58" s="226">
        <v>2.2609683268194272</v>
      </c>
      <c r="F58" s="226">
        <v>2.3803651839579638</v>
      </c>
      <c r="G58" s="226">
        <v>2.2597394819566681</v>
      </c>
      <c r="H58" s="226">
        <v>2.038156593116268</v>
      </c>
      <c r="I58" s="226">
        <v>2.0067651945564231</v>
      </c>
      <c r="J58" s="226">
        <v>2.0373101422629838</v>
      </c>
      <c r="K58" s="226">
        <v>1.4305847874460891</v>
      </c>
      <c r="L58" s="226">
        <v>1.514356047157597</v>
      </c>
      <c r="M58" s="226">
        <v>1.5348103503048189</v>
      </c>
      <c r="N58" s="226">
        <v>1.441785359789749</v>
      </c>
      <c r="O58" s="226">
        <v>1.266880741720394</v>
      </c>
      <c r="P58" s="226">
        <v>1.252862976990363</v>
      </c>
      <c r="Q58" s="226">
        <v>1.3183044408772211</v>
      </c>
      <c r="R58" s="226">
        <v>1.293161675374241</v>
      </c>
      <c r="S58" s="226">
        <v>1.37517565965916</v>
      </c>
      <c r="T58" s="226">
        <v>1.3650641605137219</v>
      </c>
      <c r="U58" s="226">
        <v>1.311217815564486</v>
      </c>
      <c r="V58" s="226">
        <v>1.1947580879195421</v>
      </c>
      <c r="W58" s="226">
        <v>1.346910960971389</v>
      </c>
      <c r="DA58" s="174" t="s">
        <v>215</v>
      </c>
    </row>
    <row r="59" spans="1:105" ht="12" customHeight="1" x14ac:dyDescent="0.25">
      <c r="A59" s="56" t="s">
        <v>96</v>
      </c>
      <c r="B59" s="262">
        <v>2.9343323752684332</v>
      </c>
      <c r="C59" s="262">
        <v>3.4283315339041112</v>
      </c>
      <c r="D59" s="262">
        <v>3.2805825293318889</v>
      </c>
      <c r="E59" s="262">
        <v>3.5781833134201508</v>
      </c>
      <c r="F59" s="262">
        <v>3.9207913461520332</v>
      </c>
      <c r="G59" s="262">
        <v>3.4624700838116191</v>
      </c>
      <c r="H59" s="262">
        <v>3.0919473460750422</v>
      </c>
      <c r="I59" s="262">
        <v>3.0032670688804308</v>
      </c>
      <c r="J59" s="262">
        <v>3.0218941844970351</v>
      </c>
      <c r="K59" s="262">
        <v>2.1209585164108899</v>
      </c>
      <c r="L59" s="262">
        <v>2.1907600250864911</v>
      </c>
      <c r="M59" s="262">
        <v>2.2934209319470131</v>
      </c>
      <c r="N59" s="262">
        <v>2.100420730271515</v>
      </c>
      <c r="O59" s="262">
        <v>1.810632528502758</v>
      </c>
      <c r="P59" s="262">
        <v>5.9877675555990066</v>
      </c>
      <c r="Q59" s="262">
        <v>7.2688704679493652</v>
      </c>
      <c r="R59" s="262">
        <v>7.3461826566606536</v>
      </c>
      <c r="S59" s="262">
        <v>8.472718588996317</v>
      </c>
      <c r="T59" s="262">
        <v>8.8697041368796814</v>
      </c>
      <c r="U59" s="262">
        <v>9.7344693480324764</v>
      </c>
      <c r="V59" s="262">
        <v>10.895742122058969</v>
      </c>
      <c r="W59" s="262">
        <v>12.68051571223298</v>
      </c>
      <c r="DA59" s="68" t="s">
        <v>216</v>
      </c>
    </row>
    <row r="60" spans="1:105" ht="12" customHeight="1" x14ac:dyDescent="0.25">
      <c r="A60" s="37" t="s">
        <v>160</v>
      </c>
      <c r="B60" s="228">
        <v>0.20697951749497651</v>
      </c>
      <c r="C60" s="228">
        <v>0.20486676584755131</v>
      </c>
      <c r="D60" s="228">
        <v>0.2019972448396877</v>
      </c>
      <c r="E60" s="228">
        <v>0.22905926485618611</v>
      </c>
      <c r="F60" s="228">
        <v>0.25438450814396452</v>
      </c>
      <c r="G60" s="228">
        <v>0.25076214513313089</v>
      </c>
      <c r="H60" s="228">
        <v>0.16264756581938891</v>
      </c>
      <c r="I60" s="228">
        <v>0.15476869871777449</v>
      </c>
      <c r="J60" s="228">
        <v>0.1499499858118564</v>
      </c>
      <c r="K60" s="228">
        <v>0.1581763650059384</v>
      </c>
      <c r="L60" s="228">
        <v>0.15657937937336189</v>
      </c>
      <c r="M60" s="228">
        <v>0.13062885713431441</v>
      </c>
      <c r="N60" s="228">
        <v>0.1019811659400375</v>
      </c>
      <c r="O60" s="228">
        <v>6.8193372241605099E-2</v>
      </c>
      <c r="P60" s="228">
        <v>1.200660765576988E-2</v>
      </c>
      <c r="Q60" s="228">
        <v>1.2260245008223401E-2</v>
      </c>
      <c r="R60" s="228">
        <v>8.4656331171869548E-3</v>
      </c>
      <c r="S60" s="228">
        <v>8.2114919659784114E-3</v>
      </c>
      <c r="T60" s="228">
        <v>8.3907575710763984E-3</v>
      </c>
      <c r="U60" s="228">
        <v>7.0969796019693908E-3</v>
      </c>
      <c r="V60" s="228">
        <v>6.088078873580734E-3</v>
      </c>
      <c r="W60" s="228">
        <v>7.0687351371276144E-3</v>
      </c>
      <c r="DA60" s="69" t="s">
        <v>217</v>
      </c>
    </row>
    <row r="61" spans="1:105" ht="12" customHeight="1" x14ac:dyDescent="0.25">
      <c r="A61" s="37" t="s">
        <v>162</v>
      </c>
      <c r="B61" s="228">
        <v>1.3068303062160169</v>
      </c>
      <c r="C61" s="228">
        <v>1.815400409110175</v>
      </c>
      <c r="D61" s="228">
        <v>1.5686145702678309</v>
      </c>
      <c r="E61" s="228">
        <v>1.777469587935629</v>
      </c>
      <c r="F61" s="228">
        <v>2.2347760313635079</v>
      </c>
      <c r="G61" s="228">
        <v>1.4718506937758591</v>
      </c>
      <c r="H61" s="228">
        <v>1.060678209268402</v>
      </c>
      <c r="I61" s="228">
        <v>1.0056593276475181</v>
      </c>
      <c r="J61" s="228">
        <v>0.93709118072758923</v>
      </c>
      <c r="K61" s="228">
        <v>0.47637043347874192</v>
      </c>
      <c r="L61" s="228">
        <v>0.30441003160127422</v>
      </c>
      <c r="M61" s="228">
        <v>0.65928936716226005</v>
      </c>
      <c r="N61" s="228">
        <v>0.54916605897385662</v>
      </c>
      <c r="O61" s="228">
        <v>0.49329680164422929</v>
      </c>
      <c r="P61" s="228">
        <v>0.13784213468068671</v>
      </c>
      <c r="Q61" s="228">
        <v>0.17353749818134279</v>
      </c>
      <c r="R61" s="228">
        <v>0.1318137379690654</v>
      </c>
      <c r="S61" s="228">
        <v>0.12756219274820099</v>
      </c>
      <c r="T61" s="228">
        <v>9.9380066737170272E-2</v>
      </c>
      <c r="U61" s="228">
        <v>9.9752397944689403E-2</v>
      </c>
      <c r="V61" s="228">
        <v>9.6385890372389718E-2</v>
      </c>
      <c r="W61" s="228">
        <v>0.10621345104559921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3.8275275365756538E-4</v>
      </c>
      <c r="F62" s="228">
        <v>3.7819011032181839E-4</v>
      </c>
      <c r="G62" s="228">
        <v>3.7492368369060878E-4</v>
      </c>
      <c r="H62" s="228">
        <v>4.3972416296239559E-4</v>
      </c>
      <c r="I62" s="228">
        <v>4.1126597996944599E-4</v>
      </c>
      <c r="J62" s="228">
        <v>4.116785763484855E-4</v>
      </c>
      <c r="K62" s="228">
        <v>1.38012129260232E-3</v>
      </c>
      <c r="L62" s="228">
        <v>1.294347137779791E-3</v>
      </c>
      <c r="M62" s="228">
        <v>1.273392866138901E-3</v>
      </c>
      <c r="N62" s="228">
        <v>1.22148065742152E-3</v>
      </c>
      <c r="O62" s="228">
        <v>1.1064196471336359E-3</v>
      </c>
      <c r="P62" s="228">
        <v>1.105151644496503E-3</v>
      </c>
      <c r="Q62" s="228">
        <v>1.043404771487679E-3</v>
      </c>
      <c r="R62" s="228">
        <v>9.8391797387408397E-4</v>
      </c>
      <c r="S62" s="228">
        <v>9.8254671740970927E-4</v>
      </c>
      <c r="T62" s="228">
        <v>9.3956415415325911E-4</v>
      </c>
      <c r="U62" s="228">
        <v>2.7011867665675238E-3</v>
      </c>
      <c r="V62" s="228">
        <v>2.9524886875208342E-3</v>
      </c>
      <c r="W62" s="228">
        <v>3.0380374465179272E-3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5.4640485663785254</v>
      </c>
      <c r="Q63" s="228">
        <v>6.7821691175253944</v>
      </c>
      <c r="R63" s="228">
        <v>6.8970606634832521</v>
      </c>
      <c r="S63" s="228">
        <v>8.0335187336439855</v>
      </c>
      <c r="T63" s="228">
        <v>8.4703783086434274</v>
      </c>
      <c r="U63" s="228">
        <v>9.3867413579131558</v>
      </c>
      <c r="V63" s="228">
        <v>10.6256303371129</v>
      </c>
      <c r="W63" s="228">
        <v>12.38126686035401</v>
      </c>
      <c r="DA63" s="69" t="s">
        <v>220</v>
      </c>
    </row>
    <row r="64" spans="1:105" ht="12" customHeight="1" x14ac:dyDescent="0.25">
      <c r="A64" s="37" t="s">
        <v>38</v>
      </c>
      <c r="B64" s="228">
        <v>1.4205225515574389</v>
      </c>
      <c r="C64" s="228">
        <v>1.408064358946385</v>
      </c>
      <c r="D64" s="228">
        <v>1.5099707142243699</v>
      </c>
      <c r="E64" s="228">
        <v>1.5712717078746781</v>
      </c>
      <c r="F64" s="228">
        <v>1.431252616534239</v>
      </c>
      <c r="G64" s="228">
        <v>1.739482321218939</v>
      </c>
      <c r="H64" s="228">
        <v>1.868181846824289</v>
      </c>
      <c r="I64" s="228">
        <v>1.8424277765351691</v>
      </c>
      <c r="J64" s="228">
        <v>1.934441339381241</v>
      </c>
      <c r="K64" s="228">
        <v>1.485031596633607</v>
      </c>
      <c r="L64" s="228">
        <v>1.728476266974075</v>
      </c>
      <c r="M64" s="228">
        <v>1.5022293147842991</v>
      </c>
      <c r="N64" s="228">
        <v>1.4480520247001989</v>
      </c>
      <c r="O64" s="228">
        <v>1.24803593496979</v>
      </c>
      <c r="P64" s="228">
        <v>0.37276509523952889</v>
      </c>
      <c r="Q64" s="228">
        <v>0.29986020246291772</v>
      </c>
      <c r="R64" s="228">
        <v>0.30785870411727517</v>
      </c>
      <c r="S64" s="228">
        <v>0.30244362392074348</v>
      </c>
      <c r="T64" s="228">
        <v>0.29061543977385351</v>
      </c>
      <c r="U64" s="228">
        <v>0.2381774258060948</v>
      </c>
      <c r="V64" s="228">
        <v>0.16468532701257529</v>
      </c>
      <c r="W64" s="228">
        <v>0.18292862824972711</v>
      </c>
      <c r="DA64" s="69" t="s">
        <v>221</v>
      </c>
    </row>
    <row r="65" spans="1:105" ht="12" customHeight="1" x14ac:dyDescent="0.25">
      <c r="A65" s="57" t="s">
        <v>222</v>
      </c>
      <c r="B65" s="263">
        <v>188.85087602152609</v>
      </c>
      <c r="C65" s="263">
        <v>223.2230592968744</v>
      </c>
      <c r="D65" s="263">
        <v>211.62147661761119</v>
      </c>
      <c r="E65" s="263">
        <v>215.5186584269928</v>
      </c>
      <c r="F65" s="263">
        <v>238.62899459250761</v>
      </c>
      <c r="G65" s="263">
        <v>200.6222893607557</v>
      </c>
      <c r="H65" s="263">
        <v>188.99054003045691</v>
      </c>
      <c r="I65" s="263">
        <v>178.31933346106149</v>
      </c>
      <c r="J65" s="263">
        <v>176.81501098992479</v>
      </c>
      <c r="K65" s="263">
        <v>124.714316910817</v>
      </c>
      <c r="L65" s="263">
        <v>114.0534141720947</v>
      </c>
      <c r="M65" s="263">
        <v>147.5664884622729</v>
      </c>
      <c r="N65" s="263">
        <v>121.9733210567407</v>
      </c>
      <c r="O65" s="263">
        <v>99.612377614379596</v>
      </c>
      <c r="P65" s="263">
        <v>95.235454651829599</v>
      </c>
      <c r="Q65" s="263">
        <v>103.21171896637721</v>
      </c>
      <c r="R65" s="263">
        <v>96.621009581564039</v>
      </c>
      <c r="S65" s="263">
        <v>102.43894182701401</v>
      </c>
      <c r="T65" s="263">
        <v>93.612875116181854</v>
      </c>
      <c r="U65" s="263">
        <v>96.360290800537783</v>
      </c>
      <c r="V65" s="263">
        <v>94.234794187993145</v>
      </c>
      <c r="W65" s="263">
        <v>110.3426768200321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29.559442270851829</v>
      </c>
      <c r="N66" s="232">
        <v>18.454326452414779</v>
      </c>
      <c r="O66" s="232">
        <v>12.220283253905491</v>
      </c>
      <c r="P66" s="232">
        <v>12.26846397274576</v>
      </c>
      <c r="Q66" s="232">
        <v>8.7437131220639195</v>
      </c>
      <c r="R66" s="232">
        <v>6.52407945731058</v>
      </c>
      <c r="S66" s="232">
        <v>8.6244685974284856</v>
      </c>
      <c r="T66" s="232">
        <v>6.857726553718571</v>
      </c>
      <c r="U66" s="232">
        <v>7.7559486521417442</v>
      </c>
      <c r="V66" s="232">
        <v>7.4339618540462933</v>
      </c>
      <c r="W66" s="232">
        <v>9.0608029430210699</v>
      </c>
      <c r="DA66" s="71" t="s">
        <v>224</v>
      </c>
    </row>
    <row r="67" spans="1:105" ht="12" customHeight="1" x14ac:dyDescent="0.25">
      <c r="A67" s="18" t="s">
        <v>70</v>
      </c>
      <c r="B67" s="232">
        <v>18.99944236196108</v>
      </c>
      <c r="C67" s="232">
        <v>14.296001009670171</v>
      </c>
      <c r="D67" s="232">
        <v>15.386133677492889</v>
      </c>
      <c r="E67" s="232">
        <v>15.775332836045409</v>
      </c>
      <c r="F67" s="232">
        <v>9.8027667680787829</v>
      </c>
      <c r="G67" s="232">
        <v>7.9269018268324283</v>
      </c>
      <c r="H67" s="232">
        <v>22.915861412080272</v>
      </c>
      <c r="I67" s="232">
        <v>18.119169268388369</v>
      </c>
      <c r="J67" s="232">
        <v>16.57242589361967</v>
      </c>
      <c r="K67" s="232">
        <v>15.86399130402641</v>
      </c>
      <c r="L67" s="232">
        <v>15.5676423139139</v>
      </c>
      <c r="M67" s="232">
        <v>7.7519129959384632</v>
      </c>
      <c r="N67" s="232">
        <v>4.5049168706523499</v>
      </c>
      <c r="O67" s="232">
        <v>3.6105065120105282</v>
      </c>
      <c r="P67" s="232">
        <v>8.0497382539112117</v>
      </c>
      <c r="Q67" s="232">
        <v>4.2820300800228939</v>
      </c>
      <c r="R67" s="232">
        <v>4.8603417611045101</v>
      </c>
      <c r="S67" s="232">
        <v>5.4317202290926714</v>
      </c>
      <c r="T67" s="232">
        <v>5.3361221118706927</v>
      </c>
      <c r="U67" s="232">
        <v>6.1474991743384981</v>
      </c>
      <c r="V67" s="232">
        <v>3.9966575748447681</v>
      </c>
      <c r="W67" s="232">
        <v>4.3916287489024919</v>
      </c>
      <c r="DA67" s="71" t="s">
        <v>225</v>
      </c>
    </row>
    <row r="68" spans="1:105" ht="12" customHeight="1" x14ac:dyDescent="0.25">
      <c r="A68" s="18" t="s">
        <v>162</v>
      </c>
      <c r="B68" s="232">
        <v>105.8963512624652</v>
      </c>
      <c r="C68" s="232">
        <v>126.8842790283654</v>
      </c>
      <c r="D68" s="232">
        <v>116.059056073126</v>
      </c>
      <c r="E68" s="232">
        <v>156.1260195388893</v>
      </c>
      <c r="F68" s="232">
        <v>182.86686087843171</v>
      </c>
      <c r="G68" s="232">
        <v>156.62015487284009</v>
      </c>
      <c r="H68" s="232">
        <v>118.5548986975345</v>
      </c>
      <c r="I68" s="232">
        <v>113.83430322419611</v>
      </c>
      <c r="J68" s="232">
        <v>113.9237230194509</v>
      </c>
      <c r="K68" s="232">
        <v>66.488857385469345</v>
      </c>
      <c r="L68" s="232">
        <v>57.296335140783214</v>
      </c>
      <c r="M68" s="232">
        <v>65.432301342898242</v>
      </c>
      <c r="N68" s="232">
        <v>66.488949344199725</v>
      </c>
      <c r="O68" s="232">
        <v>59.709600975225307</v>
      </c>
      <c r="P68" s="232">
        <v>59.205484909726387</v>
      </c>
      <c r="Q68" s="232">
        <v>75.422551902926472</v>
      </c>
      <c r="R68" s="232">
        <v>67.603458813190457</v>
      </c>
      <c r="S68" s="232">
        <v>71.143416362190777</v>
      </c>
      <c r="T68" s="232">
        <v>67.775264594981948</v>
      </c>
      <c r="U68" s="232">
        <v>68.777587132289113</v>
      </c>
      <c r="V68" s="232">
        <v>71.924667959857032</v>
      </c>
      <c r="W68" s="232">
        <v>77.142028323255929</v>
      </c>
      <c r="DA68" s="71" t="s">
        <v>226</v>
      </c>
    </row>
    <row r="69" spans="1:105" ht="12" customHeight="1" x14ac:dyDescent="0.25">
      <c r="A69" s="18" t="s">
        <v>36</v>
      </c>
      <c r="B69" s="232">
        <v>63.955082397099773</v>
      </c>
      <c r="C69" s="232">
        <v>82.04277925883882</v>
      </c>
      <c r="D69" s="232">
        <v>80.176286866992342</v>
      </c>
      <c r="E69" s="232">
        <v>43.61730605205814</v>
      </c>
      <c r="F69" s="232">
        <v>45.95936694599709</v>
      </c>
      <c r="G69" s="232">
        <v>36.075232661083263</v>
      </c>
      <c r="H69" s="232">
        <v>47.519779920842119</v>
      </c>
      <c r="I69" s="232">
        <v>46.365860968476973</v>
      </c>
      <c r="J69" s="232">
        <v>46.318862076854259</v>
      </c>
      <c r="K69" s="232">
        <v>42.361468221321282</v>
      </c>
      <c r="L69" s="232">
        <v>41.189436717397612</v>
      </c>
      <c r="M69" s="232">
        <v>44.822831852584322</v>
      </c>
      <c r="N69" s="232">
        <v>32.525128389473863</v>
      </c>
      <c r="O69" s="232">
        <v>24.07198687323827</v>
      </c>
      <c r="P69" s="232">
        <v>15.71176751544624</v>
      </c>
      <c r="Q69" s="232">
        <v>14.763423861363879</v>
      </c>
      <c r="R69" s="232">
        <v>17.6331295499585</v>
      </c>
      <c r="S69" s="232">
        <v>17.239336638302088</v>
      </c>
      <c r="T69" s="232">
        <v>13.64376185561064</v>
      </c>
      <c r="U69" s="232">
        <v>13.67925584176842</v>
      </c>
      <c r="V69" s="232">
        <v>10.87950679924505</v>
      </c>
      <c r="W69" s="232">
        <v>19.748216804852628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551.13477415022544</v>
      </c>
      <c r="C71" s="263">
        <v>627.83092731676049</v>
      </c>
      <c r="D71" s="263">
        <v>616.00844524275033</v>
      </c>
      <c r="E71" s="263">
        <v>671.69369012610002</v>
      </c>
      <c r="F71" s="263">
        <v>707.16438408034048</v>
      </c>
      <c r="G71" s="263">
        <v>671.32862205740241</v>
      </c>
      <c r="H71" s="263">
        <v>605.50026590197467</v>
      </c>
      <c r="I71" s="263">
        <v>596.17443674870083</v>
      </c>
      <c r="J71" s="263">
        <v>605.24880032839383</v>
      </c>
      <c r="K71" s="263">
        <v>425.00143125387069</v>
      </c>
      <c r="L71" s="263">
        <v>449.88839048044701</v>
      </c>
      <c r="M71" s="263">
        <v>455.96500207953221</v>
      </c>
      <c r="N71" s="263">
        <v>428.32892314298579</v>
      </c>
      <c r="O71" s="263">
        <v>376.367855428089</v>
      </c>
      <c r="P71" s="263">
        <v>372.20342552115642</v>
      </c>
      <c r="Q71" s="263">
        <v>391.64492668860203</v>
      </c>
      <c r="R71" s="263">
        <v>384.17545586924348</v>
      </c>
      <c r="S71" s="263">
        <v>408.54035965530221</v>
      </c>
      <c r="T71" s="263">
        <v>405.53641214611218</v>
      </c>
      <c r="U71" s="263">
        <v>389.53961568075272</v>
      </c>
      <c r="V71" s="263">
        <v>354.941490937026</v>
      </c>
      <c r="W71" s="263">
        <v>400.14341771821688</v>
      </c>
      <c r="DA71" s="70" t="s">
        <v>229</v>
      </c>
    </row>
    <row r="72" spans="1:105" ht="12" customHeight="1" x14ac:dyDescent="0.25">
      <c r="A72" s="57" t="s">
        <v>181</v>
      </c>
      <c r="B72" s="263">
        <v>572.95108841924718</v>
      </c>
      <c r="C72" s="263">
        <v>666.8150025812821</v>
      </c>
      <c r="D72" s="263">
        <v>638.21487502589207</v>
      </c>
      <c r="E72" s="263">
        <v>694.41606792163884</v>
      </c>
      <c r="F72" s="263">
        <v>759.20737111036351</v>
      </c>
      <c r="G72" s="263">
        <v>669.76652631215734</v>
      </c>
      <c r="H72" s="263">
        <v>601.69214372816384</v>
      </c>
      <c r="I72" s="263">
        <v>582.89551227799529</v>
      </c>
      <c r="J72" s="263">
        <v>585.595808510913</v>
      </c>
      <c r="K72" s="263">
        <v>412.22938117906091</v>
      </c>
      <c r="L72" s="263">
        <v>423.19490534934982</v>
      </c>
      <c r="M72" s="263">
        <v>444.55710968238469</v>
      </c>
      <c r="N72" s="263">
        <v>406.3654540682366</v>
      </c>
      <c r="O72" s="263">
        <v>348.91162708688699</v>
      </c>
      <c r="P72" s="263">
        <v>341.27453641960562</v>
      </c>
      <c r="Q72" s="263">
        <v>362.69208090341078</v>
      </c>
      <c r="R72" s="263">
        <v>350.21666587956139</v>
      </c>
      <c r="S72" s="263">
        <v>371.65637504175061</v>
      </c>
      <c r="T72" s="263">
        <v>362.12136610387341</v>
      </c>
      <c r="U72" s="263">
        <v>353.86564660834199</v>
      </c>
      <c r="V72" s="263">
        <v>330.29842021646931</v>
      </c>
      <c r="W72" s="263">
        <v>374.8542696429169</v>
      </c>
      <c r="DA72" s="70" t="s">
        <v>230</v>
      </c>
    </row>
    <row r="73" spans="1:105" ht="12" customHeight="1" x14ac:dyDescent="0.25">
      <c r="A73" s="60" t="s">
        <v>183</v>
      </c>
      <c r="B73" s="264">
        <v>326.48983898429231</v>
      </c>
      <c r="C73" s="264">
        <v>416.90248449911269</v>
      </c>
      <c r="D73" s="264">
        <v>371.45907747891698</v>
      </c>
      <c r="E73" s="264">
        <v>413.26224227564592</v>
      </c>
      <c r="F73" s="264">
        <v>498.2409857403706</v>
      </c>
      <c r="G73" s="264">
        <v>351.04623903636178</v>
      </c>
      <c r="H73" s="264">
        <v>273.59106181579227</v>
      </c>
      <c r="I73" s="264">
        <v>255.84265165342791</v>
      </c>
      <c r="J73" s="264">
        <v>239.57865784465929</v>
      </c>
      <c r="K73" s="264">
        <v>151.5802670511533</v>
      </c>
      <c r="L73" s="264">
        <v>115.68227227245259</v>
      </c>
      <c r="M73" s="264">
        <v>173.8012532786218</v>
      </c>
      <c r="N73" s="264">
        <v>141.87098825065519</v>
      </c>
      <c r="O73" s="264">
        <v>119.0733147263374</v>
      </c>
      <c r="P73" s="264">
        <v>110.9689225902132</v>
      </c>
      <c r="Q73" s="264">
        <v>146.68544281034789</v>
      </c>
      <c r="R73" s="264">
        <v>118.7699509772492</v>
      </c>
      <c r="S73" s="264">
        <v>124.05954197175321</v>
      </c>
      <c r="T73" s="264">
        <v>106.098764862438</v>
      </c>
      <c r="U73" s="264">
        <v>119.19375086382919</v>
      </c>
      <c r="V73" s="264">
        <v>133.82012932682619</v>
      </c>
      <c r="W73" s="264">
        <v>150.2729048334264</v>
      </c>
      <c r="DA73" s="72" t="s">
        <v>231</v>
      </c>
    </row>
    <row r="74" spans="1:105" ht="12" customHeight="1" x14ac:dyDescent="0.25">
      <c r="A74" s="59" t="s">
        <v>33</v>
      </c>
      <c r="B74" s="232">
        <v>23.163338155941329</v>
      </c>
      <c r="C74" s="232">
        <v>22.02900487770961</v>
      </c>
      <c r="D74" s="232">
        <v>21.919960805339858</v>
      </c>
      <c r="E74" s="232">
        <v>22.0896771279603</v>
      </c>
      <c r="F74" s="232">
        <v>22.538559214708648</v>
      </c>
      <c r="G74" s="232">
        <v>21.767632612405059</v>
      </c>
      <c r="H74" s="232">
        <v>22.736237306783789</v>
      </c>
      <c r="I74" s="232">
        <v>21.438137052892792</v>
      </c>
      <c r="J74" s="232">
        <v>20.75407764219435</v>
      </c>
      <c r="K74" s="232">
        <v>20.25680554471003</v>
      </c>
      <c r="L74" s="232">
        <v>18.95299605635633</v>
      </c>
      <c r="M74" s="232">
        <v>17.351736922629449</v>
      </c>
      <c r="N74" s="232">
        <v>16.13914279041477</v>
      </c>
      <c r="O74" s="232">
        <v>10.17605009777825</v>
      </c>
      <c r="P74" s="232">
        <v>6.8088107835592524</v>
      </c>
      <c r="Q74" s="232">
        <v>5.747338034661178</v>
      </c>
      <c r="R74" s="232">
        <v>6.1840228404604476</v>
      </c>
      <c r="S74" s="232">
        <v>4.934739294168577</v>
      </c>
      <c r="T74" s="232">
        <v>4.2631471395079963</v>
      </c>
      <c r="U74" s="232">
        <v>5.1321273542241412</v>
      </c>
      <c r="V74" s="232">
        <v>5.1734004947475114</v>
      </c>
      <c r="W74" s="232">
        <v>3.7729785113717531</v>
      </c>
      <c r="DA74" s="71" t="s">
        <v>232</v>
      </c>
    </row>
    <row r="75" spans="1:105" ht="12" customHeight="1" x14ac:dyDescent="0.25">
      <c r="A75" s="59" t="s">
        <v>160</v>
      </c>
      <c r="B75" s="232">
        <v>35.911031777233497</v>
      </c>
      <c r="C75" s="232">
        <v>36.361100257251252</v>
      </c>
      <c r="D75" s="232">
        <v>35.685418029568289</v>
      </c>
      <c r="E75" s="232">
        <v>40.986475026069741</v>
      </c>
      <c r="F75" s="232">
        <v>46.383010809934042</v>
      </c>
      <c r="G75" s="232">
        <v>45.946418632596597</v>
      </c>
      <c r="H75" s="232">
        <v>28.56512196950727</v>
      </c>
      <c r="I75" s="232">
        <v>27.473286223452551</v>
      </c>
      <c r="J75" s="232">
        <v>26.821835212465011</v>
      </c>
      <c r="K75" s="232">
        <v>27.762728758250429</v>
      </c>
      <c r="L75" s="232">
        <v>27.856984881222619</v>
      </c>
      <c r="M75" s="232">
        <v>23.54402735745078</v>
      </c>
      <c r="N75" s="232">
        <v>18.627406715134331</v>
      </c>
      <c r="O75" s="232">
        <v>12.558492228482709</v>
      </c>
      <c r="P75" s="232">
        <v>7.4180474016590177</v>
      </c>
      <c r="Q75" s="232">
        <v>8.831763217231515</v>
      </c>
      <c r="R75" s="232">
        <v>6.3644228613226144</v>
      </c>
      <c r="S75" s="232">
        <v>6.7223748320406793</v>
      </c>
      <c r="T75" s="232">
        <v>7.3919802107035926</v>
      </c>
      <c r="U75" s="232">
        <v>6.9925252219754093</v>
      </c>
      <c r="V75" s="232">
        <v>7.263399560734074</v>
      </c>
      <c r="W75" s="232">
        <v>8.6782817963611372</v>
      </c>
      <c r="DA75" s="71" t="s">
        <v>233</v>
      </c>
    </row>
    <row r="76" spans="1:105" ht="12" customHeight="1" x14ac:dyDescent="0.25">
      <c r="A76" s="59" t="s">
        <v>70</v>
      </c>
      <c r="B76" s="232">
        <v>40.679871142912802</v>
      </c>
      <c r="C76" s="232">
        <v>36.303181549068739</v>
      </c>
      <c r="D76" s="232">
        <v>36.737707721933234</v>
      </c>
      <c r="E76" s="232">
        <v>32.136466932341563</v>
      </c>
      <c r="F76" s="232">
        <v>21.843183861809681</v>
      </c>
      <c r="G76" s="232">
        <v>13.649265335101139</v>
      </c>
      <c r="H76" s="232">
        <v>36.007158035913847</v>
      </c>
      <c r="I76" s="232">
        <v>28.414727426673831</v>
      </c>
      <c r="J76" s="232">
        <v>24.383487859384829</v>
      </c>
      <c r="K76" s="232">
        <v>19.949359249857849</v>
      </c>
      <c r="L76" s="232">
        <v>14.71480468531391</v>
      </c>
      <c r="M76" s="232">
        <v>14.07778708437424</v>
      </c>
      <c r="N76" s="232">
        <v>6.7963138049754512</v>
      </c>
      <c r="O76" s="232">
        <v>5.4932276477845932</v>
      </c>
      <c r="P76" s="232">
        <v>11.57900100499957</v>
      </c>
      <c r="Q76" s="232">
        <v>7.0972497972086028</v>
      </c>
      <c r="R76" s="232">
        <v>7.1245616973734647</v>
      </c>
      <c r="S76" s="232">
        <v>7.9730649961030311</v>
      </c>
      <c r="T76" s="232">
        <v>6.8930819829089058</v>
      </c>
      <c r="U76" s="232">
        <v>8.7848706723765027</v>
      </c>
      <c r="V76" s="232">
        <v>6.3898726606196581</v>
      </c>
      <c r="W76" s="232">
        <v>7.423455761151379</v>
      </c>
      <c r="DA76" s="71" t="s">
        <v>234</v>
      </c>
    </row>
    <row r="77" spans="1:105" ht="12" customHeight="1" x14ac:dyDescent="0.25">
      <c r="A77" s="59" t="s">
        <v>162</v>
      </c>
      <c r="B77" s="232">
        <v>226.73559790820471</v>
      </c>
      <c r="C77" s="232">
        <v>322.20919781508309</v>
      </c>
      <c r="D77" s="232">
        <v>277.11599092207558</v>
      </c>
      <c r="E77" s="232">
        <v>318.04962318927431</v>
      </c>
      <c r="F77" s="232">
        <v>407.47623185391831</v>
      </c>
      <c r="G77" s="232">
        <v>269.68292245625901</v>
      </c>
      <c r="H77" s="232">
        <v>186.28254450358739</v>
      </c>
      <c r="I77" s="232">
        <v>178.51650095040881</v>
      </c>
      <c r="J77" s="232">
        <v>167.61925713061521</v>
      </c>
      <c r="K77" s="232">
        <v>83.611373498335041</v>
      </c>
      <c r="L77" s="232">
        <v>54.15748664955975</v>
      </c>
      <c r="M77" s="232">
        <v>118.82770191416741</v>
      </c>
      <c r="N77" s="232">
        <v>100.3081249401306</v>
      </c>
      <c r="O77" s="232">
        <v>90.845544752291829</v>
      </c>
      <c r="P77" s="232">
        <v>85.163063399995394</v>
      </c>
      <c r="Q77" s="232">
        <v>125.00909176124659</v>
      </c>
      <c r="R77" s="232">
        <v>99.096943578092691</v>
      </c>
      <c r="S77" s="232">
        <v>104.42936284944091</v>
      </c>
      <c r="T77" s="232">
        <v>87.550555529317506</v>
      </c>
      <c r="U77" s="232">
        <v>98.284227615253187</v>
      </c>
      <c r="V77" s="232">
        <v>114.993456610725</v>
      </c>
      <c r="W77" s="232">
        <v>130.39818876454211</v>
      </c>
      <c r="DA77" s="71" t="s">
        <v>235</v>
      </c>
    </row>
    <row r="78" spans="1:105" ht="12" customHeight="1" x14ac:dyDescent="0.25">
      <c r="A78" s="60" t="s">
        <v>189</v>
      </c>
      <c r="B78" s="264">
        <v>246.46124943495491</v>
      </c>
      <c r="C78" s="264">
        <v>249.9125180821693</v>
      </c>
      <c r="D78" s="264">
        <v>266.75579754697497</v>
      </c>
      <c r="E78" s="264">
        <v>281.15382564599298</v>
      </c>
      <c r="F78" s="264">
        <v>260.96638536999302</v>
      </c>
      <c r="G78" s="264">
        <v>318.72028727579539</v>
      </c>
      <c r="H78" s="264">
        <v>328.10108191237163</v>
      </c>
      <c r="I78" s="264">
        <v>327.05286062456742</v>
      </c>
      <c r="J78" s="264">
        <v>346.01715066625371</v>
      </c>
      <c r="K78" s="264">
        <v>260.64911412790758</v>
      </c>
      <c r="L78" s="264">
        <v>307.5126330768972</v>
      </c>
      <c r="M78" s="264">
        <v>270.75585640376289</v>
      </c>
      <c r="N78" s="264">
        <v>264.49446581758139</v>
      </c>
      <c r="O78" s="264">
        <v>229.83831236054959</v>
      </c>
      <c r="P78" s="264">
        <v>230.3056138293924</v>
      </c>
      <c r="Q78" s="264">
        <v>216.0066380930628</v>
      </c>
      <c r="R78" s="264">
        <v>231.44671490231221</v>
      </c>
      <c r="S78" s="264">
        <v>247.59683306999739</v>
      </c>
      <c r="T78" s="264">
        <v>256.02260124143532</v>
      </c>
      <c r="U78" s="264">
        <v>234.67189574451271</v>
      </c>
      <c r="V78" s="264">
        <v>196.47829088964309</v>
      </c>
      <c r="W78" s="264">
        <v>224.58136480949051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255.83383852797328</v>
      </c>
      <c r="C79" s="263">
        <f t="shared" si="1"/>
        <v>288.1547526474576</v>
      </c>
      <c r="D79" s="263">
        <f t="shared" si="1"/>
        <v>270.73438377465641</v>
      </c>
      <c r="E79" s="263">
        <f t="shared" si="1"/>
        <v>296.09463974752748</v>
      </c>
      <c r="F79" s="263">
        <f t="shared" si="1"/>
        <v>317.57556294529741</v>
      </c>
      <c r="G79" s="263">
        <f t="shared" si="1"/>
        <v>288.79142778384886</v>
      </c>
      <c r="H79" s="263">
        <f t="shared" si="1"/>
        <v>283.63370597948324</v>
      </c>
      <c r="I79" s="263">
        <f t="shared" si="1"/>
        <v>254.32951224694588</v>
      </c>
      <c r="J79" s="263">
        <f t="shared" si="1"/>
        <v>247.62351549818902</v>
      </c>
      <c r="K79" s="263">
        <f t="shared" si="1"/>
        <v>196.8229584186393</v>
      </c>
      <c r="L79" s="263">
        <f t="shared" si="1"/>
        <v>245.07511831658127</v>
      </c>
      <c r="M79" s="263">
        <f t="shared" si="1"/>
        <v>198.47338590357768</v>
      </c>
      <c r="N79" s="263">
        <f t="shared" si="1"/>
        <v>175.36334472674736</v>
      </c>
      <c r="O79" s="263">
        <f t="shared" si="1"/>
        <v>106.2723422417892</v>
      </c>
      <c r="P79" s="263">
        <f t="shared" si="1"/>
        <v>103.16099376202975</v>
      </c>
      <c r="Q79" s="263">
        <f t="shared" si="1"/>
        <v>110.00398632583916</v>
      </c>
      <c r="R79" s="263">
        <f t="shared" si="1"/>
        <v>105.45094269751172</v>
      </c>
      <c r="S79" s="263">
        <f t="shared" si="1"/>
        <v>111.81526076770061</v>
      </c>
      <c r="T79" s="263">
        <f t="shared" si="1"/>
        <v>107.4810621219583</v>
      </c>
      <c r="U79" s="263">
        <f t="shared" si="1"/>
        <v>106.23727385517472</v>
      </c>
      <c r="V79" s="263">
        <f t="shared" si="1"/>
        <v>100.21418495674627</v>
      </c>
      <c r="W79" s="263">
        <f t="shared" si="1"/>
        <v>114.51706983169501</v>
      </c>
      <c r="DA79" s="70"/>
    </row>
    <row r="80" spans="1:105" ht="12" customHeight="1" x14ac:dyDescent="0.25">
      <c r="A80" s="60" t="s">
        <v>192</v>
      </c>
      <c r="B80" s="264">
        <v>68.154116857884574</v>
      </c>
      <c r="C80" s="264">
        <v>89.319647408120971</v>
      </c>
      <c r="D80" s="264">
        <v>78.827265255082338</v>
      </c>
      <c r="E80" s="264">
        <v>88.856643899006528</v>
      </c>
      <c r="F80" s="264">
        <v>109.2209739873401</v>
      </c>
      <c r="G80" s="264">
        <v>76.824642411350922</v>
      </c>
      <c r="H80" s="264">
        <v>56.129996486269</v>
      </c>
      <c r="I80" s="264">
        <v>53.221667568892777</v>
      </c>
      <c r="J80" s="264">
        <v>50.037007305521954</v>
      </c>
      <c r="K80" s="264">
        <v>30.840800327754469</v>
      </c>
      <c r="L80" s="264">
        <v>23.434344574549051</v>
      </c>
      <c r="M80" s="264">
        <v>36.757097138491908</v>
      </c>
      <c r="N80" s="264">
        <v>30.678154488247309</v>
      </c>
      <c r="O80" s="264">
        <v>25.7838688138267</v>
      </c>
      <c r="P80" s="264">
        <v>22.99926120196826</v>
      </c>
      <c r="Q80" s="264">
        <v>31.795462290007489</v>
      </c>
      <c r="R80" s="264">
        <v>25.469200544668599</v>
      </c>
      <c r="S80" s="264">
        <v>26.51387534126836</v>
      </c>
      <c r="T80" s="264">
        <v>22.629166971881538</v>
      </c>
      <c r="U80" s="264">
        <v>25.31089771769124</v>
      </c>
      <c r="V80" s="264">
        <v>29.01485506085552</v>
      </c>
      <c r="W80" s="264">
        <v>32.530913504019793</v>
      </c>
      <c r="DA80" s="72" t="s">
        <v>237</v>
      </c>
    </row>
    <row r="81" spans="1:105" ht="12" customHeight="1" x14ac:dyDescent="0.25">
      <c r="A81" s="59" t="s">
        <v>33</v>
      </c>
      <c r="B81" s="232">
        <v>5.5235192370017856</v>
      </c>
      <c r="C81" s="232">
        <v>5.1698017657353992</v>
      </c>
      <c r="D81" s="232">
        <v>5.1621758301181231</v>
      </c>
      <c r="E81" s="232">
        <v>5.1500441622851811</v>
      </c>
      <c r="F81" s="232">
        <v>5.1672853652866522</v>
      </c>
      <c r="G81" s="232">
        <v>4.9564481069423154</v>
      </c>
      <c r="H81" s="232">
        <v>5.3715125470921539</v>
      </c>
      <c r="I81" s="232">
        <v>5.0168571313513368</v>
      </c>
      <c r="J81" s="232">
        <v>4.8257213889740598</v>
      </c>
      <c r="K81" s="232">
        <v>4.7461200831770203</v>
      </c>
      <c r="L81" s="232">
        <v>4.3989519685774514</v>
      </c>
      <c r="M81" s="232">
        <v>3.9931482504329581</v>
      </c>
      <c r="N81" s="232">
        <v>3.6655214448163589</v>
      </c>
      <c r="O81" s="232">
        <v>2.3100699032091789</v>
      </c>
      <c r="P81" s="232">
        <v>1.575588502216452</v>
      </c>
      <c r="Q81" s="232">
        <v>1.30913127969064</v>
      </c>
      <c r="R81" s="232">
        <v>1.410735534287652</v>
      </c>
      <c r="S81" s="232">
        <v>1.127082722259618</v>
      </c>
      <c r="T81" s="232">
        <v>0.97243893339029985</v>
      </c>
      <c r="U81" s="232">
        <v>1.1765244816511471</v>
      </c>
      <c r="V81" s="232">
        <v>1.177942110875964</v>
      </c>
      <c r="W81" s="232">
        <v>0.85921533756745583</v>
      </c>
      <c r="DA81" s="71" t="s">
        <v>238</v>
      </c>
    </row>
    <row r="82" spans="1:105" ht="12" customHeight="1" x14ac:dyDescent="0.25">
      <c r="A82" s="59" t="s">
        <v>160</v>
      </c>
      <c r="B82" s="232">
        <v>8.5633285455988641</v>
      </c>
      <c r="C82" s="232">
        <v>8.5332806160585832</v>
      </c>
      <c r="D82" s="232">
        <v>8.4039567440751544</v>
      </c>
      <c r="E82" s="232">
        <v>9.5556922456543258</v>
      </c>
      <c r="F82" s="232">
        <v>10.633965138272609</v>
      </c>
      <c r="G82" s="232">
        <v>10.461911210433231</v>
      </c>
      <c r="H82" s="232">
        <v>6.7486061566856073</v>
      </c>
      <c r="I82" s="232">
        <v>6.4291757987985294</v>
      </c>
      <c r="J82" s="232">
        <v>6.2365914837468459</v>
      </c>
      <c r="K82" s="232">
        <v>6.5047395667841874</v>
      </c>
      <c r="L82" s="232">
        <v>6.4655497272047082</v>
      </c>
      <c r="M82" s="232">
        <v>5.4181775616906638</v>
      </c>
      <c r="N82" s="232">
        <v>4.2306558447573162</v>
      </c>
      <c r="O82" s="232">
        <v>2.8509092081846479</v>
      </c>
      <c r="P82" s="232">
        <v>1.7165685119598639</v>
      </c>
      <c r="Q82" s="232">
        <v>2.011703055009296</v>
      </c>
      <c r="R82" s="232">
        <v>1.451889444352696</v>
      </c>
      <c r="S82" s="232">
        <v>1.5353744289388029</v>
      </c>
      <c r="T82" s="232">
        <v>1.686136817827121</v>
      </c>
      <c r="U82" s="232">
        <v>1.603014996392448</v>
      </c>
      <c r="V82" s="232">
        <v>1.653818261198472</v>
      </c>
      <c r="W82" s="232">
        <v>1.976293477604502</v>
      </c>
      <c r="DA82" s="71" t="s">
        <v>239</v>
      </c>
    </row>
    <row r="83" spans="1:105" ht="12" customHeight="1" x14ac:dyDescent="0.25">
      <c r="A83" s="59" t="s">
        <v>162</v>
      </c>
      <c r="B83" s="232">
        <v>54.067269075283917</v>
      </c>
      <c r="C83" s="232">
        <v>75.616565026326995</v>
      </c>
      <c r="D83" s="232">
        <v>65.261132680889062</v>
      </c>
      <c r="E83" s="232">
        <v>74.150907491067017</v>
      </c>
      <c r="F83" s="232">
        <v>93.419723483780842</v>
      </c>
      <c r="G83" s="232">
        <v>61.406283093975382</v>
      </c>
      <c r="H83" s="232">
        <v>44.009877782491237</v>
      </c>
      <c r="I83" s="232">
        <v>41.775634638742922</v>
      </c>
      <c r="J83" s="232">
        <v>38.974694432801051</v>
      </c>
      <c r="K83" s="232">
        <v>19.589940677793258</v>
      </c>
      <c r="L83" s="232">
        <v>12.569842878766901</v>
      </c>
      <c r="M83" s="232">
        <v>27.3457713263683</v>
      </c>
      <c r="N83" s="232">
        <v>22.78197719867363</v>
      </c>
      <c r="O83" s="232">
        <v>20.622889702432872</v>
      </c>
      <c r="P83" s="232">
        <v>19.707104187791948</v>
      </c>
      <c r="Q83" s="232">
        <v>28.47462795530755</v>
      </c>
      <c r="R83" s="232">
        <v>22.606575566028251</v>
      </c>
      <c r="S83" s="232">
        <v>23.851418190069939</v>
      </c>
      <c r="T83" s="232">
        <v>19.970591220664119</v>
      </c>
      <c r="U83" s="232">
        <v>22.531358239647641</v>
      </c>
      <c r="V83" s="232">
        <v>26.18309468878109</v>
      </c>
      <c r="W83" s="232">
        <v>29.69540468884783</v>
      </c>
      <c r="DA83" s="71" t="s">
        <v>240</v>
      </c>
    </row>
    <row r="84" spans="1:105" ht="12" customHeight="1" x14ac:dyDescent="0.25">
      <c r="A84" s="60" t="s">
        <v>197</v>
      </c>
      <c r="B84" s="264">
        <v>128.90868257094701</v>
      </c>
      <c r="C84" s="264">
        <v>140.1852395539417</v>
      </c>
      <c r="D84" s="264">
        <v>129.08582322303221</v>
      </c>
      <c r="E84" s="264">
        <v>141.68906952947009</v>
      </c>
      <c r="F84" s="264">
        <v>148.5243322362189</v>
      </c>
      <c r="G84" s="264">
        <v>139.39478856233649</v>
      </c>
      <c r="H84" s="264">
        <v>149.98872517868261</v>
      </c>
      <c r="I84" s="264">
        <v>124.5723942279957</v>
      </c>
      <c r="J84" s="264">
        <v>117.13087948637229</v>
      </c>
      <c r="K84" s="264">
        <v>104.91270701211801</v>
      </c>
      <c r="L84" s="264">
        <v>150.26771490670461</v>
      </c>
      <c r="M84" s="264">
        <v>99.407352252617898</v>
      </c>
      <c r="N84" s="264">
        <v>84.613218072456917</v>
      </c>
      <c r="O84" s="264">
        <v>28.312770391239319</v>
      </c>
      <c r="P84" s="264">
        <v>26.868009371030951</v>
      </c>
      <c r="Q84" s="264">
        <v>29.006433460500649</v>
      </c>
      <c r="R84" s="264">
        <v>27.182761063936962</v>
      </c>
      <c r="S84" s="264">
        <v>28.75085742403849</v>
      </c>
      <c r="T84" s="264">
        <v>26.452234728371408</v>
      </c>
      <c r="U84" s="264">
        <v>27.128562591088262</v>
      </c>
      <c r="V84" s="264">
        <v>26.46278708486614</v>
      </c>
      <c r="W84" s="264">
        <v>30.84254323935421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2.5121934315092189</v>
      </c>
      <c r="N85" s="231">
        <v>1.5248564580903861</v>
      </c>
      <c r="O85" s="231">
        <v>3.0191588024295171</v>
      </c>
      <c r="P85" s="231">
        <v>3.1343202585369219</v>
      </c>
      <c r="Q85" s="231">
        <v>2.2635602994856558</v>
      </c>
      <c r="R85" s="231">
        <v>1.6860616630942189</v>
      </c>
      <c r="S85" s="231">
        <v>2.2464200940084629</v>
      </c>
      <c r="T85" s="231">
        <v>1.767442291755748</v>
      </c>
      <c r="U85" s="231">
        <v>2.0068474123501669</v>
      </c>
      <c r="V85" s="231">
        <v>1.928403015667417</v>
      </c>
      <c r="W85" s="231">
        <v>2.3741509130775609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0.93527009387800641</v>
      </c>
      <c r="C87" s="231">
        <v>0.8642784712019721</v>
      </c>
      <c r="D87" s="231">
        <v>0.93716611789029525</v>
      </c>
      <c r="E87" s="231">
        <v>1.013728313625726</v>
      </c>
      <c r="F87" s="231">
        <v>1.0194085586631869</v>
      </c>
      <c r="G87" s="231">
        <v>1.072345477569612</v>
      </c>
      <c r="H87" s="231">
        <v>1.0160322164784701</v>
      </c>
      <c r="I87" s="231">
        <v>1.1345326182669859</v>
      </c>
      <c r="J87" s="231">
        <v>1.2392817218176331</v>
      </c>
      <c r="K87" s="231">
        <v>0.96415007614267101</v>
      </c>
      <c r="L87" s="231">
        <v>0.64476333108350359</v>
      </c>
      <c r="M87" s="231">
        <v>0.81203414650345118</v>
      </c>
      <c r="N87" s="231">
        <v>0.88394366282231718</v>
      </c>
      <c r="O87" s="231">
        <v>1.652435269692111</v>
      </c>
      <c r="P87" s="231">
        <v>1.209302945161536</v>
      </c>
      <c r="Q87" s="231">
        <v>0.89768203129974677</v>
      </c>
      <c r="R87" s="231">
        <v>1.090269727338258</v>
      </c>
      <c r="S87" s="231">
        <v>0.87565883070215778</v>
      </c>
      <c r="T87" s="231">
        <v>0.85056540867644115</v>
      </c>
      <c r="U87" s="231">
        <v>0.92926581121707508</v>
      </c>
      <c r="V87" s="231">
        <v>0.83937940838282532</v>
      </c>
      <c r="W87" s="231">
        <v>0.58485130393153972</v>
      </c>
      <c r="DA87" s="73" t="s">
        <v>244</v>
      </c>
    </row>
    <row r="88" spans="1:105" ht="12" customHeight="1" x14ac:dyDescent="0.25">
      <c r="A88" s="64" t="s">
        <v>160</v>
      </c>
      <c r="B88" s="231">
        <v>1.44998591461371</v>
      </c>
      <c r="C88" s="231">
        <v>1.426579017800198</v>
      </c>
      <c r="D88" s="231">
        <v>1.525694547406119</v>
      </c>
      <c r="E88" s="231">
        <v>1.880930625149301</v>
      </c>
      <c r="F88" s="231">
        <v>2.0978820227939359</v>
      </c>
      <c r="G88" s="231">
        <v>2.263472335668995</v>
      </c>
      <c r="H88" s="231">
        <v>1.2765121949178779</v>
      </c>
      <c r="I88" s="231">
        <v>1.453920145887212</v>
      </c>
      <c r="J88" s="231">
        <v>1.601603824437557</v>
      </c>
      <c r="K88" s="231">
        <v>1.3214046502601531</v>
      </c>
      <c r="L88" s="231">
        <v>0.94766876500964614</v>
      </c>
      <c r="M88" s="231">
        <v>1.1018236529121059</v>
      </c>
      <c r="N88" s="231">
        <v>1.020226311550819</v>
      </c>
      <c r="O88" s="231">
        <v>2.0393075204130482</v>
      </c>
      <c r="P88" s="231">
        <v>1.317508571663492</v>
      </c>
      <c r="Q88" s="231">
        <v>1.3794412468850299</v>
      </c>
      <c r="R88" s="231">
        <v>1.122075024089485</v>
      </c>
      <c r="S88" s="231">
        <v>1.192870896325261</v>
      </c>
      <c r="T88" s="231">
        <v>1.474817186246798</v>
      </c>
      <c r="U88" s="231">
        <v>1.2661249759335269</v>
      </c>
      <c r="V88" s="231">
        <v>1.178479808846616</v>
      </c>
      <c r="W88" s="231">
        <v>1.345224842704402</v>
      </c>
      <c r="DA88" s="73" t="s">
        <v>245</v>
      </c>
    </row>
    <row r="89" spans="1:105" ht="12" customHeight="1" x14ac:dyDescent="0.25">
      <c r="A89" s="64" t="s">
        <v>70</v>
      </c>
      <c r="B89" s="231">
        <v>1.64253816296415</v>
      </c>
      <c r="C89" s="231">
        <v>1.4243066549386041</v>
      </c>
      <c r="D89" s="231">
        <v>1.5706841463678729</v>
      </c>
      <c r="E89" s="231">
        <v>1.474790520499546</v>
      </c>
      <c r="F89" s="231">
        <v>0.98795705462179206</v>
      </c>
      <c r="G89" s="231">
        <v>0.67240789179352978</v>
      </c>
      <c r="H89" s="231">
        <v>1.609080345823293</v>
      </c>
      <c r="I89" s="231">
        <v>1.5037423739380831</v>
      </c>
      <c r="J89" s="231">
        <v>1.4560035545430681</v>
      </c>
      <c r="K89" s="231">
        <v>0.94951675363102161</v>
      </c>
      <c r="L89" s="231">
        <v>0.50058399510742624</v>
      </c>
      <c r="M89" s="231">
        <v>0.65881841516444639</v>
      </c>
      <c r="N89" s="231">
        <v>0.37223529133330657</v>
      </c>
      <c r="O89" s="231">
        <v>0.89201635432484094</v>
      </c>
      <c r="P89" s="231">
        <v>2.056529467845583</v>
      </c>
      <c r="Q89" s="231">
        <v>1.108525995195883</v>
      </c>
      <c r="R89" s="231">
        <v>1.256090758329347</v>
      </c>
      <c r="S89" s="231">
        <v>1.414803164951429</v>
      </c>
      <c r="T89" s="231">
        <v>1.375279084200169</v>
      </c>
      <c r="U89" s="231">
        <v>1.59066200200271</v>
      </c>
      <c r="V89" s="231">
        <v>1.036750883477519</v>
      </c>
      <c r="W89" s="231">
        <v>1.1507136254558179</v>
      </c>
      <c r="DA89" s="73" t="s">
        <v>246</v>
      </c>
    </row>
    <row r="90" spans="1:105" ht="12" customHeight="1" x14ac:dyDescent="0.25">
      <c r="A90" s="64" t="s">
        <v>34</v>
      </c>
      <c r="B90" s="231">
        <v>109.81107800805449</v>
      </c>
      <c r="C90" s="231">
        <v>115.2722139871267</v>
      </c>
      <c r="D90" s="231">
        <v>104.63751362740619</v>
      </c>
      <c r="E90" s="231">
        <v>118.2459590300526</v>
      </c>
      <c r="F90" s="231">
        <v>120.96223434525901</v>
      </c>
      <c r="G90" s="231">
        <v>118.64980397496279</v>
      </c>
      <c r="H90" s="231">
        <v>133.95841685874811</v>
      </c>
      <c r="I90" s="231">
        <v>106.75130956968189</v>
      </c>
      <c r="J90" s="231">
        <v>98.321481087568202</v>
      </c>
      <c r="K90" s="231">
        <v>95.162553304599172</v>
      </c>
      <c r="L90" s="231">
        <v>145.00784797554459</v>
      </c>
      <c r="M90" s="231">
        <v>84.952135938080417</v>
      </c>
      <c r="N90" s="231">
        <v>72.618660029436015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9.1549422848062161</v>
      </c>
      <c r="C91" s="231">
        <v>12.641445877413039</v>
      </c>
      <c r="D91" s="231">
        <v>11.84781851227117</v>
      </c>
      <c r="E91" s="231">
        <v>14.59577278098185</v>
      </c>
      <c r="F91" s="231">
        <v>18.429960595379569</v>
      </c>
      <c r="G91" s="231">
        <v>13.285471480666139</v>
      </c>
      <c r="H91" s="231">
        <v>8.3245553795639307</v>
      </c>
      <c r="I91" s="231">
        <v>9.4473131096901444</v>
      </c>
      <c r="J91" s="231">
        <v>10.008996071417711</v>
      </c>
      <c r="K91" s="231">
        <v>3.9795964840993912</v>
      </c>
      <c r="L91" s="231">
        <v>1.84238741945866</v>
      </c>
      <c r="M91" s="231">
        <v>5.560950580053813</v>
      </c>
      <c r="N91" s="231">
        <v>5.4938934813240428</v>
      </c>
      <c r="O91" s="231">
        <v>14.751930346319259</v>
      </c>
      <c r="P91" s="231">
        <v>15.125687386888581</v>
      </c>
      <c r="Q91" s="231">
        <v>19.525285401067929</v>
      </c>
      <c r="R91" s="231">
        <v>17.471215815706341</v>
      </c>
      <c r="S91" s="231">
        <v>18.530764912297091</v>
      </c>
      <c r="T91" s="231">
        <v>17.46772316477858</v>
      </c>
      <c r="U91" s="231">
        <v>17.796162526940879</v>
      </c>
      <c r="V91" s="231">
        <v>18.65758115494928</v>
      </c>
      <c r="W91" s="231">
        <v>20.213089075221401</v>
      </c>
      <c r="DA91" s="73" t="s">
        <v>248</v>
      </c>
    </row>
    <row r="92" spans="1:105" ht="12" customHeight="1" x14ac:dyDescent="0.25">
      <c r="A92" s="64" t="s">
        <v>36</v>
      </c>
      <c r="B92" s="231">
        <v>5.5290393029151126</v>
      </c>
      <c r="C92" s="231">
        <v>8.1738995687661173</v>
      </c>
      <c r="D92" s="231">
        <v>8.1847477304088869</v>
      </c>
      <c r="E92" s="231">
        <v>4.0776565644511811</v>
      </c>
      <c r="F92" s="231">
        <v>4.6319454368848962</v>
      </c>
      <c r="G92" s="231">
        <v>3.0601200405295321</v>
      </c>
      <c r="H92" s="231">
        <v>3.3366907982855589</v>
      </c>
      <c r="I92" s="231">
        <v>3.847986009163332</v>
      </c>
      <c r="J92" s="231">
        <v>4.0694360776869889</v>
      </c>
      <c r="K92" s="231">
        <v>2.5354857433856361</v>
      </c>
      <c r="L92" s="231">
        <v>1.324463420500801</v>
      </c>
      <c r="M92" s="231">
        <v>3.80939608839445</v>
      </c>
      <c r="N92" s="231">
        <v>2.6875081137636618</v>
      </c>
      <c r="O92" s="231">
        <v>5.9472558491701193</v>
      </c>
      <c r="P92" s="231">
        <v>4.0140078929590679</v>
      </c>
      <c r="Q92" s="231">
        <v>3.8219346484202039</v>
      </c>
      <c r="R92" s="231">
        <v>4.5570480753793046</v>
      </c>
      <c r="S92" s="231">
        <v>4.4903395257540959</v>
      </c>
      <c r="T92" s="231">
        <v>3.5164075927136702</v>
      </c>
      <c r="U92" s="231">
        <v>3.5394998626439031</v>
      </c>
      <c r="V92" s="231">
        <v>2.8221928135424741</v>
      </c>
      <c r="W92" s="231">
        <v>5.1745134789634832</v>
      </c>
      <c r="DA92" s="73" t="s">
        <v>249</v>
      </c>
    </row>
    <row r="93" spans="1:105" ht="12" customHeight="1" x14ac:dyDescent="0.25">
      <c r="A93" s="64" t="s">
        <v>73</v>
      </c>
      <c r="B93" s="231">
        <v>0.38582880371534378</v>
      </c>
      <c r="C93" s="231">
        <v>0.38251597669501941</v>
      </c>
      <c r="D93" s="231">
        <v>0.38219854128163722</v>
      </c>
      <c r="E93" s="231">
        <v>0.40023169470980591</v>
      </c>
      <c r="F93" s="231">
        <v>0.39494422261657869</v>
      </c>
      <c r="G93" s="231">
        <v>0.39116736114593043</v>
      </c>
      <c r="H93" s="231">
        <v>0.46743738486532171</v>
      </c>
      <c r="I93" s="231">
        <v>0.43359040136807708</v>
      </c>
      <c r="J93" s="231">
        <v>0.43407714890116328</v>
      </c>
      <c r="K93" s="231">
        <v>0</v>
      </c>
      <c r="L93" s="231">
        <v>0</v>
      </c>
      <c r="M93" s="231">
        <v>0</v>
      </c>
      <c r="N93" s="231">
        <v>1.1894724136372971E-2</v>
      </c>
      <c r="O93" s="231">
        <v>1.066624889041866E-2</v>
      </c>
      <c r="P93" s="231">
        <v>1.0652847975771519E-2</v>
      </c>
      <c r="Q93" s="231">
        <v>1.000383814620477E-2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58.77103909914171</v>
      </c>
      <c r="C95" s="265">
        <v>58.649865685394943</v>
      </c>
      <c r="D95" s="265">
        <v>62.82129529654182</v>
      </c>
      <c r="E95" s="265">
        <v>65.548926319050835</v>
      </c>
      <c r="F95" s="265">
        <v>59.830256721738387</v>
      </c>
      <c r="G95" s="265">
        <v>72.571996810161465</v>
      </c>
      <c r="H95" s="265">
        <v>77.514984314531659</v>
      </c>
      <c r="I95" s="265">
        <v>76.535450450057397</v>
      </c>
      <c r="J95" s="265">
        <v>80.455628706294746</v>
      </c>
      <c r="K95" s="265">
        <v>61.069451078766818</v>
      </c>
      <c r="L95" s="265">
        <v>71.373058835327598</v>
      </c>
      <c r="M95" s="265">
        <v>62.308936512467881</v>
      </c>
      <c r="N95" s="265">
        <v>60.071972166043153</v>
      </c>
      <c r="O95" s="265">
        <v>52.175703036723192</v>
      </c>
      <c r="P95" s="265">
        <v>53.293723189030537</v>
      </c>
      <c r="Q95" s="265">
        <v>49.202090575331027</v>
      </c>
      <c r="R95" s="265">
        <v>52.798981088906167</v>
      </c>
      <c r="S95" s="265">
        <v>56.550528002393769</v>
      </c>
      <c r="T95" s="265">
        <v>58.399660421705349</v>
      </c>
      <c r="U95" s="265">
        <v>53.797813546395211</v>
      </c>
      <c r="V95" s="265">
        <v>44.736542811024613</v>
      </c>
      <c r="W95" s="265">
        <v>51.143613088320997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1.0000000000000002</v>
      </c>
      <c r="C100" s="234">
        <f t="shared" si="2"/>
        <v>1</v>
      </c>
      <c r="D100" s="234">
        <f t="shared" si="2"/>
        <v>1</v>
      </c>
      <c r="E100" s="234">
        <f t="shared" si="2"/>
        <v>0.99999999999999967</v>
      </c>
      <c r="F100" s="234">
        <f t="shared" si="2"/>
        <v>1</v>
      </c>
      <c r="G100" s="234">
        <f t="shared" si="2"/>
        <v>1</v>
      </c>
      <c r="H100" s="234">
        <f t="shared" si="2"/>
        <v>0.99999999999999989</v>
      </c>
      <c r="I100" s="234">
        <f t="shared" si="2"/>
        <v>0.99999999999999989</v>
      </c>
      <c r="J100" s="234">
        <f t="shared" si="2"/>
        <v>0.99999999999999956</v>
      </c>
      <c r="K100" s="234">
        <f t="shared" si="2"/>
        <v>1</v>
      </c>
      <c r="L100" s="234">
        <f t="shared" si="2"/>
        <v>1.0000000000000002</v>
      </c>
      <c r="M100" s="234">
        <f t="shared" si="2"/>
        <v>1.0000000000000004</v>
      </c>
      <c r="N100" s="234">
        <f t="shared" si="2"/>
        <v>0.99999999999999989</v>
      </c>
      <c r="O100" s="234">
        <f t="shared" si="2"/>
        <v>1</v>
      </c>
      <c r="P100" s="234">
        <f t="shared" si="2"/>
        <v>0.99999999999999978</v>
      </c>
      <c r="Q100" s="234">
        <f t="shared" si="2"/>
        <v>0.99999999999999989</v>
      </c>
      <c r="R100" s="234">
        <f t="shared" si="2"/>
        <v>1</v>
      </c>
      <c r="S100" s="234">
        <f t="shared" si="2"/>
        <v>0.99999999999999956</v>
      </c>
      <c r="T100" s="234">
        <f t="shared" si="2"/>
        <v>1</v>
      </c>
      <c r="U100" s="234">
        <f t="shared" si="2"/>
        <v>0.99999999999999967</v>
      </c>
      <c r="V100" s="234">
        <f t="shared" si="2"/>
        <v>0.99999999999999989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2.5186302863069265E-3</v>
      </c>
      <c r="C101" s="268">
        <f t="shared" si="3"/>
        <v>2.58805312667732E-3</v>
      </c>
      <c r="D101" s="268">
        <f t="shared" si="3"/>
        <v>2.6726804226491654E-3</v>
      </c>
      <c r="E101" s="268">
        <f t="shared" si="3"/>
        <v>2.7647628904636113E-3</v>
      </c>
      <c r="F101" s="268">
        <f t="shared" si="3"/>
        <v>2.6480986540850368E-3</v>
      </c>
      <c r="G101" s="268">
        <f t="shared" si="3"/>
        <v>2.8389061338455904E-3</v>
      </c>
      <c r="H101" s="268">
        <f t="shared" si="3"/>
        <v>2.6715216887636447E-3</v>
      </c>
      <c r="I101" s="268">
        <f t="shared" si="3"/>
        <v>2.8467716076398361E-3</v>
      </c>
      <c r="J101" s="268">
        <f t="shared" si="3"/>
        <v>2.8955546872656817E-3</v>
      </c>
      <c r="K101" s="268">
        <f t="shared" si="3"/>
        <v>2.7402585140161948E-3</v>
      </c>
      <c r="L101" s="268">
        <f t="shared" si="3"/>
        <v>2.8968017041064043E-3</v>
      </c>
      <c r="M101" s="268">
        <f t="shared" si="3"/>
        <v>2.7317546121008356E-3</v>
      </c>
      <c r="N101" s="268">
        <f t="shared" si="3"/>
        <v>3.0097448032481442E-3</v>
      </c>
      <c r="O101" s="268">
        <f t="shared" si="3"/>
        <v>3.3442212087854257E-3</v>
      </c>
      <c r="P101" s="268">
        <f t="shared" si="3"/>
        <v>3.3904466120967887E-3</v>
      </c>
      <c r="Q101" s="268">
        <f t="shared" si="3"/>
        <v>3.3348176078338305E-3</v>
      </c>
      <c r="R101" s="268">
        <f t="shared" si="3"/>
        <v>3.3766134178327858E-3</v>
      </c>
      <c r="S101" s="268">
        <f t="shared" si="3"/>
        <v>3.3874660527871254E-3</v>
      </c>
      <c r="T101" s="268">
        <f t="shared" si="3"/>
        <v>3.581913009458578E-3</v>
      </c>
      <c r="U101" s="268">
        <f t="shared" si="3"/>
        <v>3.4427791230950515E-3</v>
      </c>
      <c r="V101" s="268">
        <f t="shared" si="3"/>
        <v>3.2921604589922927E-3</v>
      </c>
      <c r="W101" s="268">
        <f t="shared" si="3"/>
        <v>3.2181490078292243E-3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1.3432694860303612E-3</v>
      </c>
      <c r="C102" s="269">
        <f t="shared" si="4"/>
        <v>1.3802950008945699E-3</v>
      </c>
      <c r="D102" s="269">
        <f t="shared" si="4"/>
        <v>1.4254295587462209E-3</v>
      </c>
      <c r="E102" s="269">
        <f t="shared" si="4"/>
        <v>1.4745402082472585E-3</v>
      </c>
      <c r="F102" s="269">
        <f t="shared" si="4"/>
        <v>1.4123192821786862E-3</v>
      </c>
      <c r="G102" s="269">
        <f t="shared" si="4"/>
        <v>1.5140832713843148E-3</v>
      </c>
      <c r="H102" s="269">
        <f t="shared" si="4"/>
        <v>1.4248115673406107E-3</v>
      </c>
      <c r="I102" s="269">
        <f t="shared" si="4"/>
        <v>1.5182781907412462E-3</v>
      </c>
      <c r="J102" s="269">
        <f t="shared" si="4"/>
        <v>1.5442958332083636E-3</v>
      </c>
      <c r="K102" s="269">
        <f t="shared" si="4"/>
        <v>1.4614712074753039E-3</v>
      </c>
      <c r="L102" s="269">
        <f t="shared" si="4"/>
        <v>1.5449609088567487E-3</v>
      </c>
      <c r="M102" s="269">
        <f t="shared" si="4"/>
        <v>1.4569357931204455E-3</v>
      </c>
      <c r="N102" s="269">
        <f t="shared" si="4"/>
        <v>1.6051972283990103E-3</v>
      </c>
      <c r="O102" s="269">
        <f t="shared" si="4"/>
        <v>1.7835846446855597E-3</v>
      </c>
      <c r="P102" s="269">
        <f t="shared" si="4"/>
        <v>1.8082381931182876E-3</v>
      </c>
      <c r="Q102" s="269">
        <f t="shared" si="4"/>
        <v>1.7785693908447086E-3</v>
      </c>
      <c r="R102" s="269">
        <f t="shared" si="4"/>
        <v>1.8008604895108193E-3</v>
      </c>
      <c r="S102" s="269">
        <f t="shared" si="4"/>
        <v>1.8066485614864679E-3</v>
      </c>
      <c r="T102" s="269">
        <f t="shared" si="4"/>
        <v>1.9103536050445761E-3</v>
      </c>
      <c r="U102" s="269">
        <f t="shared" si="4"/>
        <v>1.8361488656506945E-3</v>
      </c>
      <c r="V102" s="269">
        <f t="shared" si="4"/>
        <v>1.7558189114625564E-3</v>
      </c>
      <c r="W102" s="269">
        <f t="shared" si="4"/>
        <v>1.7163461375089193E-3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3.3581737150759038E-2</v>
      </c>
      <c r="C103" s="269">
        <f t="shared" si="5"/>
        <v>3.4507375022364263E-2</v>
      </c>
      <c r="D103" s="269">
        <f t="shared" si="5"/>
        <v>3.5635738968655517E-2</v>
      </c>
      <c r="E103" s="269">
        <f t="shared" si="5"/>
        <v>3.6863505206181472E-2</v>
      </c>
      <c r="F103" s="269">
        <f t="shared" si="5"/>
        <v>3.5307982054467162E-2</v>
      </c>
      <c r="G103" s="269">
        <f t="shared" si="5"/>
        <v>3.7852081784607867E-2</v>
      </c>
      <c r="H103" s="269">
        <f t="shared" si="5"/>
        <v>3.5620289183515258E-2</v>
      </c>
      <c r="I103" s="269">
        <f t="shared" si="5"/>
        <v>3.795695476853115E-2</v>
      </c>
      <c r="J103" s="269">
        <f t="shared" si="5"/>
        <v>3.8607395830209092E-2</v>
      </c>
      <c r="K103" s="269">
        <f t="shared" si="5"/>
        <v>3.6536780186882618E-2</v>
      </c>
      <c r="L103" s="269">
        <f t="shared" si="5"/>
        <v>3.8624022721418703E-2</v>
      </c>
      <c r="M103" s="269">
        <f t="shared" si="5"/>
        <v>3.6423394828011144E-2</v>
      </c>
      <c r="N103" s="269">
        <f t="shared" si="5"/>
        <v>4.012993070997526E-2</v>
      </c>
      <c r="O103" s="269">
        <f t="shared" si="5"/>
        <v>4.4589616117139005E-2</v>
      </c>
      <c r="P103" s="269">
        <f t="shared" si="5"/>
        <v>4.5205954827957182E-2</v>
      </c>
      <c r="Q103" s="269">
        <f t="shared" si="5"/>
        <v>4.4464234771117737E-2</v>
      </c>
      <c r="R103" s="269">
        <f t="shared" si="5"/>
        <v>4.5021512237770504E-2</v>
      </c>
      <c r="S103" s="269">
        <f t="shared" si="5"/>
        <v>4.5166214037161666E-2</v>
      </c>
      <c r="T103" s="269">
        <f t="shared" si="5"/>
        <v>4.775884012611438E-2</v>
      </c>
      <c r="U103" s="269">
        <f t="shared" si="5"/>
        <v>4.5903721641267367E-2</v>
      </c>
      <c r="V103" s="269">
        <f t="shared" si="5"/>
        <v>4.3895472786563902E-2</v>
      </c>
      <c r="W103" s="269">
        <f t="shared" si="5"/>
        <v>4.2908653437722974E-2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8.3954342876897551E-4</v>
      </c>
      <c r="C104" s="269">
        <f t="shared" si="6"/>
        <v>8.6268437555910623E-4</v>
      </c>
      <c r="D104" s="269">
        <f t="shared" si="6"/>
        <v>8.9089347421638819E-4</v>
      </c>
      <c r="E104" s="269">
        <f t="shared" si="6"/>
        <v>9.2158763015453638E-4</v>
      </c>
      <c r="F104" s="269">
        <f t="shared" si="6"/>
        <v>8.8269955136167878E-4</v>
      </c>
      <c r="G104" s="269">
        <f t="shared" si="6"/>
        <v>9.4630204461519662E-4</v>
      </c>
      <c r="H104" s="269">
        <f t="shared" si="6"/>
        <v>8.905072295878816E-4</v>
      </c>
      <c r="I104" s="269">
        <f t="shared" si="6"/>
        <v>9.4892386921327846E-4</v>
      </c>
      <c r="J104" s="269">
        <f t="shared" si="6"/>
        <v>9.6518489575522727E-4</v>
      </c>
      <c r="K104" s="269">
        <f t="shared" si="6"/>
        <v>9.1341950467206505E-4</v>
      </c>
      <c r="L104" s="269">
        <f t="shared" si="6"/>
        <v>9.6560056803546767E-4</v>
      </c>
      <c r="M104" s="269">
        <f t="shared" si="6"/>
        <v>9.1058487070027835E-4</v>
      </c>
      <c r="N104" s="269">
        <f t="shared" si="6"/>
        <v>1.0032482677493812E-3</v>
      </c>
      <c r="O104" s="269">
        <f t="shared" si="6"/>
        <v>1.114740402928475E-3</v>
      </c>
      <c r="P104" s="269">
        <f t="shared" si="6"/>
        <v>1.1301488706989299E-3</v>
      </c>
      <c r="Q104" s="269">
        <f t="shared" si="6"/>
        <v>1.1116058692779427E-3</v>
      </c>
      <c r="R104" s="269">
        <f t="shared" si="6"/>
        <v>1.1255378059442621E-3</v>
      </c>
      <c r="S104" s="269">
        <f t="shared" si="6"/>
        <v>1.1291553509290421E-3</v>
      </c>
      <c r="T104" s="269">
        <f t="shared" si="6"/>
        <v>1.1939710031528595E-3</v>
      </c>
      <c r="U104" s="269">
        <f t="shared" si="6"/>
        <v>1.1475930410316834E-3</v>
      </c>
      <c r="V104" s="269">
        <f t="shared" si="6"/>
        <v>1.0973868196640971E-3</v>
      </c>
      <c r="W104" s="269">
        <f t="shared" si="6"/>
        <v>1.0727163359430744E-3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1.8397333531610231E-3</v>
      </c>
      <c r="C105" s="270">
        <f t="shared" si="7"/>
        <v>1.9388859523771396E-3</v>
      </c>
      <c r="D105" s="270">
        <f t="shared" si="7"/>
        <v>1.9527664415038843E-3</v>
      </c>
      <c r="E105" s="270">
        <f t="shared" si="7"/>
        <v>2.0206364281272022E-3</v>
      </c>
      <c r="F105" s="270">
        <f t="shared" si="7"/>
        <v>2.0143107989444458E-3</v>
      </c>
      <c r="G105" s="270">
        <f t="shared" si="7"/>
        <v>2.0088192815739614E-3</v>
      </c>
      <c r="H105" s="270">
        <f t="shared" si="7"/>
        <v>1.8716102923451298E-3</v>
      </c>
      <c r="I105" s="270">
        <f t="shared" si="7"/>
        <v>1.9674884828373412E-3</v>
      </c>
      <c r="J105" s="270">
        <f t="shared" si="7"/>
        <v>1.9834262486830285E-3</v>
      </c>
      <c r="K105" s="270">
        <f t="shared" si="7"/>
        <v>1.8761704287617641E-3</v>
      </c>
      <c r="L105" s="270">
        <f t="shared" si="7"/>
        <v>1.935297599483402E-3</v>
      </c>
      <c r="M105" s="270">
        <f t="shared" si="7"/>
        <v>1.8850935900797908E-3</v>
      </c>
      <c r="N105" s="270">
        <f t="shared" si="7"/>
        <v>2.0248718225784361E-3</v>
      </c>
      <c r="O105" s="270">
        <f t="shared" si="7"/>
        <v>2.2072511909207167E-3</v>
      </c>
      <c r="P105" s="270">
        <f t="shared" si="7"/>
        <v>7.4830809988810929E-3</v>
      </c>
      <c r="Q105" s="270">
        <f t="shared" si="7"/>
        <v>8.4915208366366044E-3</v>
      </c>
      <c r="R105" s="270">
        <f t="shared" si="7"/>
        <v>8.8583414872054483E-3</v>
      </c>
      <c r="S105" s="270">
        <f t="shared" si="7"/>
        <v>9.6383287620955774E-3</v>
      </c>
      <c r="T105" s="270">
        <f t="shared" si="7"/>
        <v>1.0748139199457421E-2</v>
      </c>
      <c r="U105" s="270">
        <f t="shared" si="7"/>
        <v>1.1803444990110861E-2</v>
      </c>
      <c r="V105" s="270">
        <f t="shared" si="7"/>
        <v>1.3865004351498752E-2</v>
      </c>
      <c r="W105" s="270">
        <f t="shared" si="7"/>
        <v>1.3991567031554355E-2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0.17952803930073616</v>
      </c>
      <c r="C106" s="271">
        <f t="shared" si="8"/>
        <v>0.19234099111992145</v>
      </c>
      <c r="D106" s="271">
        <f t="shared" si="8"/>
        <v>0.19258879679646648</v>
      </c>
      <c r="E106" s="271">
        <f t="shared" si="8"/>
        <v>0.19017463674295143</v>
      </c>
      <c r="F106" s="271">
        <f t="shared" si="8"/>
        <v>0.18987421859375583</v>
      </c>
      <c r="G106" s="271">
        <f t="shared" si="8"/>
        <v>0.18581549929137656</v>
      </c>
      <c r="H106" s="271">
        <f t="shared" si="8"/>
        <v>0.17683459274024496</v>
      </c>
      <c r="I106" s="271">
        <f t="shared" si="8"/>
        <v>0.1849172282263237</v>
      </c>
      <c r="J106" s="271">
        <f t="shared" si="8"/>
        <v>0.18566509768746492</v>
      </c>
      <c r="K106" s="271">
        <f t="shared" si="8"/>
        <v>0.1749284975874679</v>
      </c>
      <c r="L106" s="271">
        <f t="shared" si="8"/>
        <v>0.1761507274067981</v>
      </c>
      <c r="M106" s="271">
        <f t="shared" si="8"/>
        <v>0.18418603301385861</v>
      </c>
      <c r="N106" s="271">
        <f t="shared" si="8"/>
        <v>0.19080737746541673</v>
      </c>
      <c r="O106" s="271">
        <f t="shared" si="8"/>
        <v>0.20606843049760798</v>
      </c>
      <c r="P106" s="271">
        <f t="shared" si="8"/>
        <v>0.20621897509404177</v>
      </c>
      <c r="Q106" s="271">
        <f t="shared" si="8"/>
        <v>0.20523403281503219</v>
      </c>
      <c r="R106" s="271">
        <f t="shared" si="8"/>
        <v>0.20396590720938582</v>
      </c>
      <c r="S106" s="271">
        <f t="shared" si="8"/>
        <v>0.20439042463227297</v>
      </c>
      <c r="T106" s="271">
        <f t="shared" si="8"/>
        <v>0.21031271958293596</v>
      </c>
      <c r="U106" s="271">
        <f t="shared" si="8"/>
        <v>0.20669517683393937</v>
      </c>
      <c r="V106" s="271">
        <f t="shared" si="8"/>
        <v>0.20323545854728964</v>
      </c>
      <c r="W106" s="271">
        <f t="shared" si="8"/>
        <v>0.20204656889036432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0.38474416320275373</v>
      </c>
      <c r="C107" s="271">
        <f t="shared" si="9"/>
        <v>0.3576669610842137</v>
      </c>
      <c r="D107" s="271">
        <f t="shared" si="9"/>
        <v>0.35676798189514242</v>
      </c>
      <c r="E107" s="271">
        <f t="shared" si="9"/>
        <v>0.343516734656929</v>
      </c>
      <c r="F107" s="271">
        <f t="shared" si="9"/>
        <v>0.35169776138460596</v>
      </c>
      <c r="G107" s="271">
        <f t="shared" si="9"/>
        <v>0.34833760975761885</v>
      </c>
      <c r="H107" s="271">
        <f t="shared" si="9"/>
        <v>0.36856670503860672</v>
      </c>
      <c r="I107" s="271">
        <f t="shared" si="9"/>
        <v>0.35404005275347128</v>
      </c>
      <c r="J107" s="271">
        <f t="shared" si="9"/>
        <v>0.35611322668840334</v>
      </c>
      <c r="K107" s="271">
        <f t="shared" si="9"/>
        <v>0.36623833675080286</v>
      </c>
      <c r="L107" s="271">
        <f t="shared" si="9"/>
        <v>0.30589592676436544</v>
      </c>
      <c r="M107" s="271">
        <f t="shared" si="9"/>
        <v>0.37002024048679832</v>
      </c>
      <c r="N107" s="271">
        <f t="shared" si="9"/>
        <v>0.33712895328112846</v>
      </c>
      <c r="O107" s="271">
        <f t="shared" si="9"/>
        <v>0.34588686101908722</v>
      </c>
      <c r="P107" s="271">
        <f t="shared" si="9"/>
        <v>0.33987418556280591</v>
      </c>
      <c r="Q107" s="271">
        <f t="shared" si="9"/>
        <v>0.34276670694718847</v>
      </c>
      <c r="R107" s="271">
        <f t="shared" si="9"/>
        <v>0.34545125023512369</v>
      </c>
      <c r="S107" s="271">
        <f t="shared" si="9"/>
        <v>0.34376452004512037</v>
      </c>
      <c r="T107" s="271">
        <f t="shared" si="9"/>
        <v>0.32112611584401624</v>
      </c>
      <c r="U107" s="271">
        <f t="shared" si="9"/>
        <v>0.33297286892035988</v>
      </c>
      <c r="V107" s="271">
        <f t="shared" si="9"/>
        <v>0.34312709086333593</v>
      </c>
      <c r="W107" s="271">
        <f t="shared" si="9"/>
        <v>0.35047364224577671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0.20055143938134704</v>
      </c>
      <c r="C108" s="271">
        <f t="shared" si="10"/>
        <v>0.21054138286212959</v>
      </c>
      <c r="D108" s="271">
        <f t="shared" si="10"/>
        <v>0.21209426015375324</v>
      </c>
      <c r="E108" s="271">
        <f t="shared" si="10"/>
        <v>0.2189313784026346</v>
      </c>
      <c r="F108" s="271">
        <f t="shared" si="10"/>
        <v>0.21775885487700103</v>
      </c>
      <c r="G108" s="271">
        <f t="shared" si="10"/>
        <v>0.21694064899062579</v>
      </c>
      <c r="H108" s="271">
        <f t="shared" si="10"/>
        <v>0.20333883648888276</v>
      </c>
      <c r="I108" s="271">
        <f t="shared" si="10"/>
        <v>0.21319234882671717</v>
      </c>
      <c r="J108" s="271">
        <f t="shared" si="10"/>
        <v>0.21458404170940323</v>
      </c>
      <c r="K108" s="271">
        <f t="shared" si="10"/>
        <v>0.20358309506134464</v>
      </c>
      <c r="L108" s="271">
        <f t="shared" si="10"/>
        <v>0.20871614222302759</v>
      </c>
      <c r="M108" s="271">
        <f t="shared" si="10"/>
        <v>0.2040043193999049</v>
      </c>
      <c r="N108" s="271">
        <f t="shared" si="10"/>
        <v>0.21871102683245006</v>
      </c>
      <c r="O108" s="271">
        <f t="shared" si="10"/>
        <v>0.23746496367942999</v>
      </c>
      <c r="P108" s="271">
        <f t="shared" si="10"/>
        <v>0.23811242432800941</v>
      </c>
      <c r="Q108" s="271">
        <f t="shared" si="10"/>
        <v>0.23654800031584455</v>
      </c>
      <c r="R108" s="271">
        <f t="shared" si="10"/>
        <v>0.23577087911928701</v>
      </c>
      <c r="S108" s="271">
        <f t="shared" si="10"/>
        <v>0.2360386915448352</v>
      </c>
      <c r="T108" s="271">
        <f t="shared" si="10"/>
        <v>0.24498582517984566</v>
      </c>
      <c r="U108" s="271">
        <f t="shared" si="10"/>
        <v>0.23955076361864261</v>
      </c>
      <c r="V108" s="271">
        <f t="shared" si="10"/>
        <v>0.23465637037253259</v>
      </c>
      <c r="W108" s="271">
        <f t="shared" si="10"/>
        <v>0.23091628440448983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0.11428201896314687</v>
      </c>
      <c r="C109" s="272">
        <f t="shared" si="11"/>
        <v>0.13163354943322725</v>
      </c>
      <c r="D109" s="272">
        <f t="shared" si="11"/>
        <v>0.12344484796298487</v>
      </c>
      <c r="E109" s="272">
        <f t="shared" si="11"/>
        <v>0.13029086814474519</v>
      </c>
      <c r="F109" s="272">
        <f t="shared" si="11"/>
        <v>0.14290744615523437</v>
      </c>
      <c r="G109" s="272">
        <f t="shared" si="11"/>
        <v>0.11370559132238969</v>
      </c>
      <c r="H109" s="272">
        <f t="shared" si="11"/>
        <v>9.2458724554188007E-2</v>
      </c>
      <c r="I109" s="272">
        <f t="shared" si="11"/>
        <v>9.3573710360008486E-2</v>
      </c>
      <c r="J109" s="272">
        <f t="shared" si="11"/>
        <v>8.7790513457309302E-2</v>
      </c>
      <c r="K109" s="272">
        <f t="shared" si="11"/>
        <v>7.485924421067551E-2</v>
      </c>
      <c r="L109" s="272">
        <f t="shared" si="11"/>
        <v>5.7053516682504926E-2</v>
      </c>
      <c r="M109" s="272">
        <f t="shared" si="11"/>
        <v>7.9756246416321036E-2</v>
      </c>
      <c r="N109" s="272">
        <f t="shared" si="11"/>
        <v>7.635676017091976E-2</v>
      </c>
      <c r="O109" s="272">
        <f t="shared" si="11"/>
        <v>8.1039834048401413E-2</v>
      </c>
      <c r="P109" s="272">
        <f t="shared" si="11"/>
        <v>7.7424701708582913E-2</v>
      </c>
      <c r="Q109" s="272">
        <f t="shared" si="11"/>
        <v>9.5668336859752123E-2</v>
      </c>
      <c r="R109" s="272">
        <f t="shared" si="11"/>
        <v>7.995763332545304E-2</v>
      </c>
      <c r="S109" s="272">
        <f t="shared" si="11"/>
        <v>7.8790124230681213E-2</v>
      </c>
      <c r="T109" s="272">
        <f t="shared" si="11"/>
        <v>7.1778955602776764E-2</v>
      </c>
      <c r="U109" s="272">
        <f t="shared" si="11"/>
        <v>8.0688685979181538E-2</v>
      </c>
      <c r="V109" s="272">
        <f t="shared" si="11"/>
        <v>9.5070832642905223E-2</v>
      </c>
      <c r="W109" s="272">
        <f t="shared" si="11"/>
        <v>9.257053644836355E-2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8.6269420418200168E-2</v>
      </c>
      <c r="C110" s="272">
        <f t="shared" si="12"/>
        <v>7.8907833428902355E-2</v>
      </c>
      <c r="D110" s="272">
        <f t="shared" si="12"/>
        <v>8.8649412190768398E-2</v>
      </c>
      <c r="E110" s="272">
        <f t="shared" si="12"/>
        <v>8.8640510257889396E-2</v>
      </c>
      <c r="F110" s="272">
        <f t="shared" si="12"/>
        <v>7.485140872176671E-2</v>
      </c>
      <c r="G110" s="272">
        <f t="shared" si="12"/>
        <v>0.10323505766823618</v>
      </c>
      <c r="H110" s="272">
        <f t="shared" si="12"/>
        <v>0.11088011193469471</v>
      </c>
      <c r="I110" s="272">
        <f t="shared" si="12"/>
        <v>0.11961863846670867</v>
      </c>
      <c r="J110" s="272">
        <f t="shared" si="12"/>
        <v>0.12679352825209395</v>
      </c>
      <c r="K110" s="272">
        <f t="shared" si="12"/>
        <v>0.12872385085066915</v>
      </c>
      <c r="L110" s="272">
        <f t="shared" si="12"/>
        <v>0.15166262554052268</v>
      </c>
      <c r="M110" s="272">
        <f t="shared" si="12"/>
        <v>0.12424807298358388</v>
      </c>
      <c r="N110" s="272">
        <f t="shared" si="12"/>
        <v>0.14235426666153028</v>
      </c>
      <c r="O110" s="272">
        <f t="shared" si="12"/>
        <v>0.15642512963102859</v>
      </c>
      <c r="P110" s="272">
        <f t="shared" si="12"/>
        <v>0.16068772261942638</v>
      </c>
      <c r="Q110" s="272">
        <f t="shared" si="12"/>
        <v>0.1408796634560924</v>
      </c>
      <c r="R110" s="272">
        <f t="shared" si="12"/>
        <v>0.15581324579383396</v>
      </c>
      <c r="S110" s="272">
        <f t="shared" si="12"/>
        <v>0.15724856731415401</v>
      </c>
      <c r="T110" s="272">
        <f t="shared" si="12"/>
        <v>0.17320686957706896</v>
      </c>
      <c r="U110" s="272">
        <f t="shared" si="12"/>
        <v>0.15886207763946109</v>
      </c>
      <c r="V110" s="272">
        <f t="shared" si="12"/>
        <v>0.1395855377296274</v>
      </c>
      <c r="W110" s="272">
        <f t="shared" si="12"/>
        <v>0.13834574795612631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0.19505344441013692</v>
      </c>
      <c r="C111" s="271">
        <f t="shared" si="13"/>
        <v>0.19817337145586281</v>
      </c>
      <c r="D111" s="271">
        <f t="shared" si="13"/>
        <v>0.19597145228886667</v>
      </c>
      <c r="E111" s="271">
        <f t="shared" si="13"/>
        <v>0.2033322178343106</v>
      </c>
      <c r="F111" s="271">
        <f t="shared" si="13"/>
        <v>0.1984037548036002</v>
      </c>
      <c r="G111" s="271">
        <f t="shared" si="13"/>
        <v>0.20374604944435187</v>
      </c>
      <c r="H111" s="271">
        <f t="shared" si="13"/>
        <v>0.20878112577071306</v>
      </c>
      <c r="I111" s="271">
        <f t="shared" si="13"/>
        <v>0.20261195327452491</v>
      </c>
      <c r="J111" s="271">
        <f t="shared" si="13"/>
        <v>0.1976417764196067</v>
      </c>
      <c r="K111" s="271">
        <f t="shared" si="13"/>
        <v>0.21172197075857666</v>
      </c>
      <c r="L111" s="271">
        <f t="shared" si="13"/>
        <v>0.26327052010390817</v>
      </c>
      <c r="M111" s="271">
        <f t="shared" si="13"/>
        <v>0.19838164340542588</v>
      </c>
      <c r="N111" s="271">
        <f t="shared" si="13"/>
        <v>0.20557964958905439</v>
      </c>
      <c r="O111" s="271">
        <f t="shared" si="13"/>
        <v>0.15754033123941552</v>
      </c>
      <c r="P111" s="271">
        <f t="shared" si="13"/>
        <v>0.15677654551239062</v>
      </c>
      <c r="Q111" s="271">
        <f t="shared" si="13"/>
        <v>0.15627051144622398</v>
      </c>
      <c r="R111" s="271">
        <f t="shared" si="13"/>
        <v>0.15462909799793961</v>
      </c>
      <c r="S111" s="271">
        <f t="shared" si="13"/>
        <v>0.15467855101331113</v>
      </c>
      <c r="T111" s="271">
        <f t="shared" si="13"/>
        <v>0.15838212244997435</v>
      </c>
      <c r="U111" s="271">
        <f t="shared" si="13"/>
        <v>0.15664750296590221</v>
      </c>
      <c r="V111" s="271">
        <f t="shared" si="13"/>
        <v>0.15507523688866015</v>
      </c>
      <c r="W111" s="271">
        <f t="shared" si="13"/>
        <v>0.15365607250881066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5.1962224076186142E-2</v>
      </c>
      <c r="C112" s="272">
        <f t="shared" si="14"/>
        <v>6.1428019151126924E-2</v>
      </c>
      <c r="D112" s="272">
        <f t="shared" si="14"/>
        <v>5.7059223274928184E-2</v>
      </c>
      <c r="E112" s="272">
        <f t="shared" si="14"/>
        <v>6.1019066365754583E-2</v>
      </c>
      <c r="F112" s="272">
        <f t="shared" si="14"/>
        <v>6.823526074053525E-2</v>
      </c>
      <c r="G112" s="272">
        <f t="shared" si="14"/>
        <v>5.4200768739587797E-2</v>
      </c>
      <c r="H112" s="272">
        <f t="shared" si="14"/>
        <v>4.1316964834768634E-2</v>
      </c>
      <c r="I112" s="272">
        <f t="shared" si="14"/>
        <v>4.2399114154673956E-2</v>
      </c>
      <c r="J112" s="272">
        <f t="shared" si="14"/>
        <v>3.99372530944321E-2</v>
      </c>
      <c r="K112" s="272">
        <f t="shared" si="14"/>
        <v>3.3175372820458383E-2</v>
      </c>
      <c r="L112" s="272">
        <f t="shared" si="14"/>
        <v>2.5174208327693435E-2</v>
      </c>
      <c r="M112" s="272">
        <f t="shared" si="14"/>
        <v>3.6740106508232159E-2</v>
      </c>
      <c r="N112" s="272">
        <f t="shared" si="14"/>
        <v>3.5964210534191604E-2</v>
      </c>
      <c r="O112" s="272">
        <f t="shared" si="14"/>
        <v>3.8222543588265857E-2</v>
      </c>
      <c r="P112" s="272">
        <f t="shared" si="14"/>
        <v>3.4952597770620715E-2</v>
      </c>
      <c r="Q112" s="272">
        <f t="shared" si="14"/>
        <v>4.5168300892396721E-2</v>
      </c>
      <c r="R112" s="272">
        <f t="shared" si="14"/>
        <v>3.734702987196404E-2</v>
      </c>
      <c r="S112" s="272">
        <f t="shared" si="14"/>
        <v>3.6677710997384864E-2</v>
      </c>
      <c r="T112" s="272">
        <f t="shared" si="14"/>
        <v>3.3345925538162666E-2</v>
      </c>
      <c r="U112" s="272">
        <f t="shared" si="14"/>
        <v>3.7321071799213526E-2</v>
      </c>
      <c r="V112" s="272">
        <f t="shared" si="14"/>
        <v>4.4898688980949626E-2</v>
      </c>
      <c r="W112" s="272">
        <f t="shared" si="14"/>
        <v>4.3649146904456093E-2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9.8282864747334373E-2</v>
      </c>
      <c r="C113" s="272">
        <f t="shared" si="15"/>
        <v>9.6409937006109225E-2</v>
      </c>
      <c r="D113" s="272">
        <f t="shared" si="15"/>
        <v>9.3438948884961001E-2</v>
      </c>
      <c r="E113" s="272">
        <f t="shared" si="15"/>
        <v>9.729981189417175E-2</v>
      </c>
      <c r="F113" s="272">
        <f t="shared" si="15"/>
        <v>9.2789838494087964E-2</v>
      </c>
      <c r="G113" s="272">
        <f t="shared" si="15"/>
        <v>9.8344807879699625E-2</v>
      </c>
      <c r="H113" s="272">
        <f t="shared" si="15"/>
        <v>0.11040583060316743</v>
      </c>
      <c r="I113" s="272">
        <f t="shared" si="15"/>
        <v>9.9240767992789039E-2</v>
      </c>
      <c r="J113" s="272">
        <f t="shared" si="15"/>
        <v>9.3488516422612494E-2</v>
      </c>
      <c r="K113" s="272">
        <f t="shared" si="15"/>
        <v>0.11285434008657411</v>
      </c>
      <c r="L113" s="272">
        <f t="shared" si="15"/>
        <v>0.16142421854188399</v>
      </c>
      <c r="M113" s="272">
        <f t="shared" si="15"/>
        <v>9.9361402117848927E-2</v>
      </c>
      <c r="N113" s="272">
        <f t="shared" si="15"/>
        <v>9.9192654822149853E-2</v>
      </c>
      <c r="O113" s="272">
        <f t="shared" si="15"/>
        <v>4.1971439902896972E-2</v>
      </c>
      <c r="P113" s="272">
        <f t="shared" si="15"/>
        <v>4.0832038742294158E-2</v>
      </c>
      <c r="Q113" s="272">
        <f t="shared" si="15"/>
        <v>4.120623573291874E-2</v>
      </c>
      <c r="R113" s="272">
        <f t="shared" si="15"/>
        <v>3.9859727347029805E-2</v>
      </c>
      <c r="S113" s="272">
        <f t="shared" si="15"/>
        <v>3.9772218355593088E-2</v>
      </c>
      <c r="T113" s="272">
        <f t="shared" si="15"/>
        <v>3.8979528087194612E-2</v>
      </c>
      <c r="U113" s="272">
        <f t="shared" si="15"/>
        <v>4.0001229650728318E-2</v>
      </c>
      <c r="V113" s="272">
        <f t="shared" si="15"/>
        <v>4.0949522043122022E-2</v>
      </c>
      <c r="W113" s="272">
        <f t="shared" si="15"/>
        <v>4.1383734907882504E-2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4.4808355586616389E-2</v>
      </c>
      <c r="C114" s="273">
        <f t="shared" si="16"/>
        <v>4.0335415298626658E-2</v>
      </c>
      <c r="D114" s="273">
        <f t="shared" si="16"/>
        <v>4.5473280128977521E-2</v>
      </c>
      <c r="E114" s="273">
        <f t="shared" si="16"/>
        <v>4.5013339574384255E-2</v>
      </c>
      <c r="F114" s="273">
        <f t="shared" si="16"/>
        <v>3.737865556897698E-2</v>
      </c>
      <c r="G114" s="273">
        <f t="shared" si="16"/>
        <v>5.1200472825064437E-2</v>
      </c>
      <c r="H114" s="273">
        <f t="shared" si="16"/>
        <v>5.705833033277697E-2</v>
      </c>
      <c r="I114" s="273">
        <f t="shared" si="16"/>
        <v>6.0972071127061926E-2</v>
      </c>
      <c r="J114" s="273">
        <f t="shared" si="16"/>
        <v>6.4216006902562128E-2</v>
      </c>
      <c r="K114" s="273">
        <f t="shared" si="16"/>
        <v>6.5692257851544131E-2</v>
      </c>
      <c r="L114" s="273">
        <f t="shared" si="16"/>
        <v>7.6672093234330718E-2</v>
      </c>
      <c r="M114" s="273">
        <f t="shared" si="16"/>
        <v>6.2280134779344798E-2</v>
      </c>
      <c r="N114" s="273">
        <f t="shared" si="16"/>
        <v>7.0422784232712921E-2</v>
      </c>
      <c r="O114" s="273">
        <f t="shared" si="16"/>
        <v>7.7346347748252664E-2</v>
      </c>
      <c r="P114" s="273">
        <f t="shared" si="16"/>
        <v>8.0991908999475726E-2</v>
      </c>
      <c r="Q114" s="273">
        <f t="shared" si="16"/>
        <v>6.9895974820908507E-2</v>
      </c>
      <c r="R114" s="273">
        <f t="shared" si="16"/>
        <v>7.7422340778945761E-2</v>
      </c>
      <c r="S114" s="273">
        <f t="shared" si="16"/>
        <v>7.8228621660333147E-2</v>
      </c>
      <c r="T114" s="273">
        <f t="shared" si="16"/>
        <v>8.6056668824617058E-2</v>
      </c>
      <c r="U114" s="273">
        <f t="shared" si="16"/>
        <v>7.9325201515960356E-2</v>
      </c>
      <c r="V114" s="273">
        <f t="shared" si="16"/>
        <v>6.9227025864588509E-2</v>
      </c>
      <c r="W114" s="273">
        <f t="shared" si="16"/>
        <v>6.8623190696472047E-2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0.99999999999999978</v>
      </c>
      <c r="D117" s="234">
        <f t="shared" si="17"/>
        <v>1</v>
      </c>
      <c r="E117" s="234">
        <f t="shared" si="17"/>
        <v>1</v>
      </c>
      <c r="F117" s="234">
        <f t="shared" si="17"/>
        <v>1.0000000000000002</v>
      </c>
      <c r="G117" s="234">
        <f t="shared" si="17"/>
        <v>0.99999999999999978</v>
      </c>
      <c r="H117" s="234">
        <f t="shared" si="17"/>
        <v>1</v>
      </c>
      <c r="I117" s="234">
        <f t="shared" si="17"/>
        <v>1</v>
      </c>
      <c r="J117" s="234">
        <f t="shared" si="17"/>
        <v>0.99999999999999989</v>
      </c>
      <c r="K117" s="234">
        <f t="shared" si="17"/>
        <v>1.0000000000000002</v>
      </c>
      <c r="L117" s="234">
        <f t="shared" si="17"/>
        <v>0.99999999999999989</v>
      </c>
      <c r="M117" s="234">
        <f t="shared" si="17"/>
        <v>0.99999999999999989</v>
      </c>
      <c r="N117" s="234">
        <f t="shared" si="17"/>
        <v>1.0000000000000002</v>
      </c>
      <c r="O117" s="234">
        <f t="shared" si="17"/>
        <v>1</v>
      </c>
      <c r="P117" s="234">
        <f t="shared" si="17"/>
        <v>1</v>
      </c>
      <c r="Q117" s="234">
        <f t="shared" si="17"/>
        <v>1</v>
      </c>
      <c r="R117" s="234">
        <f t="shared" si="17"/>
        <v>0.99999999999999944</v>
      </c>
      <c r="S117" s="234">
        <f t="shared" si="17"/>
        <v>0.99999999999999944</v>
      </c>
      <c r="T117" s="234">
        <f t="shared" si="17"/>
        <v>0.99999999999999967</v>
      </c>
      <c r="U117" s="234">
        <f t="shared" si="17"/>
        <v>0.99999999999999978</v>
      </c>
      <c r="V117" s="234">
        <f t="shared" si="17"/>
        <v>0.99999999999999989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2.4276494626764263E-3</v>
      </c>
      <c r="C118" s="268">
        <f t="shared" si="18"/>
        <v>2.403388941493776E-3</v>
      </c>
      <c r="D118" s="268">
        <f t="shared" si="18"/>
        <v>2.4499688778200097E-3</v>
      </c>
      <c r="E118" s="268">
        <f t="shared" si="18"/>
        <v>2.4695393558874209E-3</v>
      </c>
      <c r="F118" s="268">
        <f t="shared" si="18"/>
        <v>2.4164584744035969E-3</v>
      </c>
      <c r="G118" s="268">
        <f t="shared" si="18"/>
        <v>2.5286351280115983E-3</v>
      </c>
      <c r="H118" s="268">
        <f t="shared" si="18"/>
        <v>2.4876292044805244E-3</v>
      </c>
      <c r="I118" s="268">
        <f t="shared" si="18"/>
        <v>2.5493131273334152E-3</v>
      </c>
      <c r="J118" s="268">
        <f t="shared" si="18"/>
        <v>2.5806216189432508E-3</v>
      </c>
      <c r="K118" s="268">
        <f t="shared" si="18"/>
        <v>2.5289500001974339E-3</v>
      </c>
      <c r="L118" s="268">
        <f t="shared" si="18"/>
        <v>2.5182007399233981E-3</v>
      </c>
      <c r="M118" s="268">
        <f t="shared" si="18"/>
        <v>2.5224440623054225E-3</v>
      </c>
      <c r="N118" s="268">
        <f t="shared" si="18"/>
        <v>2.6045788308628162E-3</v>
      </c>
      <c r="O118" s="268">
        <f t="shared" si="18"/>
        <v>2.7718873551514042E-3</v>
      </c>
      <c r="P118" s="268">
        <f t="shared" si="18"/>
        <v>2.785518409970524E-3</v>
      </c>
      <c r="Q118" s="268">
        <f t="shared" si="18"/>
        <v>2.7612255424305713E-3</v>
      </c>
      <c r="R118" s="268">
        <f t="shared" si="18"/>
        <v>2.7954603650155473E-3</v>
      </c>
      <c r="S118" s="268">
        <f t="shared" si="18"/>
        <v>2.7974148972318663E-3</v>
      </c>
      <c r="T118" s="268">
        <f t="shared" si="18"/>
        <v>2.8456966548712874E-3</v>
      </c>
      <c r="U118" s="268">
        <f t="shared" si="18"/>
        <v>2.7989082248425241E-3</v>
      </c>
      <c r="V118" s="268">
        <f t="shared" si="18"/>
        <v>2.7404022414425199E-3</v>
      </c>
      <c r="W118" s="268">
        <f t="shared" si="18"/>
        <v>2.7185955540005185E-3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1.7937757116226168E-3</v>
      </c>
      <c r="C119" s="269">
        <f t="shared" si="19"/>
        <v>1.7758497571889952E-3</v>
      </c>
      <c r="D119" s="269">
        <f t="shared" si="19"/>
        <v>1.8102673943790077E-3</v>
      </c>
      <c r="E119" s="269">
        <f t="shared" si="19"/>
        <v>1.8247279039220387E-3</v>
      </c>
      <c r="F119" s="269">
        <f t="shared" si="19"/>
        <v>1.7855067571209558E-3</v>
      </c>
      <c r="G119" s="269">
        <f t="shared" si="19"/>
        <v>1.8683934175498032E-3</v>
      </c>
      <c r="H119" s="269">
        <f t="shared" si="19"/>
        <v>1.8380943851756637E-3</v>
      </c>
      <c r="I119" s="269">
        <f t="shared" si="19"/>
        <v>1.8836722679434388E-3</v>
      </c>
      <c r="J119" s="269">
        <f t="shared" si="19"/>
        <v>1.9068059256978612E-3</v>
      </c>
      <c r="K119" s="269">
        <f t="shared" si="19"/>
        <v>1.8686260747302981E-3</v>
      </c>
      <c r="L119" s="269">
        <f t="shared" si="19"/>
        <v>1.8606835104128723E-3</v>
      </c>
      <c r="M119" s="269">
        <f t="shared" si="19"/>
        <v>1.8638188760175377E-3</v>
      </c>
      <c r="N119" s="269">
        <f t="shared" si="19"/>
        <v>1.9245077667256582E-3</v>
      </c>
      <c r="O119" s="269">
        <f t="shared" si="19"/>
        <v>2.0481310376427959E-3</v>
      </c>
      <c r="P119" s="269">
        <f t="shared" si="19"/>
        <v>2.0582029427651163E-3</v>
      </c>
      <c r="Q119" s="269">
        <f t="shared" si="19"/>
        <v>2.0402530878009715E-3</v>
      </c>
      <c r="R119" s="269">
        <f t="shared" si="19"/>
        <v>2.065548994062881E-3</v>
      </c>
      <c r="S119" s="269">
        <f t="shared" si="19"/>
        <v>2.0669931862624213E-3</v>
      </c>
      <c r="T119" s="269">
        <f t="shared" si="19"/>
        <v>2.1026682890725955E-3</v>
      </c>
      <c r="U119" s="269">
        <f t="shared" si="19"/>
        <v>2.0680965971290547E-3</v>
      </c>
      <c r="V119" s="269">
        <f t="shared" si="19"/>
        <v>2.0248668748726033E-3</v>
      </c>
      <c r="W119" s="269">
        <f t="shared" si="19"/>
        <v>2.0087540435574595E-3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4.4844392790565422E-2</v>
      </c>
      <c r="C120" s="269">
        <f t="shared" si="20"/>
        <v>4.4396243929724882E-2</v>
      </c>
      <c r="D120" s="269">
        <f t="shared" si="20"/>
        <v>4.5256684859475212E-2</v>
      </c>
      <c r="E120" s="269">
        <f t="shared" si="20"/>
        <v>4.5618197598050976E-2</v>
      </c>
      <c r="F120" s="269">
        <f t="shared" si="20"/>
        <v>4.4637668928023892E-2</v>
      </c>
      <c r="G120" s="269">
        <f t="shared" si="20"/>
        <v>4.6709835438745087E-2</v>
      </c>
      <c r="H120" s="269">
        <f t="shared" si="20"/>
        <v>4.59523596293916E-2</v>
      </c>
      <c r="I120" s="269">
        <f t="shared" si="20"/>
        <v>4.7091806698585974E-2</v>
      </c>
      <c r="J120" s="269">
        <f t="shared" si="20"/>
        <v>4.7670148142446522E-2</v>
      </c>
      <c r="K120" s="269">
        <f t="shared" si="20"/>
        <v>4.6715651868257463E-2</v>
      </c>
      <c r="L120" s="269">
        <f t="shared" si="20"/>
        <v>4.651708776032179E-2</v>
      </c>
      <c r="M120" s="269">
        <f t="shared" si="20"/>
        <v>4.6595471900438445E-2</v>
      </c>
      <c r="N120" s="269">
        <f t="shared" si="20"/>
        <v>4.811269416814145E-2</v>
      </c>
      <c r="O120" s="269">
        <f t="shared" si="20"/>
        <v>5.1203275941069909E-2</v>
      </c>
      <c r="P120" s="269">
        <f t="shared" si="20"/>
        <v>5.1455073569127943E-2</v>
      </c>
      <c r="Q120" s="269">
        <f t="shared" si="20"/>
        <v>5.1006327195024292E-2</v>
      </c>
      <c r="R120" s="269">
        <f t="shared" si="20"/>
        <v>5.1638724851572004E-2</v>
      </c>
      <c r="S120" s="269">
        <f t="shared" si="20"/>
        <v>5.167482965656052E-2</v>
      </c>
      <c r="T120" s="269">
        <f t="shared" si="20"/>
        <v>5.2566707226814863E-2</v>
      </c>
      <c r="U120" s="269">
        <f t="shared" si="20"/>
        <v>5.1702414928226366E-2</v>
      </c>
      <c r="V120" s="269">
        <f t="shared" si="20"/>
        <v>5.0621671871815072E-2</v>
      </c>
      <c r="W120" s="269">
        <f t="shared" si="20"/>
        <v>5.0218851088936478E-2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1.1211098197641358E-3</v>
      </c>
      <c r="C121" s="269">
        <f t="shared" si="21"/>
        <v>1.1099060982431228E-3</v>
      </c>
      <c r="D121" s="269">
        <f t="shared" si="21"/>
        <v>1.1314171214868807E-3</v>
      </c>
      <c r="E121" s="269">
        <f t="shared" si="21"/>
        <v>1.140454939951275E-3</v>
      </c>
      <c r="F121" s="269">
        <f t="shared" si="21"/>
        <v>1.1159417232005978E-3</v>
      </c>
      <c r="G121" s="269">
        <f t="shared" si="21"/>
        <v>1.1677458859686274E-3</v>
      </c>
      <c r="H121" s="269">
        <f t="shared" si="21"/>
        <v>1.1488089907347907E-3</v>
      </c>
      <c r="I121" s="269">
        <f t="shared" si="21"/>
        <v>1.1772951674646503E-3</v>
      </c>
      <c r="J121" s="269">
        <f t="shared" si="21"/>
        <v>1.1917537035611638E-3</v>
      </c>
      <c r="K121" s="269">
        <f t="shared" si="21"/>
        <v>1.1678912967064371E-3</v>
      </c>
      <c r="L121" s="269">
        <f t="shared" si="21"/>
        <v>1.1629271940080447E-3</v>
      </c>
      <c r="M121" s="269">
        <f t="shared" si="21"/>
        <v>1.1648867975109611E-3</v>
      </c>
      <c r="N121" s="269">
        <f t="shared" si="21"/>
        <v>1.2028173542035362E-3</v>
      </c>
      <c r="O121" s="269">
        <f t="shared" si="21"/>
        <v>1.2800818985267478E-3</v>
      </c>
      <c r="P121" s="269">
        <f t="shared" si="21"/>
        <v>1.286376839228199E-3</v>
      </c>
      <c r="Q121" s="269">
        <f t="shared" si="21"/>
        <v>1.2751581798756074E-3</v>
      </c>
      <c r="R121" s="269">
        <f t="shared" si="21"/>
        <v>1.2909681212893008E-3</v>
      </c>
      <c r="S121" s="269">
        <f t="shared" si="21"/>
        <v>1.2918707414140132E-3</v>
      </c>
      <c r="T121" s="269">
        <f t="shared" si="21"/>
        <v>1.3141676806703723E-3</v>
      </c>
      <c r="U121" s="269">
        <f t="shared" si="21"/>
        <v>1.2925603732056594E-3</v>
      </c>
      <c r="V121" s="269">
        <f t="shared" si="21"/>
        <v>1.2655417967953777E-3</v>
      </c>
      <c r="W121" s="269">
        <f t="shared" si="21"/>
        <v>1.2554712772234126E-3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1.7732764155782847E-3</v>
      </c>
      <c r="C122" s="270">
        <f t="shared" si="22"/>
        <v>1.8005414992170086E-3</v>
      </c>
      <c r="D122" s="270">
        <f t="shared" si="22"/>
        <v>1.7900445435948252E-3</v>
      </c>
      <c r="E122" s="270">
        <f t="shared" si="22"/>
        <v>1.8048712967075294E-3</v>
      </c>
      <c r="F122" s="270">
        <f t="shared" si="22"/>
        <v>1.8381106733630322E-3</v>
      </c>
      <c r="G122" s="270">
        <f t="shared" si="22"/>
        <v>1.7892705012878113E-3</v>
      </c>
      <c r="H122" s="270">
        <f t="shared" si="22"/>
        <v>1.7427791966752747E-3</v>
      </c>
      <c r="I122" s="270">
        <f t="shared" si="22"/>
        <v>1.7619060846728494E-3</v>
      </c>
      <c r="J122" s="270">
        <f t="shared" si="22"/>
        <v>1.7677002197338532E-3</v>
      </c>
      <c r="K122" s="270">
        <f t="shared" si="22"/>
        <v>1.7314940112104482E-3</v>
      </c>
      <c r="L122" s="270">
        <f t="shared" si="22"/>
        <v>1.6823615645084101E-3</v>
      </c>
      <c r="M122" s="270">
        <f t="shared" si="22"/>
        <v>1.740655296095557E-3</v>
      </c>
      <c r="N122" s="270">
        <f t="shared" si="22"/>
        <v>1.7522875290312721E-3</v>
      </c>
      <c r="O122" s="270">
        <f t="shared" si="22"/>
        <v>1.8294996902965279E-3</v>
      </c>
      <c r="P122" s="270">
        <f t="shared" si="22"/>
        <v>6.1479392748181247E-3</v>
      </c>
      <c r="Q122" s="270">
        <f t="shared" si="22"/>
        <v>7.03097050139204E-3</v>
      </c>
      <c r="R122" s="270">
        <f t="shared" si="22"/>
        <v>7.3337215318979125E-3</v>
      </c>
      <c r="S122" s="270">
        <f t="shared" si="22"/>
        <v>7.9594611557274562E-3</v>
      </c>
      <c r="T122" s="270">
        <f t="shared" si="22"/>
        <v>8.5389968112626353E-3</v>
      </c>
      <c r="U122" s="270">
        <f t="shared" si="22"/>
        <v>9.5959566626503835E-3</v>
      </c>
      <c r="V122" s="270">
        <f t="shared" si="22"/>
        <v>1.1541262789508044E-2</v>
      </c>
      <c r="W122" s="270">
        <f t="shared" si="22"/>
        <v>1.1819655284123019E-2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0.11412640481112352</v>
      </c>
      <c r="C123" s="271">
        <f t="shared" si="23"/>
        <v>0.11723556425959213</v>
      </c>
      <c r="D123" s="271">
        <f t="shared" si="23"/>
        <v>0.11547091595466802</v>
      </c>
      <c r="E123" s="271">
        <f t="shared" si="23"/>
        <v>0.1087097575579463</v>
      </c>
      <c r="F123" s="271">
        <f t="shared" si="23"/>
        <v>0.11187193176317761</v>
      </c>
      <c r="G123" s="271">
        <f t="shared" si="23"/>
        <v>0.1036738327162274</v>
      </c>
      <c r="H123" s="271">
        <f t="shared" si="23"/>
        <v>0.10652470584649865</v>
      </c>
      <c r="I123" s="271">
        <f t="shared" si="23"/>
        <v>0.10461337984069895</v>
      </c>
      <c r="J123" s="271">
        <f t="shared" si="23"/>
        <v>0.10343046933364267</v>
      </c>
      <c r="K123" s="271">
        <f t="shared" si="23"/>
        <v>0.10181344480452227</v>
      </c>
      <c r="L123" s="271">
        <f t="shared" si="23"/>
        <v>8.7585622389889803E-2</v>
      </c>
      <c r="M123" s="271">
        <f t="shared" si="23"/>
        <v>0.11199967092391296</v>
      </c>
      <c r="N123" s="271">
        <f t="shared" si="23"/>
        <v>0.10175691292792834</v>
      </c>
      <c r="O123" s="271">
        <f t="shared" si="23"/>
        <v>0.10065035899134442</v>
      </c>
      <c r="P123" s="271">
        <f t="shared" si="23"/>
        <v>9.778298615844834E-2</v>
      </c>
      <c r="Q123" s="271">
        <f t="shared" si="23"/>
        <v>9.9833743722673049E-2</v>
      </c>
      <c r="R123" s="271">
        <f t="shared" si="23"/>
        <v>9.6457114057675014E-2</v>
      </c>
      <c r="S123" s="271">
        <f t="shared" si="23"/>
        <v>9.6233430833506578E-2</v>
      </c>
      <c r="T123" s="271">
        <f t="shared" si="23"/>
        <v>9.0122514773239668E-2</v>
      </c>
      <c r="U123" s="271">
        <f t="shared" si="23"/>
        <v>9.4989171105587009E-2</v>
      </c>
      <c r="V123" s="271">
        <f t="shared" si="23"/>
        <v>9.9817755546632969E-2</v>
      </c>
      <c r="W123" s="271">
        <f t="shared" si="23"/>
        <v>0.10285168464260394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0.33306189341153092</v>
      </c>
      <c r="C124" s="271">
        <f t="shared" si="24"/>
        <v>0.32973346595753783</v>
      </c>
      <c r="D124" s="271">
        <f t="shared" si="24"/>
        <v>0.33612401040241013</v>
      </c>
      <c r="E124" s="271">
        <f t="shared" si="24"/>
        <v>0.33880898637621271</v>
      </c>
      <c r="F124" s="271">
        <f t="shared" si="24"/>
        <v>0.33152654335354309</v>
      </c>
      <c r="G124" s="271">
        <f t="shared" si="24"/>
        <v>0.34691664362199776</v>
      </c>
      <c r="H124" s="271">
        <f t="shared" si="24"/>
        <v>0.34129082706885699</v>
      </c>
      <c r="I124" s="271">
        <f t="shared" si="24"/>
        <v>0.34975356621398246</v>
      </c>
      <c r="J124" s="271">
        <f t="shared" si="24"/>
        <v>0.35404894149601968</v>
      </c>
      <c r="K124" s="271">
        <f t="shared" si="24"/>
        <v>0.34695984257967633</v>
      </c>
      <c r="L124" s="271">
        <f t="shared" si="24"/>
        <v>0.3454850954900795</v>
      </c>
      <c r="M124" s="271">
        <f t="shared" si="24"/>
        <v>0.34606725902259988</v>
      </c>
      <c r="N124" s="271">
        <f t="shared" si="24"/>
        <v>0.35733575637002318</v>
      </c>
      <c r="O124" s="271">
        <f t="shared" si="24"/>
        <v>0.38028968556786225</v>
      </c>
      <c r="P124" s="271">
        <f t="shared" si="24"/>
        <v>0.38215980108373532</v>
      </c>
      <c r="Q124" s="271">
        <f t="shared" si="24"/>
        <v>0.37882693586425192</v>
      </c>
      <c r="R124" s="271">
        <f t="shared" si="24"/>
        <v>0.38352378975772511</v>
      </c>
      <c r="S124" s="271">
        <f t="shared" si="24"/>
        <v>0.3837919422281329</v>
      </c>
      <c r="T124" s="271">
        <f t="shared" si="24"/>
        <v>0.3904159684163675</v>
      </c>
      <c r="U124" s="271">
        <f t="shared" si="24"/>
        <v>0.38399681963285565</v>
      </c>
      <c r="V124" s="271">
        <f t="shared" si="24"/>
        <v>0.37597007857872228</v>
      </c>
      <c r="W124" s="271">
        <f t="shared" si="24"/>
        <v>0.37297830537582394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0.34624593346580773</v>
      </c>
      <c r="C125" s="271">
        <f t="shared" si="25"/>
        <v>0.35020769507692429</v>
      </c>
      <c r="D125" s="271">
        <f t="shared" si="25"/>
        <v>0.34824091284599229</v>
      </c>
      <c r="E125" s="271">
        <f t="shared" si="25"/>
        <v>0.35027038001758903</v>
      </c>
      <c r="F125" s="271">
        <f t="shared" si="25"/>
        <v>0.3559248756002879</v>
      </c>
      <c r="G125" s="271">
        <f t="shared" si="25"/>
        <v>0.34610941301220216</v>
      </c>
      <c r="H125" s="271">
        <f t="shared" si="25"/>
        <v>0.33914437521826518</v>
      </c>
      <c r="I125" s="271">
        <f t="shared" si="25"/>
        <v>0.34196331070681274</v>
      </c>
      <c r="J125" s="271">
        <f t="shared" si="25"/>
        <v>0.34255264287232357</v>
      </c>
      <c r="K125" s="271">
        <f t="shared" si="25"/>
        <v>0.33653308126195103</v>
      </c>
      <c r="L125" s="271">
        <f t="shared" si="25"/>
        <v>0.3249862307613598</v>
      </c>
      <c r="M125" s="271">
        <f t="shared" si="25"/>
        <v>0.33740892332775418</v>
      </c>
      <c r="N125" s="271">
        <f t="shared" si="25"/>
        <v>0.33901261167844893</v>
      </c>
      <c r="O125" s="271">
        <f t="shared" si="25"/>
        <v>0.35254735770386614</v>
      </c>
      <c r="P125" s="271">
        <f t="shared" si="25"/>
        <v>0.35040356968892855</v>
      </c>
      <c r="Q125" s="271">
        <f t="shared" si="25"/>
        <v>0.35082167623765398</v>
      </c>
      <c r="R125" s="271">
        <f t="shared" si="25"/>
        <v>0.34962260311642551</v>
      </c>
      <c r="S125" s="271">
        <f t="shared" si="25"/>
        <v>0.34914230295163351</v>
      </c>
      <c r="T125" s="271">
        <f t="shared" si="25"/>
        <v>0.34861965435736042</v>
      </c>
      <c r="U125" s="271">
        <f t="shared" si="25"/>
        <v>0.34883045884167663</v>
      </c>
      <c r="V125" s="271">
        <f t="shared" si="25"/>
        <v>0.34986702364769839</v>
      </c>
      <c r="W125" s="271">
        <f t="shared" si="25"/>
        <v>0.34940599810831835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0.19730441454977782</v>
      </c>
      <c r="C126" s="272">
        <f t="shared" si="26"/>
        <v>0.21895496892405372</v>
      </c>
      <c r="D126" s="272">
        <f t="shared" si="26"/>
        <v>0.20268604397686638</v>
      </c>
      <c r="E126" s="272">
        <f t="shared" si="26"/>
        <v>0.20845359048510106</v>
      </c>
      <c r="F126" s="272">
        <f t="shared" si="26"/>
        <v>0.23358092612990111</v>
      </c>
      <c r="G126" s="272">
        <f t="shared" si="26"/>
        <v>0.18140710674511795</v>
      </c>
      <c r="H126" s="272">
        <f t="shared" si="26"/>
        <v>0.15420987408926259</v>
      </c>
      <c r="I126" s="272">
        <f t="shared" si="26"/>
        <v>0.15009345300584637</v>
      </c>
      <c r="J126" s="272">
        <f t="shared" si="26"/>
        <v>0.14014496215261549</v>
      </c>
      <c r="K126" s="272">
        <f t="shared" si="26"/>
        <v>0.12374609054631144</v>
      </c>
      <c r="L126" s="272">
        <f t="shared" si="26"/>
        <v>8.8836479731954049E-2</v>
      </c>
      <c r="M126" s="272">
        <f t="shared" si="26"/>
        <v>0.13191127183558291</v>
      </c>
      <c r="N126" s="272">
        <f t="shared" si="26"/>
        <v>0.11835665105572901</v>
      </c>
      <c r="O126" s="272">
        <f t="shared" si="26"/>
        <v>0.12031408305392291</v>
      </c>
      <c r="P126" s="272">
        <f t="shared" si="26"/>
        <v>0.11393732157132389</v>
      </c>
      <c r="Q126" s="272">
        <f t="shared" si="26"/>
        <v>0.14188463337332502</v>
      </c>
      <c r="R126" s="272">
        <f t="shared" si="26"/>
        <v>0.11856848482178269</v>
      </c>
      <c r="S126" s="272">
        <f t="shared" si="26"/>
        <v>0.11654430569710249</v>
      </c>
      <c r="T126" s="272">
        <f t="shared" si="26"/>
        <v>0.10214286754755052</v>
      </c>
      <c r="U126" s="272">
        <f t="shared" si="26"/>
        <v>0.11749773170524505</v>
      </c>
      <c r="V126" s="272">
        <f t="shared" si="26"/>
        <v>0.14174833267759074</v>
      </c>
      <c r="W126" s="272">
        <f t="shared" si="26"/>
        <v>0.14007111177358794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0.14894151891602994</v>
      </c>
      <c r="C127" s="272">
        <f t="shared" si="27"/>
        <v>0.13125272615287054</v>
      </c>
      <c r="D127" s="272">
        <f t="shared" si="27"/>
        <v>0.14555486886912589</v>
      </c>
      <c r="E127" s="272">
        <f t="shared" si="27"/>
        <v>0.14181678953248797</v>
      </c>
      <c r="F127" s="272">
        <f t="shared" si="27"/>
        <v>0.12234394947038686</v>
      </c>
      <c r="G127" s="272">
        <f t="shared" si="27"/>
        <v>0.1647023062670841</v>
      </c>
      <c r="H127" s="272">
        <f t="shared" si="27"/>
        <v>0.18493450112900262</v>
      </c>
      <c r="I127" s="272">
        <f t="shared" si="27"/>
        <v>0.1918698577009664</v>
      </c>
      <c r="J127" s="272">
        <f t="shared" si="27"/>
        <v>0.20240768071970808</v>
      </c>
      <c r="K127" s="272">
        <f t="shared" si="27"/>
        <v>0.21278699071563953</v>
      </c>
      <c r="L127" s="272">
        <f t="shared" si="27"/>
        <v>0.23614975102940569</v>
      </c>
      <c r="M127" s="272">
        <f t="shared" si="27"/>
        <v>0.20549765149217131</v>
      </c>
      <c r="N127" s="272">
        <f t="shared" si="27"/>
        <v>0.22065596062271989</v>
      </c>
      <c r="O127" s="272">
        <f t="shared" si="27"/>
        <v>0.2322332746499432</v>
      </c>
      <c r="P127" s="272">
        <f t="shared" si="27"/>
        <v>0.23646624811760467</v>
      </c>
      <c r="Q127" s="272">
        <f t="shared" si="27"/>
        <v>0.20893704286432885</v>
      </c>
      <c r="R127" s="272">
        <f t="shared" si="27"/>
        <v>0.23105411829464287</v>
      </c>
      <c r="S127" s="272">
        <f t="shared" si="27"/>
        <v>0.23259799725453104</v>
      </c>
      <c r="T127" s="272">
        <f t="shared" si="27"/>
        <v>0.24647678680980981</v>
      </c>
      <c r="U127" s="272">
        <f t="shared" si="27"/>
        <v>0.23133272713643147</v>
      </c>
      <c r="V127" s="272">
        <f t="shared" si="27"/>
        <v>0.2081186909701076</v>
      </c>
      <c r="W127" s="272">
        <f t="shared" si="27"/>
        <v>0.20933488633473041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0.15460556411133108</v>
      </c>
      <c r="C128" s="271">
        <f t="shared" si="28"/>
        <v>0.15133734448007768</v>
      </c>
      <c r="D128" s="271">
        <f t="shared" si="28"/>
        <v>0.14772577800017372</v>
      </c>
      <c r="E128" s="271">
        <f t="shared" si="28"/>
        <v>0.14935308495373273</v>
      </c>
      <c r="F128" s="271">
        <f t="shared" si="28"/>
        <v>0.14888296272687945</v>
      </c>
      <c r="G128" s="271">
        <f t="shared" si="28"/>
        <v>0.14923623027800961</v>
      </c>
      <c r="H128" s="271">
        <f t="shared" si="28"/>
        <v>0.15987042045992131</v>
      </c>
      <c r="I128" s="271">
        <f t="shared" si="28"/>
        <v>0.1492057498925056</v>
      </c>
      <c r="J128" s="271">
        <f t="shared" si="28"/>
        <v>0.14485091668763142</v>
      </c>
      <c r="K128" s="271">
        <f t="shared" si="28"/>
        <v>0.16068101810274862</v>
      </c>
      <c r="L128" s="271">
        <f t="shared" si="28"/>
        <v>0.18820179058949627</v>
      </c>
      <c r="M128" s="271">
        <f t="shared" si="28"/>
        <v>0.15063686979336488</v>
      </c>
      <c r="N128" s="271">
        <f t="shared" si="28"/>
        <v>0.14629783337463501</v>
      </c>
      <c r="O128" s="271">
        <f t="shared" si="28"/>
        <v>0.10737972181423991</v>
      </c>
      <c r="P128" s="271">
        <f t="shared" si="28"/>
        <v>0.10592053203297788</v>
      </c>
      <c r="Q128" s="271">
        <f t="shared" si="28"/>
        <v>0.10640370966889766</v>
      </c>
      <c r="R128" s="271">
        <f t="shared" si="28"/>
        <v>0.1052720692043362</v>
      </c>
      <c r="S128" s="271">
        <f t="shared" si="28"/>
        <v>0.10504175434953018</v>
      </c>
      <c r="T128" s="271">
        <f t="shared" si="28"/>
        <v>0.10347362579034049</v>
      </c>
      <c r="U128" s="271">
        <f t="shared" si="28"/>
        <v>0.10472561363382661</v>
      </c>
      <c r="V128" s="271">
        <f t="shared" si="28"/>
        <v>0.10615139665251273</v>
      </c>
      <c r="W128" s="271">
        <f t="shared" si="28"/>
        <v>0.10674268462541295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4.1186911567097841E-2</v>
      </c>
      <c r="C129" s="272">
        <f t="shared" si="29"/>
        <v>4.6910204063785536E-2</v>
      </c>
      <c r="D129" s="272">
        <f t="shared" si="29"/>
        <v>4.3011969610500501E-2</v>
      </c>
      <c r="E129" s="272">
        <f t="shared" si="29"/>
        <v>4.4820176063530774E-2</v>
      </c>
      <c r="F129" s="272">
        <f t="shared" si="29"/>
        <v>5.120400967989977E-2</v>
      </c>
      <c r="G129" s="272">
        <f t="shared" si="29"/>
        <v>3.9700001187387424E-2</v>
      </c>
      <c r="H129" s="272">
        <f t="shared" si="29"/>
        <v>3.1637728342917164E-2</v>
      </c>
      <c r="I129" s="272">
        <f t="shared" si="29"/>
        <v>3.1223190537305216E-2</v>
      </c>
      <c r="J129" s="272">
        <f t="shared" si="29"/>
        <v>2.9269863009289087E-2</v>
      </c>
      <c r="K129" s="272">
        <f t="shared" si="29"/>
        <v>2.517760750870757E-2</v>
      </c>
      <c r="L129" s="272">
        <f t="shared" si="29"/>
        <v>1.7996056231723061E-2</v>
      </c>
      <c r="M129" s="272">
        <f t="shared" si="29"/>
        <v>2.7897816276097807E-2</v>
      </c>
      <c r="N129" s="272">
        <f t="shared" si="29"/>
        <v>2.5593418855898224E-2</v>
      </c>
      <c r="O129" s="272">
        <f t="shared" si="29"/>
        <v>2.605254200781934E-2</v>
      </c>
      <c r="P129" s="272">
        <f t="shared" si="29"/>
        <v>2.3614487356504631E-2</v>
      </c>
      <c r="Q129" s="272">
        <f t="shared" si="29"/>
        <v>3.0754841267962862E-2</v>
      </c>
      <c r="R129" s="272">
        <f t="shared" si="29"/>
        <v>2.5425997850095434E-2</v>
      </c>
      <c r="S129" s="272">
        <f t="shared" si="29"/>
        <v>2.4907726917863447E-2</v>
      </c>
      <c r="T129" s="272">
        <f t="shared" si="29"/>
        <v>2.1785437443283616E-2</v>
      </c>
      <c r="U129" s="272">
        <f t="shared" si="29"/>
        <v>2.4950746559270105E-2</v>
      </c>
      <c r="V129" s="272">
        <f t="shared" si="29"/>
        <v>3.0733846607737161E-2</v>
      </c>
      <c r="W129" s="272">
        <f t="shared" si="29"/>
        <v>3.0322440539559646E-2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7.7902124685318347E-2</v>
      </c>
      <c r="C130" s="272">
        <f t="shared" si="30"/>
        <v>7.3624542696170137E-2</v>
      </c>
      <c r="D130" s="272">
        <f t="shared" si="30"/>
        <v>7.0435470362299857E-2</v>
      </c>
      <c r="E130" s="272">
        <f t="shared" si="30"/>
        <v>7.1469377684426655E-2</v>
      </c>
      <c r="F130" s="272">
        <f t="shared" si="30"/>
        <v>6.9629861993407136E-2</v>
      </c>
      <c r="G130" s="272">
        <f t="shared" si="30"/>
        <v>7.2033830522883466E-2</v>
      </c>
      <c r="H130" s="272">
        <f t="shared" si="30"/>
        <v>8.4541294116497176E-2</v>
      </c>
      <c r="I130" s="272">
        <f t="shared" si="30"/>
        <v>7.3082031780274198E-2</v>
      </c>
      <c r="J130" s="272">
        <f t="shared" si="30"/>
        <v>6.8517383059904069E-2</v>
      </c>
      <c r="K130" s="272">
        <f t="shared" si="30"/>
        <v>8.5647938177856778E-2</v>
      </c>
      <c r="L130" s="272">
        <f t="shared" si="30"/>
        <v>0.11539585579920676</v>
      </c>
      <c r="M130" s="272">
        <f t="shared" si="30"/>
        <v>7.544796149674006E-2</v>
      </c>
      <c r="N130" s="272">
        <f t="shared" si="30"/>
        <v>7.0589041844204101E-2</v>
      </c>
      <c r="O130" s="272">
        <f t="shared" si="30"/>
        <v>2.8607795257628466E-2</v>
      </c>
      <c r="P130" s="272">
        <f t="shared" si="30"/>
        <v>2.758672385234533E-2</v>
      </c>
      <c r="Q130" s="272">
        <f t="shared" si="30"/>
        <v>2.8057093452224624E-2</v>
      </c>
      <c r="R130" s="272">
        <f t="shared" si="30"/>
        <v>2.7136651704444466E-2</v>
      </c>
      <c r="S130" s="272">
        <f t="shared" si="30"/>
        <v>2.700919786922858E-2</v>
      </c>
      <c r="T130" s="272">
        <f t="shared" si="30"/>
        <v>2.5465961943099955E-2</v>
      </c>
      <c r="U130" s="272">
        <f t="shared" si="30"/>
        <v>2.6742547707204804E-2</v>
      </c>
      <c r="V130" s="272">
        <f t="shared" si="30"/>
        <v>2.8030580796411644E-2</v>
      </c>
      <c r="W130" s="272">
        <f t="shared" si="30"/>
        <v>2.8748691098039767E-2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3.5516527858914897E-2</v>
      </c>
      <c r="C131" s="273">
        <f t="shared" si="31"/>
        <v>3.0802597720122019E-2</v>
      </c>
      <c r="D131" s="273">
        <f t="shared" si="31"/>
        <v>3.4278338027373352E-2</v>
      </c>
      <c r="E131" s="273">
        <f t="shared" si="31"/>
        <v>3.3063531205775286E-2</v>
      </c>
      <c r="F131" s="273">
        <f t="shared" si="31"/>
        <v>2.804909105357254E-2</v>
      </c>
      <c r="G131" s="273">
        <f t="shared" si="31"/>
        <v>3.750239856773873E-2</v>
      </c>
      <c r="H131" s="273">
        <f t="shared" si="31"/>
        <v>4.369139800050699E-2</v>
      </c>
      <c r="I131" s="273">
        <f t="shared" si="31"/>
        <v>4.4900527574926179E-2</v>
      </c>
      <c r="J131" s="273">
        <f t="shared" si="31"/>
        <v>4.7063670618438254E-2</v>
      </c>
      <c r="K131" s="273">
        <f t="shared" si="31"/>
        <v>4.9855472416184252E-2</v>
      </c>
      <c r="L131" s="273">
        <f t="shared" si="31"/>
        <v>5.4809878558566442E-2</v>
      </c>
      <c r="M131" s="273">
        <f t="shared" si="31"/>
        <v>4.7291092020527024E-2</v>
      </c>
      <c r="N131" s="273">
        <f t="shared" si="31"/>
        <v>5.0115372674532706E-2</v>
      </c>
      <c r="O131" s="273">
        <f t="shared" si="31"/>
        <v>5.271938454879211E-2</v>
      </c>
      <c r="P131" s="273">
        <f t="shared" si="31"/>
        <v>5.4719320824127927E-2</v>
      </c>
      <c r="Q131" s="273">
        <f t="shared" si="31"/>
        <v>4.7591774948710169E-2</v>
      </c>
      <c r="R131" s="273">
        <f t="shared" si="31"/>
        <v>5.2709419649796301E-2</v>
      </c>
      <c r="S131" s="273">
        <f t="shared" si="31"/>
        <v>5.3124829562438171E-2</v>
      </c>
      <c r="T131" s="273">
        <f t="shared" si="31"/>
        <v>5.622222640395691E-2</v>
      </c>
      <c r="U131" s="273">
        <f t="shared" si="31"/>
        <v>5.3032319367351699E-2</v>
      </c>
      <c r="V131" s="273">
        <f t="shared" si="31"/>
        <v>4.7386969248363935E-2</v>
      </c>
      <c r="W131" s="273">
        <f t="shared" si="31"/>
        <v>4.7671552987813524E-2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324.45742335361768</v>
      </c>
      <c r="C136" s="274">
        <f t="shared" si="32"/>
        <v>365.36336717800731</v>
      </c>
      <c r="D136" s="274">
        <f t="shared" si="32"/>
        <v>349.76408749174624</v>
      </c>
      <c r="E136" s="274">
        <f t="shared" si="32"/>
        <v>375.65791692760428</v>
      </c>
      <c r="F136" s="274">
        <f t="shared" si="32"/>
        <v>378.34600355568642</v>
      </c>
      <c r="G136" s="274">
        <f t="shared" si="32"/>
        <v>330.01756378719222</v>
      </c>
      <c r="H136" s="274">
        <f t="shared" si="32"/>
        <v>258.91657376600369</v>
      </c>
      <c r="I136" s="274">
        <f t="shared" si="32"/>
        <v>245.04140194260913</v>
      </c>
      <c r="J136" s="274">
        <f t="shared" si="32"/>
        <v>251.33335754448331</v>
      </c>
      <c r="K136" s="274">
        <f t="shared" si="32"/>
        <v>226.94622894819128</v>
      </c>
      <c r="L136" s="274">
        <f t="shared" si="32"/>
        <v>214.37911387547746</v>
      </c>
      <c r="M136" s="274">
        <f t="shared" si="32"/>
        <v>239.15162734450459</v>
      </c>
      <c r="N136" s="274">
        <f t="shared" si="32"/>
        <v>251.56187049382598</v>
      </c>
      <c r="O136" s="274">
        <f t="shared" si="32"/>
        <v>198.84351349577526</v>
      </c>
      <c r="P136" s="274">
        <f t="shared" si="32"/>
        <v>194.57825670261585</v>
      </c>
      <c r="Q136" s="274">
        <f t="shared" si="32"/>
        <v>208.06393145945694</v>
      </c>
      <c r="R136" s="274">
        <f t="shared" si="32"/>
        <v>232.01142516509344</v>
      </c>
      <c r="S136" s="274">
        <f t="shared" si="32"/>
        <v>232.5608552676793</v>
      </c>
      <c r="T136" s="274">
        <f t="shared" si="32"/>
        <v>231.81200490344676</v>
      </c>
      <c r="U136" s="274">
        <f t="shared" si="32"/>
        <v>226.53235293575892</v>
      </c>
      <c r="V136" s="274">
        <f t="shared" si="32"/>
        <v>254.71395273298279</v>
      </c>
      <c r="W136" s="274">
        <f t="shared" si="32"/>
        <v>214.80315809840772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0.81718829307552976</v>
      </c>
      <c r="C137" s="275">
        <f>IF(C$6=0,0,C$6/ISI!C$8*1000)</f>
        <v>0.94557980479839565</v>
      </c>
      <c r="D137" s="275">
        <f>IF(D$6=0,0,D$6/ISI!D$8*1000)</f>
        <v>0.93480762918493987</v>
      </c>
      <c r="E137" s="275">
        <f>IF(E$6=0,0,E$6/ISI!E$8*1000)</f>
        <v>1.0386050682303027</v>
      </c>
      <c r="F137" s="275">
        <f>IF(F$6=0,0,F$6/ISI!F$8*1000)</f>
        <v>1.0018975427942658</v>
      </c>
      <c r="G137" s="275">
        <f>IF(G$6=0,0,G$6/ISI!G$8*1000)</f>
        <v>0.93688888611223842</v>
      </c>
      <c r="H137" s="275">
        <f>IF(H$6=0,0,H$6/ISI!H$8*1000)</f>
        <v>0.69170124239625097</v>
      </c>
      <c r="I137" s="275">
        <f>IF(I$6=0,0,I$6/ISI!I$8*1000)</f>
        <v>0.69757690574648068</v>
      </c>
      <c r="J137" s="275">
        <f>IF(J$6=0,0,J$6/ISI!J$8*1000)</f>
        <v>0.72774948150415042</v>
      </c>
      <c r="K137" s="275">
        <f>IF(K$6=0,0,K$6/ISI!K$8*1000)</f>
        <v>0.62189133609914982</v>
      </c>
      <c r="L137" s="275">
        <f>IF(L$6=0,0,L$6/ISI!L$8*1000)</f>
        <v>0.62101378239930405</v>
      </c>
      <c r="M137" s="275">
        <f>IF(M$6=0,0,M$6/ISI!M$8*1000)</f>
        <v>0.65330356098977049</v>
      </c>
      <c r="N137" s="275">
        <f>IF(N$6=0,0,N$6/ISI!N$8*1000)</f>
        <v>0.75713703241417563</v>
      </c>
      <c r="O137" s="275">
        <f>IF(O$6=0,0,O$6/ISI!O$8*1000)</f>
        <v>0.66497669506198254</v>
      </c>
      <c r="P137" s="275">
        <f>IF(P$6=0,0,P$6/ISI!P$8*1000)</f>
        <v>0.65970719122508303</v>
      </c>
      <c r="Q137" s="275">
        <f>IF(Q$6=0,0,Q$6/ISI!Q$8*1000)</f>
        <v>0.69385526218612814</v>
      </c>
      <c r="R137" s="275">
        <f>IF(R$6=0,0,R$6/ISI!R$8*1000)</f>
        <v>0.78341289130296177</v>
      </c>
      <c r="S137" s="275">
        <f>IF(S$6=0,0,S$6/ISI!S$8*1000)</f>
        <v>0.78779200242640401</v>
      </c>
      <c r="T137" s="275">
        <f>IF(T$6=0,0,T$6/ISI!T$8*1000)</f>
        <v>0.83033043611233159</v>
      </c>
      <c r="U137" s="275">
        <f>IF(U$6=0,0,U$6/ISI!U$8*1000)</f>
        <v>0.77990085539283083</v>
      </c>
      <c r="V137" s="275">
        <f>IF(V$6=0,0,V$6/ISI!V$8*1000)</f>
        <v>0.83855920354115787</v>
      </c>
      <c r="W137" s="275">
        <f>IF(W$6=0,0,W$6/ISI!W$8*1000)</f>
        <v>0.69126857011297471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0.43583375630694926</v>
      </c>
      <c r="C138" s="276">
        <f>IF(C$7=0,0,C$7/ISI!C$8*1000)</f>
        <v>0.50430922922581078</v>
      </c>
      <c r="D138" s="276">
        <f>IF(D$7=0,0,D$7/ISI!D$8*1000)</f>
        <v>0.49856406889863447</v>
      </c>
      <c r="E138" s="276">
        <f>IF(E$7=0,0,E$7/ISI!E$8*1000)</f>
        <v>0.55392270305616098</v>
      </c>
      <c r="F138" s="276">
        <f>IF(F$7=0,0,F$7/ISI!F$8*1000)</f>
        <v>0.53434535615694168</v>
      </c>
      <c r="G138" s="276">
        <f>IF(G$7=0,0,G$7/ISI!G$8*1000)</f>
        <v>0.4996740725931938</v>
      </c>
      <c r="H138" s="276">
        <f>IF(H$7=0,0,H$7/ISI!H$8*1000)</f>
        <v>0.36890732927800052</v>
      </c>
      <c r="I138" s="276">
        <f>IF(I$7=0,0,I$7/ISI!I$8*1000)</f>
        <v>0.37204101639812309</v>
      </c>
      <c r="J138" s="276">
        <f>IF(J$7=0,0,J$7/ISI!J$8*1000)</f>
        <v>0.38813305680221355</v>
      </c>
      <c r="K138" s="276">
        <f>IF(K$7=0,0,K$7/ISI!K$8*1000)</f>
        <v>0.33167537925287982</v>
      </c>
      <c r="L138" s="276">
        <f>IF(L$7=0,0,L$7/ISI!L$8*1000)</f>
        <v>0.33120735061296208</v>
      </c>
      <c r="M138" s="276">
        <f>IF(M$7=0,0,M$7/ISI!M$8*1000)</f>
        <v>0.34842856586121101</v>
      </c>
      <c r="N138" s="276">
        <f>IF(N$7=0,0,N$7/ISI!N$8*1000)</f>
        <v>0.40380641728756028</v>
      </c>
      <c r="O138" s="276">
        <f>IF(O$7=0,0,O$7/ISI!O$8*1000)</f>
        <v>0.35465423736639051</v>
      </c>
      <c r="P138" s="276">
        <f>IF(P$7=0,0,P$7/ISI!P$8*1000)</f>
        <v>0.35184383532004437</v>
      </c>
      <c r="Q138" s="276">
        <f>IF(Q$7=0,0,Q$7/ISI!Q$8*1000)</f>
        <v>0.37005613983260149</v>
      </c>
      <c r="R138" s="276">
        <f>IF(R$7=0,0,R$7/ISI!R$8*1000)</f>
        <v>0.41782020869491304</v>
      </c>
      <c r="S138" s="276">
        <f>IF(S$7=0,0,S$7/ISI!S$8*1000)</f>
        <v>0.42015573462741573</v>
      </c>
      <c r="T138" s="276">
        <f>IF(T$7=0,0,T$7/ISI!T$8*1000)</f>
        <v>0.44284289925991049</v>
      </c>
      <c r="U138" s="276">
        <f>IF(U$7=0,0,U$7/ISI!U$8*1000)</f>
        <v>0.41594712287617658</v>
      </c>
      <c r="V138" s="276">
        <f>IF(V$7=0,0,V$7/ISI!V$8*1000)</f>
        <v>0.44723157522195095</v>
      </c>
      <c r="W138" s="276">
        <f>IF(W$7=0,0,W$7/ISI!W$8*1000)</f>
        <v>0.36867657072691978</v>
      </c>
      <c r="DA138" s="77"/>
    </row>
    <row r="139" spans="1:105" ht="12" customHeight="1" x14ac:dyDescent="0.25">
      <c r="A139" s="202" t="s">
        <v>94</v>
      </c>
      <c r="B139" s="276">
        <f>IF(B$8=0,0,B$8/ISI!B$8*1000)</f>
        <v>10.895843907673733</v>
      </c>
      <c r="C139" s="276">
        <f>IF(C$8=0,0,C$8/ISI!C$8*1000)</f>
        <v>12.607730730645272</v>
      </c>
      <c r="D139" s="276">
        <f>IF(D$8=0,0,D$8/ISI!D$8*1000)</f>
        <v>12.464101722465857</v>
      </c>
      <c r="E139" s="276">
        <f>IF(E$8=0,0,E$8/ISI!E$8*1000)</f>
        <v>13.848067576404029</v>
      </c>
      <c r="F139" s="276">
        <f>IF(F$8=0,0,F$8/ISI!F$8*1000)</f>
        <v>13.358633903923545</v>
      </c>
      <c r="G139" s="276">
        <f>IF(G$8=0,0,G$8/ISI!G$8*1000)</f>
        <v>12.491851814829845</v>
      </c>
      <c r="H139" s="276">
        <f>IF(H$8=0,0,H$8/ISI!H$8*1000)</f>
        <v>9.2226832319500094</v>
      </c>
      <c r="I139" s="276">
        <f>IF(I$8=0,0,I$8/ISI!I$8*1000)</f>
        <v>9.3010254099530751</v>
      </c>
      <c r="J139" s="276">
        <f>IF(J$8=0,0,J$8/ISI!J$8*1000)</f>
        <v>9.7033264200553386</v>
      </c>
      <c r="K139" s="276">
        <f>IF(K$8=0,0,K$8/ISI!K$8*1000)</f>
        <v>8.2918844813220005</v>
      </c>
      <c r="L139" s="276">
        <f>IF(L$8=0,0,L$8/ISI!L$8*1000)</f>
        <v>8.2801837653240487</v>
      </c>
      <c r="M139" s="276">
        <f>IF(M$8=0,0,M$8/ISI!M$8*1000)</f>
        <v>8.7107141465302753</v>
      </c>
      <c r="N139" s="276">
        <f>IF(N$8=0,0,N$8/ISI!N$8*1000)</f>
        <v>10.095160432189008</v>
      </c>
      <c r="O139" s="276">
        <f>IF(O$8=0,0,O$8/ISI!O$8*1000)</f>
        <v>8.8663559341597686</v>
      </c>
      <c r="P139" s="276">
        <f>IF(P$8=0,0,P$8/ISI!P$8*1000)</f>
        <v>8.796095883001108</v>
      </c>
      <c r="Q139" s="276">
        <f>IF(Q$8=0,0,Q$8/ISI!Q$8*1000)</f>
        <v>9.2514034958150422</v>
      </c>
      <c r="R139" s="276">
        <f>IF(R$8=0,0,R$8/ISI!R$8*1000)</f>
        <v>10.44550521737283</v>
      </c>
      <c r="S139" s="276">
        <f>IF(S$8=0,0,S$8/ISI!S$8*1000)</f>
        <v>10.503893365685386</v>
      </c>
      <c r="T139" s="276">
        <f>IF(T$8=0,0,T$8/ISI!T$8*1000)</f>
        <v>11.071072481497756</v>
      </c>
      <c r="U139" s="276">
        <f>IF(U$8=0,0,U$8/ISI!U$8*1000)</f>
        <v>10.398678071904415</v>
      </c>
      <c r="V139" s="276">
        <f>IF(V$8=0,0,V$8/ISI!V$8*1000)</f>
        <v>11.180789380548772</v>
      </c>
      <c r="W139" s="276">
        <f>IF(W$8=0,0,W$8/ISI!W$8*1000)</f>
        <v>9.2169142681729941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0.2723960976918432</v>
      </c>
      <c r="C140" s="276">
        <f>IF(C$9=0,0,C$9/ISI!C$8*1000)</f>
        <v>0.3151932682661317</v>
      </c>
      <c r="D140" s="276">
        <f>IF(D$9=0,0,D$9/ISI!D$8*1000)</f>
        <v>0.31160254306164653</v>
      </c>
      <c r="E140" s="276">
        <f>IF(E$9=0,0,E$9/ISI!E$8*1000)</f>
        <v>0.3462016894101006</v>
      </c>
      <c r="F140" s="276">
        <f>IF(F$9=0,0,F$9/ISI!F$8*1000)</f>
        <v>0.33396584759808856</v>
      </c>
      <c r="G140" s="276">
        <f>IF(G$9=0,0,G$9/ISI!G$8*1000)</f>
        <v>0.3122962953707461</v>
      </c>
      <c r="H140" s="276">
        <f>IF(H$9=0,0,H$9/ISI!H$8*1000)</f>
        <v>0.23056708079875032</v>
      </c>
      <c r="I140" s="276">
        <f>IF(I$9=0,0,I$9/ISI!I$8*1000)</f>
        <v>0.23252563524882683</v>
      </c>
      <c r="J140" s="276">
        <f>IF(J$9=0,0,J$9/ISI!J$8*1000)</f>
        <v>0.24258316050138351</v>
      </c>
      <c r="K140" s="276">
        <f>IF(K$9=0,0,K$9/ISI!K$8*1000)</f>
        <v>0.20729711203304993</v>
      </c>
      <c r="L140" s="276">
        <f>IF(L$9=0,0,L$9/ISI!L$8*1000)</f>
        <v>0.20700459413310121</v>
      </c>
      <c r="M140" s="276">
        <f>IF(M$9=0,0,M$9/ISI!M$8*1000)</f>
        <v>0.21776785366325682</v>
      </c>
      <c r="N140" s="276">
        <f>IF(N$9=0,0,N$9/ISI!N$8*1000)</f>
        <v>0.25237901080472519</v>
      </c>
      <c r="O140" s="276">
        <f>IF(O$9=0,0,O$9/ISI!O$8*1000)</f>
        <v>0.22165889835399413</v>
      </c>
      <c r="P140" s="276">
        <f>IF(P$9=0,0,P$9/ISI!P$8*1000)</f>
        <v>0.21990239707502773</v>
      </c>
      <c r="Q140" s="276">
        <f>IF(Q$9=0,0,Q$9/ISI!Q$8*1000)</f>
        <v>0.23128508739537593</v>
      </c>
      <c r="R140" s="276">
        <f>IF(R$9=0,0,R$9/ISI!R$8*1000)</f>
        <v>0.26113763043432064</v>
      </c>
      <c r="S140" s="276">
        <f>IF(S$9=0,0,S$9/ISI!S$8*1000)</f>
        <v>0.26259733414213476</v>
      </c>
      <c r="T140" s="276">
        <f>IF(T$9=0,0,T$9/ISI!T$8*1000)</f>
        <v>0.27677681203744392</v>
      </c>
      <c r="U140" s="276">
        <f>IF(U$9=0,0,U$9/ISI!U$8*1000)</f>
        <v>0.25996695179761015</v>
      </c>
      <c r="V140" s="276">
        <f>IF(V$9=0,0,V$9/ISI!V$8*1000)</f>
        <v>0.2795197345137192</v>
      </c>
      <c r="W140" s="276">
        <f>IF(W$9=0,0,W$9/ISI!W$8*1000)</f>
        <v>0.2304228567043248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0.5969151434243366</v>
      </c>
      <c r="C141" s="277">
        <f>IF(C$10=0,0,C$10/ISI!C$8*1000)</f>
        <v>0.70839790013464932</v>
      </c>
      <c r="D141" s="277">
        <f>IF(D$10=0,0,D$10/ISI!D$8*1000)</f>
        <v>0.68300757249711053</v>
      </c>
      <c r="E141" s="277">
        <f>IF(E$10=0,0,E$10/ISI!E$8*1000)</f>
        <v>0.7590680714582998</v>
      </c>
      <c r="F141" s="277">
        <f>IF(F$10=0,0,F$10/ISI!F$8*1000)</f>
        <v>0.7621064406996928</v>
      </c>
      <c r="G141" s="277">
        <f>IF(G$10=0,0,G$10/ISI!G$8*1000)</f>
        <v>0.66294564539377654</v>
      </c>
      <c r="H141" s="277">
        <f>IF(H$10=0,0,H$10/ISI!H$8*1000)</f>
        <v>0.48459092431918949</v>
      </c>
      <c r="I141" s="277">
        <f>IF(I$10=0,0,I$10/ISI!I$8*1000)</f>
        <v>0.48211613614039911</v>
      </c>
      <c r="J141" s="277">
        <f>IF(J$10=0,0,J$10/ISI!J$8*1000)</f>
        <v>0.49850117852336506</v>
      </c>
      <c r="K141" s="277">
        <f>IF(K$10=0,0,K$10/ISI!K$8*1000)</f>
        <v>0.42578980367159353</v>
      </c>
      <c r="L141" s="277">
        <f>IF(L$10=0,0,L$10/ISI!L$8*1000)</f>
        <v>0.41488738446259044</v>
      </c>
      <c r="M141" s="277">
        <f>IF(M$10=0,0,M$10/ISI!M$8*1000)</f>
        <v>0.45082319976427637</v>
      </c>
      <c r="N141" s="277">
        <f>IF(N$10=0,0,N$10/ISI!N$8*1000)</f>
        <v>0.50938054319807402</v>
      </c>
      <c r="O141" s="277">
        <f>IF(O$10=0,0,O$10/ISI!O$8*1000)</f>
        <v>0.43889758197040951</v>
      </c>
      <c r="P141" s="277">
        <f>IF(P$10=0,0,P$10/ISI!P$8*1000)</f>
        <v>1.4560448555267522</v>
      </c>
      <c r="Q141" s="277">
        <f>IF(Q$10=0,0,Q$10/ISI!Q$8*1000)</f>
        <v>1.7667792093405086</v>
      </c>
      <c r="R141" s="277">
        <f>IF(R$10=0,0,R$10/ISI!R$8*1000)</f>
        <v>2.0552364330456094</v>
      </c>
      <c r="S141" s="277">
        <f>IF(S$10=0,0,S$10/ISI!S$8*1000)</f>
        <v>2.2414979802640214</v>
      </c>
      <c r="T141" s="277">
        <f>IF(T$10=0,0,T$10/ISI!T$8*1000)</f>
        <v>2.4915476968075518</v>
      </c>
      <c r="U141" s="277">
        <f>IF(U$10=0,0,U$10/ISI!U$8*1000)</f>
        <v>2.6738621663576092</v>
      </c>
      <c r="V141" s="277">
        <f>IF(V$10=0,0,V$10/ISI!V$8*1000)</f>
        <v>3.5316100630302545</v>
      </c>
      <c r="W141" s="277">
        <f>IF(W$10=0,0,W$10/ISI!W$8*1000)</f>
        <v>3.005432785123439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58.249205051243862</v>
      </c>
      <c r="C142" s="278">
        <f>IF(C$16=0,0,C$16/ISI!C$8*1000)</f>
        <v>70.274352161929713</v>
      </c>
      <c r="D142" s="278">
        <f>IF(D$16=0,0,D$16/ISI!D$8*1000)</f>
        <v>67.360644772649422</v>
      </c>
      <c r="E142" s="278">
        <f>IF(E$16=0,0,E$16/ISI!E$8*1000)</f>
        <v>71.44060789132098</v>
      </c>
      <c r="F142" s="278">
        <f>IF(F$16=0,0,F$16/ISI!F$8*1000)</f>
        <v>71.838151783206328</v>
      </c>
      <c r="G142" s="278">
        <f>IF(G$16=0,0,G$16/ISI!G$8*1000)</f>
        <v>61.322378390040839</v>
      </c>
      <c r="H142" s="278">
        <f>IF(H$16=0,0,H$16/ISI!H$8*1000)</f>
        <v>45.785406875610853</v>
      </c>
      <c r="I142" s="278">
        <f>IF(I$16=0,0,I$16/ISI!I$8*1000)</f>
        <v>45.312376847919772</v>
      </c>
      <c r="J142" s="278">
        <f>IF(J$16=0,0,J$16/ISI!J$8*1000)</f>
        <v>46.663832380615055</v>
      </c>
      <c r="K142" s="278">
        <f>IF(K$16=0,0,K$16/ISI!K$8*1000)</f>
        <v>39.699362863048613</v>
      </c>
      <c r="L142" s="278">
        <f>IF(L$16=0,0,L$16/ISI!L$8*1000)</f>
        <v>37.763036849990158</v>
      </c>
      <c r="M142" s="278">
        <f>IF(M$16=0,0,M$16/ISI!M$8*1000)</f>
        <v>44.048389529392928</v>
      </c>
      <c r="N142" s="278">
        <f>IF(N$16=0,0,N$16/ISI!N$8*1000)</f>
        <v>47.999860779221741</v>
      </c>
      <c r="O142" s="278">
        <f>IF(O$16=0,0,O$16/ISI!O$8*1000)</f>
        <v>40.975370740704335</v>
      </c>
      <c r="P142" s="278">
        <f>IF(P$16=0,0,P$16/ISI!P$8*1000)</f>
        <v>40.1257286727988</v>
      </c>
      <c r="Q142" s="278">
        <f>IF(Q$16=0,0,Q$16/ISI!Q$8*1000)</f>
        <v>42.701799736774795</v>
      </c>
      <c r="R142" s="278">
        <f>IF(R$16=0,0,R$16/ISI!R$8*1000)</f>
        <v>47.322420816740809</v>
      </c>
      <c r="S142" s="278">
        <f>IF(S$16=0,0,S$16/ISI!S$8*1000)</f>
        <v>47.53321196100557</v>
      </c>
      <c r="T142" s="278">
        <f>IF(T$16=0,0,T$16/ISI!T$8*1000)</f>
        <v>48.753013183216773</v>
      </c>
      <c r="U142" s="278">
        <f>IF(U$16=0,0,U$16/ISI!U$8*1000)</f>
        <v>46.823144748665065</v>
      </c>
      <c r="V142" s="278">
        <f>IF(V$16=0,0,V$16/ISI!V$8*1000)</f>
        <v>51.766906982080428</v>
      </c>
      <c r="W142" s="278">
        <f>IF(W$16=0,0,W$16/ISI!W$8*1000)</f>
        <v>43.400241080597752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124.83309984310922</v>
      </c>
      <c r="C143" s="278">
        <f>IF(C$22=0,0,C$22/ISI!C$8*1000)</f>
        <v>130.67840523005364</v>
      </c>
      <c r="D143" s="278">
        <f>IF(D$22=0,0,D$22/ISI!D$8*1000)</f>
        <v>124.78462763382632</v>
      </c>
      <c r="E143" s="278">
        <f>IF(E$22=0,0,E$22/ISI!E$8*1000)</f>
        <v>129.04478097099457</v>
      </c>
      <c r="F143" s="278">
        <f>IF(F$22=0,0,F$22/ISI!F$8*1000)</f>
        <v>133.06344247934709</v>
      </c>
      <c r="G143" s="278">
        <f>IF(G$22=0,0,G$22/ISI!G$8*1000)</f>
        <v>114.95752934766305</v>
      </c>
      <c r="H143" s="278">
        <f>IF(H$22=0,0,H$22/ISI!H$8*1000)</f>
        <v>95.428028472821339</v>
      </c>
      <c r="I143" s="278">
        <f>IF(I$22=0,0,I$22/ISI!I$8*1000)</f>
        <v>86.754470870545902</v>
      </c>
      <c r="J143" s="278">
        <f>IF(J$22=0,0,J$22/ISI!J$8*1000)</f>
        <v>89.503132929596148</v>
      </c>
      <c r="K143" s="278">
        <f>IF(K$22=0,0,K$22/ISI!K$8*1000)</f>
        <v>83.116409421852467</v>
      </c>
      <c r="L143" s="278">
        <f>IF(L$22=0,0,L$22/ISI!L$8*1000)</f>
        <v>65.577697717862605</v>
      </c>
      <c r="M143" s="278">
        <f>IF(M$22=0,0,M$22/ISI!M$8*1000)</f>
        <v>88.490942662822746</v>
      </c>
      <c r="N143" s="278">
        <f>IF(N$22=0,0,N$22/ISI!N$8*1000)</f>
        <v>84.808790085026359</v>
      </c>
      <c r="O143" s="278">
        <f>IF(O$22=0,0,O$22/ISI!O$8*1000)</f>
        <v>68.77735871706021</v>
      </c>
      <c r="P143" s="278">
        <f>IF(P$22=0,0,P$22/ISI!P$8*1000)</f>
        <v>66.132126525032135</v>
      </c>
      <c r="Q143" s="278">
        <f>IF(Q$22=0,0,Q$22/ISI!Q$8*1000)</f>
        <v>71.317388620843587</v>
      </c>
      <c r="R143" s="278">
        <f>IF(R$22=0,0,R$22/ISI!R$8*1000)</f>
        <v>80.148636892114382</v>
      </c>
      <c r="S143" s="278">
        <f>IF(S$22=0,0,S$22/ISI!S$8*1000)</f>
        <v>79.94617079237652</v>
      </c>
      <c r="T143" s="278">
        <f>IF(T$22=0,0,T$22/ISI!T$8*1000)</f>
        <v>74.440888740657911</v>
      </c>
      <c r="U143" s="278">
        <f>IF(U$22=0,0,U$22/ISI!U$8*1000)</f>
        <v>75.429127460299171</v>
      </c>
      <c r="V143" s="278">
        <f>IF(V$22=0,0,V$22/ISI!V$8*1000)</f>
        <v>87.399257603569652</v>
      </c>
      <c r="W143" s="278">
        <f>IF(W$22=0,0,W$22/ISI!W$8*1000)</f>
        <v>75.282845184644358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65.070403271531106</v>
      </c>
      <c r="C144" s="278">
        <f>IF(C$28=0,0,C$28/ISI!C$8*1000)</f>
        <v>76.924108572821666</v>
      </c>
      <c r="D144" s="278">
        <f>IF(D$28=0,0,D$28/ISI!D$8*1000)</f>
        <v>74.182955364914534</v>
      </c>
      <c r="E144" s="278">
        <f>IF(E$28=0,0,E$28/ISI!E$8*1000)</f>
        <v>82.243305560822819</v>
      </c>
      <c r="F144" s="278">
        <f>IF(F$28=0,0,F$28/ISI!F$8*1000)</f>
        <v>82.388192481576041</v>
      </c>
      <c r="G144" s="278">
        <f>IF(G$28=0,0,G$28/ISI!G$8*1000)</f>
        <v>71.594224466298741</v>
      </c>
      <c r="H144" s="278">
        <f>IF(H$28=0,0,H$28/ISI!H$8*1000)</f>
        <v>52.647794857267172</v>
      </c>
      <c r="I144" s="278">
        <f>IF(I$28=0,0,I$28/ISI!I$8*1000)</f>
        <v>52.240952039936538</v>
      </c>
      <c r="J144" s="278">
        <f>IF(J$28=0,0,J$28/ISI!J$8*1000)</f>
        <v>53.932127678289781</v>
      </c>
      <c r="K144" s="278">
        <f>IF(K$28=0,0,K$28/ISI!K$8*1000)</f>
        <v>46.202415701773312</v>
      </c>
      <c r="L144" s="278">
        <f>IF(L$28=0,0,L$28/ISI!L$8*1000)</f>
        <v>44.74438162128078</v>
      </c>
      <c r="M144" s="278">
        <f>IF(M$28=0,0,M$28/ISI!M$8*1000)</f>
        <v>48.78796496979534</v>
      </c>
      <c r="N144" s="278">
        <f>IF(N$28=0,0,N$28/ISI!N$8*1000)</f>
        <v>55.019355007596509</v>
      </c>
      <c r="O144" s="278">
        <f>IF(O$28=0,0,O$28/ISI!O$8*1000)</f>
        <v>47.218367710164515</v>
      </c>
      <c r="P144" s="278">
        <f>IF(P$28=0,0,P$28/ISI!P$8*1000)</f>
        <v>46.331500424977598</v>
      </c>
      <c r="Q144" s="278">
        <f>IF(Q$28=0,0,Q$28/ISI!Q$8*1000)</f>
        <v>49.217106924587469</v>
      </c>
      <c r="R144" s="278">
        <f>IF(R$28=0,0,R$28/ISI!R$8*1000)</f>
        <v>54.701537676892748</v>
      </c>
      <c r="S144" s="278">
        <f>IF(S$28=0,0,S$28/ISI!S$8*1000)</f>
        <v>54.893359981930843</v>
      </c>
      <c r="T144" s="278">
        <f>IF(T$28=0,0,T$28/ISI!T$8*1000)</f>
        <v>56.790655307865336</v>
      </c>
      <c r="U144" s="278">
        <f>IF(U$28=0,0,U$28/ISI!U$8*1000)</f>
        <v>54.26599813008891</v>
      </c>
      <c r="V144" s="278">
        <f>IF(V$28=0,0,V$28/ISI!V$8*1000)</f>
        <v>59.770251631562573</v>
      </c>
      <c r="W144" s="278">
        <f>IF(W$28=0,0,W$28/ISI!W$8*1000)</f>
        <v>49.601547146434505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63.286537989561118</v>
      </c>
      <c r="C145" s="279">
        <f>IF(C$35=0,0,C$35/ISI!C$8*1000)</f>
        <v>72.405290280132036</v>
      </c>
      <c r="D145" s="279">
        <f>IF(D$35=0,0,D$35/ISI!D$8*1000)</f>
        <v>68.543776184247733</v>
      </c>
      <c r="E145" s="279">
        <f>IF(E$35=0,0,E$35/ISI!E$8*1000)</f>
        <v>76.383357395906998</v>
      </c>
      <c r="F145" s="279">
        <f>IF(F$35=0,0,F$35/ISI!F$8*1000)</f>
        <v>75.065267720384455</v>
      </c>
      <c r="G145" s="279">
        <f>IF(G$35=0,0,G$35/ISI!G$8*1000)</f>
        <v>67.239774868889825</v>
      </c>
      <c r="H145" s="279">
        <f>IF(H$35=0,0,H$35/ISI!H$8*1000)</f>
        <v>54.056893751562114</v>
      </c>
      <c r="I145" s="279">
        <f>IF(I$35=0,0,I$35/ISI!I$8*1000)</f>
        <v>49.648317080720005</v>
      </c>
      <c r="J145" s="279">
        <f>IF(J$35=0,0,J$35/ISI!J$8*1000)</f>
        <v>49.673971258595863</v>
      </c>
      <c r="K145" s="279">
        <f>IF(K$35=0,0,K$35/ISI!K$8*1000)</f>
        <v>48.049502849138193</v>
      </c>
      <c r="L145" s="279">
        <f>IF(L$35=0,0,L$35/ISI!L$8*1000)</f>
        <v>56.43970080941191</v>
      </c>
      <c r="M145" s="279">
        <f>IF(M$35=0,0,M$35/ISI!M$8*1000)</f>
        <v>47.443292855684795</v>
      </c>
      <c r="N145" s="279">
        <f>IF(N$35=0,0,N$35/ISI!N$8*1000)</f>
        <v>51.71600118608783</v>
      </c>
      <c r="O145" s="279">
        <f>IF(O$35=0,0,O$35/ISI!O$8*1000)</f>
        <v>31.325872980933624</v>
      </c>
      <c r="P145" s="279">
        <f>IF(P$35=0,0,P$35/ISI!P$8*1000)</f>
        <v>30.505306917659272</v>
      </c>
      <c r="Q145" s="279">
        <f>IF(Q$35=0,0,Q$35/ISI!Q$8*1000)</f>
        <v>32.514256982681424</v>
      </c>
      <c r="R145" s="279">
        <f>IF(R$35=0,0,R$35/ISI!R$8*1000)</f>
        <v>35.875717398494871</v>
      </c>
      <c r="S145" s="279">
        <f>IF(S$35=0,0,S$35/ISI!S$8*1000)</f>
        <v>35.972176115221018</v>
      </c>
      <c r="T145" s="279">
        <f>IF(T$35=0,0,T$35/ISI!T$8*1000)</f>
        <v>36.714877345991759</v>
      </c>
      <c r="U145" s="279">
        <f>IF(U$35=0,0,U$35/ISI!U$8*1000)</f>
        <v>35.485727428377103</v>
      </c>
      <c r="V145" s="279">
        <f>IF(V$35=0,0,V$35/ISI!V$8*1000)</f>
        <v>39.4998265589143</v>
      </c>
      <c r="W145" s="279">
        <f>IF(W$35=0,0,W$35/ISI!W$8*1000)</f>
        <v>33.005809635890458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141.94131236611696</v>
      </c>
      <c r="C147" s="274">
        <f t="shared" si="33"/>
        <v>155.01553588810549</v>
      </c>
      <c r="D147" s="274">
        <f t="shared" si="33"/>
        <v>150.07222930667032</v>
      </c>
      <c r="E147" s="274">
        <f t="shared" si="33"/>
        <v>158.24741107213649</v>
      </c>
      <c r="F147" s="274">
        <f t="shared" si="33"/>
        <v>159.08993510178371</v>
      </c>
      <c r="G147" s="274">
        <f t="shared" si="33"/>
        <v>143.70451648999392</v>
      </c>
      <c r="H147" s="274">
        <f t="shared" si="33"/>
        <v>119.95358675520011</v>
      </c>
      <c r="I147" s="274">
        <f t="shared" si="33"/>
        <v>115.10317758307366</v>
      </c>
      <c r="J147" s="274">
        <f t="shared" si="33"/>
        <v>117.30463579083988</v>
      </c>
      <c r="K147" s="274">
        <f t="shared" si="33"/>
        <v>108.68651549777545</v>
      </c>
      <c r="L147" s="274">
        <f t="shared" si="33"/>
        <v>104.15144572537795</v>
      </c>
      <c r="M147" s="274">
        <f t="shared" si="33"/>
        <v>112.99489260729447</v>
      </c>
      <c r="N147" s="274">
        <f t="shared" si="33"/>
        <v>117.33315921053081</v>
      </c>
      <c r="O147" s="274">
        <f t="shared" si="33"/>
        <v>98.558799848434418</v>
      </c>
      <c r="P147" s="274">
        <f t="shared" si="33"/>
        <v>96.985739361733067</v>
      </c>
      <c r="Q147" s="274">
        <f t="shared" si="33"/>
        <v>101.91779853023318</v>
      </c>
      <c r="R147" s="274">
        <f t="shared" si="33"/>
        <v>110.4561438278824</v>
      </c>
      <c r="S147" s="274">
        <f t="shared" si="33"/>
        <v>110.64919074878509</v>
      </c>
      <c r="T147" s="274">
        <f t="shared" si="33"/>
        <v>110.38629346822752</v>
      </c>
      <c r="U147" s="274">
        <f t="shared" si="33"/>
        <v>108.52027243155013</v>
      </c>
      <c r="V147" s="274">
        <f t="shared" si="33"/>
        <v>118.39545834266067</v>
      </c>
      <c r="W147" s="274">
        <f t="shared" si="33"/>
        <v>104.31630005549761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0.34458375069719055</v>
      </c>
      <c r="C148" s="275">
        <f>IF(C$55=0,0,C$55/ISI!C$9*1000)</f>
        <v>0.37256262471320434</v>
      </c>
      <c r="D148" s="275">
        <f>IF(D$55=0,0,D$55/ISI!D$9*1000)</f>
        <v>0.36767229122641026</v>
      </c>
      <c r="E148" s="275">
        <f>IF(E$55=0,0,E$55/ISI!E$9*1000)</f>
        <v>0.39079820960993594</v>
      </c>
      <c r="F148" s="275">
        <f>IF(F$55=0,0,F$55/ISI!F$9*1000)</f>
        <v>0.38443422186902343</v>
      </c>
      <c r="G148" s="275">
        <f>IF(G$55=0,0,G$55/ISI!G$9*1000)</f>
        <v>0.36337628845052072</v>
      </c>
      <c r="H148" s="275">
        <f>IF(H$55=0,0,H$55/ISI!H$9*1000)</f>
        <v>0.29840004559442396</v>
      </c>
      <c r="I148" s="275">
        <f>IF(I$55=0,0,I$55/ISI!I$9*1000)</f>
        <v>0.29343404161031894</v>
      </c>
      <c r="J148" s="275">
        <f>IF(J$55=0,0,J$55/ISI!J$9*1000)</f>
        <v>0.30271887912410561</v>
      </c>
      <c r="K148" s="275">
        <f>IF(K$55=0,0,K$55/ISI!K$9*1000)</f>
        <v>0.27486276338955756</v>
      </c>
      <c r="L148" s="275">
        <f>IF(L$55=0,0,L$55/ISI!L$9*1000)</f>
        <v>0.26227424768973845</v>
      </c>
      <c r="M148" s="275">
        <f>IF(M$55=0,0,M$55/ISI!M$9*1000)</f>
        <v>0.28502329592810888</v>
      </c>
      <c r="N148" s="275">
        <f>IF(N$55=0,0,N$55/ISI!N$9*1000)</f>
        <v>0.30560346263800492</v>
      </c>
      <c r="O148" s="275">
        <f>IF(O$55=0,0,O$55/ISI!O$9*1000)</f>
        <v>0.2731938910387734</v>
      </c>
      <c r="P148" s="275">
        <f>IF(P$55=0,0,P$55/ISI!P$9*1000)</f>
        <v>0.27015556249671041</v>
      </c>
      <c r="Q148" s="275">
        <f>IF(Q$55=0,0,Q$55/ISI!Q$9*1000)</f>
        <v>0.28141802852997283</v>
      </c>
      <c r="R148" s="275">
        <f>IF(R$55=0,0,R$55/ISI!R$9*1000)</f>
        <v>0.3087757721433021</v>
      </c>
      <c r="S148" s="275">
        <f>IF(S$55=0,0,S$55/ISI!S$9*1000)</f>
        <v>0.3095316945673019</v>
      </c>
      <c r="T148" s="275">
        <f>IF(T$55=0,0,T$55/ISI!T$9*1000)</f>
        <v>0.31412590606617541</v>
      </c>
      <c r="U148" s="275">
        <f>IF(U$55=0,0,U$55/ISI!U$9*1000)</f>
        <v>0.30373828307081718</v>
      </c>
      <c r="V148" s="275">
        <f>IF(V$55=0,0,V$55/ISI!V$9*1000)</f>
        <v>0.32445117941884183</v>
      </c>
      <c r="W148" s="275">
        <f>IF(W$55=0,0,W$55/ISI!W$9*1000)</f>
        <v>0.28359382954065987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0.25461087859817949</v>
      </c>
      <c r="C149" s="276">
        <f>IF(C$56=0,0,C$56/ISI!C$9*1000)</f>
        <v>0.27528430176741414</v>
      </c>
      <c r="D149" s="276">
        <f>IF(D$56=0,0,D$56/ISI!D$9*1000)</f>
        <v>0.27167086351563502</v>
      </c>
      <c r="E149" s="276">
        <f>IF(E$56=0,0,E$56/ISI!E$9*1000)</f>
        <v>0.28875846670674887</v>
      </c>
      <c r="F149" s="276">
        <f>IF(F$56=0,0,F$56/ISI!F$9*1000)</f>
        <v>0.28405615411416912</v>
      </c>
      <c r="G149" s="276">
        <f>IF(G$56=0,0,G$56/ISI!G$9*1000)</f>
        <v>0.26849657268208188</v>
      </c>
      <c r="H149" s="276">
        <f>IF(H$56=0,0,H$56/ISI!H$9*1000)</f>
        <v>0.22048601429641518</v>
      </c>
      <c r="I149" s="276">
        <f>IF(I$56=0,0,I$56/ISI!I$9*1000)</f>
        <v>0.21681666356540474</v>
      </c>
      <c r="J149" s="276">
        <f>IF(J$56=0,0,J$56/ISI!J$9*1000)</f>
        <v>0.2236771746378029</v>
      </c>
      <c r="K149" s="276">
        <f>IF(K$56=0,0,K$56/ISI!K$9*1000)</f>
        <v>0.2030944568307218</v>
      </c>
      <c r="L149" s="276">
        <f>IF(L$56=0,0,L$56/ISI!L$9*1000)</f>
        <v>0.193792877646872</v>
      </c>
      <c r="M149" s="276">
        <f>IF(M$56=0,0,M$56/ISI!M$9*1000)</f>
        <v>0.21060201373505003</v>
      </c>
      <c r="N149" s="276">
        <f>IF(N$56=0,0,N$56/ISI!N$9*1000)</f>
        <v>0.22580857619512471</v>
      </c>
      <c r="O149" s="276">
        <f>IF(O$56=0,0,O$56/ISI!O$9*1000)</f>
        <v>0.20186133700240258</v>
      </c>
      <c r="P149" s="276">
        <f>IF(P$56=0,0,P$56/ISI!P$9*1000)</f>
        <v>0.19961633416056962</v>
      </c>
      <c r="Q149" s="276">
        <f>IF(Q$56=0,0,Q$56/ISI!Q$9*1000)</f>
        <v>0.20793810315318559</v>
      </c>
      <c r="R149" s="276">
        <f>IF(R$56=0,0,R$56/ISI!R$9*1000)</f>
        <v>0.2281525767717475</v>
      </c>
      <c r="S149" s="276">
        <f>IF(S$56=0,0,S$56/ISI!S$9*1000)</f>
        <v>0.2287111233431898</v>
      </c>
      <c r="T149" s="276">
        <f>IF(T$56=0,0,T$56/ISI!T$9*1000)</f>
        <v>0.23210575882390341</v>
      </c>
      <c r="U149" s="276">
        <f>IF(U$56=0,0,U$56/ISI!U$9*1000)</f>
        <v>0.22443040613520684</v>
      </c>
      <c r="V149" s="276">
        <f>IF(V$56=0,0,V$56/ISI!V$9*1000)</f>
        <v>0.23973504173341284</v>
      </c>
      <c r="W149" s="276">
        <f>IF(W$56=0,0,W$56/ISI!W$9*1000)</f>
        <v>0.20954578954543407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6.3652719649544887</v>
      </c>
      <c r="C150" s="276">
        <f>IF(C$57=0,0,C$57/ISI!C$9*1000)</f>
        <v>6.882107544185355</v>
      </c>
      <c r="D150" s="276">
        <f>IF(D$57=0,0,D$57/ISI!D$9*1000)</f>
        <v>6.7917715878908798</v>
      </c>
      <c r="E150" s="276">
        <f>IF(E$57=0,0,E$57/ISI!E$9*1000)</f>
        <v>7.2189616676687232</v>
      </c>
      <c r="F150" s="276">
        <f>IF(F$57=0,0,F$57/ISI!F$9*1000)</f>
        <v>7.1014038528542276</v>
      </c>
      <c r="G150" s="276">
        <f>IF(G$57=0,0,G$57/ISI!G$9*1000)</f>
        <v>6.7124143170520476</v>
      </c>
      <c r="H150" s="276">
        <f>IF(H$57=0,0,H$57/ISI!H$9*1000)</f>
        <v>5.5121503574103796</v>
      </c>
      <c r="I150" s="276">
        <f>IF(I$57=0,0,I$57/ISI!I$9*1000)</f>
        <v>5.4204165891351188</v>
      </c>
      <c r="J150" s="276">
        <f>IF(J$57=0,0,J$57/ISI!J$9*1000)</f>
        <v>5.591929365945072</v>
      </c>
      <c r="K150" s="276">
        <f>IF(K$57=0,0,K$57/ISI!K$9*1000)</f>
        <v>5.0773614207680469</v>
      </c>
      <c r="L150" s="276">
        <f>IF(L$57=0,0,L$57/ISI!L$9*1000)</f>
        <v>4.8448219411717997</v>
      </c>
      <c r="M150" s="276">
        <f>IF(M$57=0,0,M$57/ISI!M$9*1000)</f>
        <v>5.2650503433762506</v>
      </c>
      <c r="N150" s="276">
        <f>IF(N$57=0,0,N$57/ISI!N$9*1000)</f>
        <v>5.6452144048781179</v>
      </c>
      <c r="O150" s="276">
        <f>IF(O$57=0,0,O$57/ISI!O$9*1000)</f>
        <v>5.0465334250600646</v>
      </c>
      <c r="P150" s="276">
        <f>IF(P$57=0,0,P$57/ISI!P$9*1000)</f>
        <v>4.9904083540142432</v>
      </c>
      <c r="Q150" s="276">
        <f>IF(Q$57=0,0,Q$57/ISI!Q$9*1000)</f>
        <v>5.1984525788296398</v>
      </c>
      <c r="R150" s="276">
        <f>IF(R$57=0,0,R$57/ISI!R$9*1000)</f>
        <v>5.7038144192936855</v>
      </c>
      <c r="S150" s="276">
        <f>IF(S$57=0,0,S$57/ISI!S$9*1000)</f>
        <v>5.7177780835797432</v>
      </c>
      <c r="T150" s="276">
        <f>IF(T$57=0,0,T$57/ISI!T$9*1000)</f>
        <v>5.8026439705975834</v>
      </c>
      <c r="U150" s="276">
        <f>IF(U$57=0,0,U$57/ISI!U$9*1000)</f>
        <v>5.6107601533801708</v>
      </c>
      <c r="V150" s="276">
        <f>IF(V$57=0,0,V$57/ISI!V$9*1000)</f>
        <v>5.9933760433353198</v>
      </c>
      <c r="W150" s="276">
        <f>IF(W$57=0,0,W$57/ISI!W$9*1000)</f>
        <v>5.238644738635851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0.15913179912386227</v>
      </c>
      <c r="C151" s="276">
        <f>IF(C$58=0,0,C$58/ISI!C$9*1000)</f>
        <v>0.17205268860463396</v>
      </c>
      <c r="D151" s="276">
        <f>IF(D$58=0,0,D$58/ISI!D$9*1000)</f>
        <v>0.16979428969727203</v>
      </c>
      <c r="E151" s="276">
        <f>IF(E$58=0,0,E$58/ISI!E$9*1000)</f>
        <v>0.18047404169171818</v>
      </c>
      <c r="F151" s="276">
        <f>IF(F$58=0,0,F$58/ISI!F$9*1000)</f>
        <v>0.17753509632135575</v>
      </c>
      <c r="G151" s="276">
        <f>IF(G$58=0,0,G$58/ISI!G$9*1000)</f>
        <v>0.1678103579263012</v>
      </c>
      <c r="H151" s="276">
        <f>IF(H$58=0,0,H$58/ISI!H$9*1000)</f>
        <v>0.13780375893525959</v>
      </c>
      <c r="I151" s="276">
        <f>IF(I$58=0,0,I$58/ISI!I$9*1000)</f>
        <v>0.13551041472837808</v>
      </c>
      <c r="J151" s="276">
        <f>IF(J$58=0,0,J$58/ISI!J$9*1000)</f>
        <v>0.13979823414862688</v>
      </c>
      <c r="K151" s="276">
        <f>IF(K$58=0,0,K$58/ISI!K$9*1000)</f>
        <v>0.12693403551920124</v>
      </c>
      <c r="L151" s="276">
        <f>IF(L$58=0,0,L$58/ISI!L$9*1000)</f>
        <v>0.12112054852929496</v>
      </c>
      <c r="M151" s="276">
        <f>IF(M$58=0,0,M$58/ISI!M$9*1000)</f>
        <v>0.13162625858440627</v>
      </c>
      <c r="N151" s="276">
        <f>IF(N$58=0,0,N$58/ISI!N$9*1000)</f>
        <v>0.14113036012195293</v>
      </c>
      <c r="O151" s="276">
        <f>IF(O$58=0,0,O$58/ISI!O$9*1000)</f>
        <v>0.12616333562650164</v>
      </c>
      <c r="P151" s="276">
        <f>IF(P$58=0,0,P$58/ISI!P$9*1000)</f>
        <v>0.1247602088503561</v>
      </c>
      <c r="Q151" s="276">
        <f>IF(Q$58=0,0,Q$58/ISI!Q$9*1000)</f>
        <v>0.129961314470741</v>
      </c>
      <c r="R151" s="276">
        <f>IF(R$58=0,0,R$58/ISI!R$9*1000)</f>
        <v>0.14259536048234223</v>
      </c>
      <c r="S151" s="276">
        <f>IF(S$58=0,0,S$58/ISI!S$9*1000)</f>
        <v>0.14294445208949363</v>
      </c>
      <c r="T151" s="276">
        <f>IF(T$58=0,0,T$58/ISI!T$9*1000)</f>
        <v>0.14506609926493969</v>
      </c>
      <c r="U151" s="276">
        <f>IF(U$58=0,0,U$58/ISI!U$9*1000)</f>
        <v>0.1402690038345043</v>
      </c>
      <c r="V151" s="276">
        <f>IF(V$58=0,0,V$58/ISI!V$9*1000)</f>
        <v>0.14983440108338311</v>
      </c>
      <c r="W151" s="276">
        <f>IF(W$58=0,0,W$58/ISI!W$9*1000)</f>
        <v>0.13096611846589631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0.25170118161506544</v>
      </c>
      <c r="C152" s="277">
        <f>IF(C$59=0,0,C$59/ISI!C$9*1000)</f>
        <v>0.2791119053898975</v>
      </c>
      <c r="D152" s="277">
        <f>IF(D$59=0,0,D$59/ISI!D$9*1000)</f>
        <v>0.26863597521551663</v>
      </c>
      <c r="E152" s="277">
        <f>IF(E$59=0,0,E$59/ISI!E$9*1000)</f>
        <v>0.28561621002237647</v>
      </c>
      <c r="F152" s="277">
        <f>IF(F$59=0,0,F$59/ISI!F$9*1000)</f>
        <v>0.29242490773522073</v>
      </c>
      <c r="G152" s="277">
        <f>IF(G$59=0,0,G$59/ISI!G$9*1000)</f>
        <v>0.25712625225737407</v>
      </c>
      <c r="H152" s="277">
        <f>IF(H$59=0,0,H$59/ISI!H$9*1000)</f>
        <v>0.20905261556354549</v>
      </c>
      <c r="I152" s="277">
        <f>IF(I$59=0,0,I$59/ISI!I$9*1000)</f>
        <v>0.20280098894879697</v>
      </c>
      <c r="J152" s="277">
        <f>IF(J$59=0,0,J$59/ISI!J$9*1000)</f>
        <v>0.20735943046326727</v>
      </c>
      <c r="K152" s="277">
        <f>IF(K$59=0,0,K$59/ISI!K$9*1000)</f>
        <v>0.18819005068372976</v>
      </c>
      <c r="L152" s="277">
        <f>IF(L$59=0,0,L$59/ISI!L$9*1000)</f>
        <v>0.17522038917635968</v>
      </c>
      <c r="M152" s="277">
        <f>IF(M$59=0,0,M$59/ISI!M$9*1000)</f>
        <v>0.19668515824863586</v>
      </c>
      <c r="N152" s="277">
        <f>IF(N$59=0,0,N$59/ISI!N$9*1000)</f>
        <v>0.20560143162645386</v>
      </c>
      <c r="O152" s="277">
        <f>IF(O$59=0,0,O$59/ISI!O$9*1000)</f>
        <v>0.18031329379870822</v>
      </c>
      <c r="P152" s="277">
        <f>IF(P$59=0,0,P$59/ISI!P$9*1000)</f>
        <v>0.59626243611927288</v>
      </c>
      <c r="Q152" s="277">
        <f>IF(Q$59=0,0,Q$59/ISI!Q$9*1000)</f>
        <v>0.7165810350328865</v>
      </c>
      <c r="R152" s="277">
        <f>IF(R$59=0,0,R$59/ISI!R$9*1000)</f>
        <v>0.81005460032095422</v>
      </c>
      <c r="S152" s="277">
        <f>IF(S$59=0,0,S$59/ISI!S$9*1000)</f>
        <v>0.88070793567763306</v>
      </c>
      <c r="T152" s="277">
        <f>IF(T$59=0,0,T$59/ISI!T$9*1000)</f>
        <v>0.94258820793229647</v>
      </c>
      <c r="U152" s="277">
        <f>IF(U$59=0,0,U$59/ISI!U$9*1000)</f>
        <v>1.0413558312721685</v>
      </c>
      <c r="V152" s="277">
        <f>IF(V$59=0,0,V$59/ISI!V$9*1000)</f>
        <v>1.3664330978168995</v>
      </c>
      <c r="W152" s="277">
        <f>IF(W$59=0,0,W$59/ISI!W$9*1000)</f>
        <v>1.2329827071711248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16.199251674517594</v>
      </c>
      <c r="C153" s="278">
        <f>IF(C$65=0,0,C$65/ISI!C$9*1000)</f>
        <v>18.173333818845101</v>
      </c>
      <c r="D153" s="278">
        <f>IF(D$65=0,0,D$65/ISI!D$9*1000)</f>
        <v>17.328977777400194</v>
      </c>
      <c r="E153" s="278">
        <f>IF(E$65=0,0,E$65/ISI!E$9*1000)</f>
        <v>17.20303769182463</v>
      </c>
      <c r="F153" s="278">
        <f>IF(F$65=0,0,F$65/ISI!F$9*1000)</f>
        <v>17.797698363915099</v>
      </c>
      <c r="G153" s="278">
        <f>IF(G$65=0,0,G$65/ISI!G$9*1000)</f>
        <v>14.898398003149977</v>
      </c>
      <c r="H153" s="278">
        <f>IF(H$65=0,0,H$65/ISI!H$9*1000)</f>
        <v>12.778020544330147</v>
      </c>
      <c r="I153" s="278">
        <f>IF(I$65=0,0,I$65/ISI!I$9*1000)</f>
        <v>12.041332437369508</v>
      </c>
      <c r="J153" s="278">
        <f>IF(J$65=0,0,J$65/ISI!J$9*1000)</f>
        <v>12.132873534858588</v>
      </c>
      <c r="K153" s="278">
        <f>IF(K$65=0,0,K$65/ISI!K$9*1000)</f>
        <v>11.065748546628614</v>
      </c>
      <c r="L153" s="278">
        <f>IF(L$65=0,0,L$65/ISI!L$9*1000)</f>
        <v>9.122169196664057</v>
      </c>
      <c r="M153" s="278">
        <f>IF(M$65=0,0,M$65/ISI!M$9*1000)</f>
        <v>12.655390788099867</v>
      </c>
      <c r="N153" s="278">
        <f>IF(N$65=0,0,N$65/ISI!N$9*1000)</f>
        <v>11.939460065344736</v>
      </c>
      <c r="O153" s="278">
        <f>IF(O$65=0,0,O$65/ISI!O$9*1000)</f>
        <v>9.9199785865009851</v>
      </c>
      <c r="P153" s="278">
        <f>IF(P$65=0,0,P$65/ISI!P$9*1000)</f>
        <v>9.483555209575222</v>
      </c>
      <c r="Q153" s="278">
        <f>IF(Q$65=0,0,Q$65/ISI!Q$9*1000)</f>
        <v>10.174835379246323</v>
      </c>
      <c r="R153" s="278">
        <f>IF(R$65=0,0,R$65/ISI!R$9*1000)</f>
        <v>10.654280863577014</v>
      </c>
      <c r="S153" s="278">
        <f>IF(S$65=0,0,S$65/ISI!S$9*1000)</f>
        <v>10.648151244706691</v>
      </c>
      <c r="T153" s="278">
        <f>IF(T$65=0,0,T$65/ISI!T$9*1000)</f>
        <v>9.9482903638535074</v>
      </c>
      <c r="U153" s="278">
        <f>IF(U$65=0,0,U$65/ISI!U$9*1000)</f>
        <v>10.308250726425435</v>
      </c>
      <c r="V153" s="278">
        <f>IF(V$65=0,0,V$65/ISI!V$9*1000)</f>
        <v>11.817968918679272</v>
      </c>
      <c r="W153" s="278">
        <f>IF(W$65=0,0,W$65/ISI!W$9*1000)</f>
        <v>10.729107196391288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47.275242249976451</v>
      </c>
      <c r="C154" s="278">
        <f>IF(C$71=0,0,C$71/ISI!C$9*1000)</f>
        <v>51.113809925650131</v>
      </c>
      <c r="D154" s="278">
        <f>IF(D$71=0,0,D$71/ISI!D$9*1000)</f>
        <v>50.442879564588139</v>
      </c>
      <c r="E154" s="278">
        <f>IF(E$71=0,0,E$71/ISI!E$9*1000)</f>
        <v>53.615644942010434</v>
      </c>
      <c r="F154" s="278">
        <f>IF(F$71=0,0,F$71/ISI!F$9*1000)</f>
        <v>52.742536266633849</v>
      </c>
      <c r="G154" s="278">
        <f>IF(G$71=0,0,G$71/ISI!G$9*1000)</f>
        <v>49.853488534030731</v>
      </c>
      <c r="H154" s="278">
        <f>IF(H$71=0,0,H$71/ISI!H$9*1000)</f>
        <v>40.939058833558136</v>
      </c>
      <c r="I154" s="278">
        <f>IF(I$71=0,0,I$71/ISI!I$9*1000)</f>
        <v>40.257746842241332</v>
      </c>
      <c r="J154" s="278">
        <f>IF(J$71=0,0,J$71/ISI!J$9*1000)</f>
        <v>41.53158213432296</v>
      </c>
      <c r="K154" s="278">
        <f>IF(K$71=0,0,K$71/ISI!K$9*1000)</f>
        <v>37.709856307641708</v>
      </c>
      <c r="L154" s="278">
        <f>IF(L$71=0,0,L$71/ISI!L$9*1000)</f>
        <v>35.982772171862038</v>
      </c>
      <c r="M154" s="278">
        <f>IF(M$71=0,0,M$71/ISI!M$9*1000)</f>
        <v>39.103832768159435</v>
      </c>
      <c r="N154" s="278">
        <f>IF(N$71=0,0,N$71/ISI!N$9*1000)</f>
        <v>41.927333193779369</v>
      </c>
      <c r="O154" s="278">
        <f>IF(O$71=0,0,O$71/ISI!O$9*1000)</f>
        <v>37.480895004306987</v>
      </c>
      <c r="P154" s="278">
        <f>IF(P$71=0,0,P$71/ISI!P$9*1000)</f>
        <v>37.064050862438911</v>
      </c>
      <c r="Q154" s="278">
        <f>IF(Q$71=0,0,Q$71/ISI!Q$9*1000)</f>
        <v>38.609207327238394</v>
      </c>
      <c r="R154" s="278">
        <f>IF(R$71=0,0,R$71/ISI!R$9*1000)</f>
        <v>42.362558882893836</v>
      </c>
      <c r="S154" s="278">
        <f>IF(S$71=0,0,S$71/ISI!S$9*1000)</f>
        <v>42.466267823447403</v>
      </c>
      <c r="T154" s="278">
        <f>IF(T$71=0,0,T$71/ISI!T$9*1000)</f>
        <v>43.096571664291403</v>
      </c>
      <c r="U154" s="278">
        <f>IF(U$71=0,0,U$71/ISI!U$9*1000)</f>
        <v>41.671439479406317</v>
      </c>
      <c r="V154" s="278">
        <f>IF(V$71=0,0,V$71/ISI!V$9*1000)</f>
        <v>44.513149776453979</v>
      </c>
      <c r="W154" s="278">
        <f>IF(W$71=0,0,W$71/ISI!W$9*1000)</f>
        <v>38.907716817775466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49.146602197567951</v>
      </c>
      <c r="C155" s="278">
        <f>IF(C$72=0,0,C$72/ISI!C$9*1000)</f>
        <v>54.287633524487674</v>
      </c>
      <c r="D155" s="278">
        <f>IF(D$72=0,0,D$72/ISI!D$9*1000)</f>
        <v>52.261290126587951</v>
      </c>
      <c r="E155" s="278">
        <f>IF(E$72=0,0,E$72/ISI!E$9*1000)</f>
        <v>55.429380813036879</v>
      </c>
      <c r="F155" s="278">
        <f>IF(F$72=0,0,F$72/ISI!F$9*1000)</f>
        <v>56.624065360360234</v>
      </c>
      <c r="G155" s="278">
        <f>IF(G$72=0,0,G$72/ISI!G$9*1000)</f>
        <v>49.737485849554133</v>
      </c>
      <c r="H155" s="278">
        <f>IF(H$72=0,0,H$72/ISI!H$9*1000)</f>
        <v>40.681584235282308</v>
      </c>
      <c r="I155" s="278">
        <f>IF(I$72=0,0,I$72/ISI!I$9*1000)</f>
        <v>39.36106367918206</v>
      </c>
      <c r="J155" s="278">
        <f>IF(J$72=0,0,J$72/ISI!J$9*1000)</f>
        <v>40.18301301132756</v>
      </c>
      <c r="K155" s="278">
        <f>IF(K$72=0,0,K$72/ISI!K$9*1000)</f>
        <v>36.576607952091159</v>
      </c>
      <c r="L155" s="278">
        <f>IF(L$72=0,0,L$72/ISI!L$9*1000)</f>
        <v>33.847785774636925</v>
      </c>
      <c r="M155" s="278">
        <f>IF(M$72=0,0,M$72/ISI!M$9*1000)</f>
        <v>38.125485056162454</v>
      </c>
      <c r="N155" s="278">
        <f>IF(N$72=0,0,N$72/ISI!N$9*1000)</f>
        <v>39.777420740445301</v>
      </c>
      <c r="O155" s="278">
        <f>IF(O$72=0,0,O$72/ISI!O$9*1000)</f>
        <v>34.746644465029746</v>
      </c>
      <c r="P155" s="278">
        <f>IF(P$72=0,0,P$72/ISI!P$9*1000)</f>
        <v>33.984149281271293</v>
      </c>
      <c r="Q155" s="278">
        <f>IF(Q$72=0,0,Q$72/ISI!Q$9*1000)</f>
        <v>35.75497291882791</v>
      </c>
      <c r="R155" s="278">
        <f>IF(R$72=0,0,R$72/ISI!R$9*1000)</f>
        <v>38.617964535306562</v>
      </c>
      <c r="S155" s="278">
        <f>IF(S$72=0,0,S$72/ISI!S$9*1000)</f>
        <v>38.632313277765427</v>
      </c>
      <c r="T155" s="278">
        <f>IF(T$72=0,0,T$72/ISI!T$9*1000)</f>
        <v>38.482831474683643</v>
      </c>
      <c r="U155" s="278">
        <f>IF(U$72=0,0,U$72/ISI!U$9*1000)</f>
        <v>37.855176425921385</v>
      </c>
      <c r="V155" s="278">
        <f>IF(V$72=0,0,V$72/ISI!V$9*1000)</f>
        <v>41.422666623751752</v>
      </c>
      <c r="W155" s="278">
        <f>IF(W$72=0,0,W$72/ISI!W$9*1000)</f>
        <v>36.448740939857963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21.94491666906616</v>
      </c>
      <c r="C156" s="279">
        <f>IF(C$79=0,0,C$79/ISI!C$9*1000)</f>
        <v>23.459639554462072</v>
      </c>
      <c r="D156" s="279">
        <f>IF(D$79=0,0,D$79/ISI!D$9*1000)</f>
        <v>22.169536830548346</v>
      </c>
      <c r="E156" s="279">
        <f>IF(E$79=0,0,E$79/ISI!E$9*1000)</f>
        <v>23.634739029565072</v>
      </c>
      <c r="F156" s="279">
        <f>IF(F$79=0,0,F$79/ISI!F$9*1000)</f>
        <v>23.68578087798053</v>
      </c>
      <c r="G156" s="279">
        <f>IF(G$79=0,0,G$79/ISI!G$9*1000)</f>
        <v>21.445920314890767</v>
      </c>
      <c r="H156" s="279">
        <f>IF(H$79=0,0,H$79/ISI!H$9*1000)</f>
        <v>19.17703035022949</v>
      </c>
      <c r="I156" s="279">
        <f>IF(I$79=0,0,I$79/ISI!I$9*1000)</f>
        <v>17.174055926292745</v>
      </c>
      <c r="J156" s="279">
        <f>IF(J$79=0,0,J$79/ISI!J$9*1000)</f>
        <v>16.991684026011892</v>
      </c>
      <c r="K156" s="279">
        <f>IF(K$79=0,0,K$79/ISI!K$9*1000)</f>
        <v>17.463859964222721</v>
      </c>
      <c r="L156" s="279">
        <f>IF(L$79=0,0,L$79/ISI!L$9*1000)</f>
        <v>19.601488578000872</v>
      </c>
      <c r="M156" s="279">
        <f>IF(M$79=0,0,M$79/ISI!M$9*1000)</f>
        <v>17.021196925000268</v>
      </c>
      <c r="N156" s="279">
        <f>IF(N$79=0,0,N$79/ISI!N$9*1000)</f>
        <v>17.165586975501757</v>
      </c>
      <c r="O156" s="279">
        <f>IF(O$79=0,0,O$79/ISI!O$9*1000)</f>
        <v>10.583216510070235</v>
      </c>
      <c r="P156" s="279">
        <f>IF(P$79=0,0,P$79/ISI!P$9*1000)</f>
        <v>10.272781112806493</v>
      </c>
      <c r="Q156" s="279">
        <f>IF(Q$79=0,0,Q$79/ISI!Q$9*1000)</f>
        <v>10.844431844904136</v>
      </c>
      <c r="R156" s="279">
        <f>IF(R$79=0,0,R$79/ISI!R$9*1000)</f>
        <v>11.627946817092955</v>
      </c>
      <c r="S156" s="279">
        <f>IF(S$79=0,0,S$79/ISI!S$9*1000)</f>
        <v>11.622785113608195</v>
      </c>
      <c r="T156" s="279">
        <f>IF(T$79=0,0,T$79/ISI!T$9*1000)</f>
        <v>11.422070022714083</v>
      </c>
      <c r="U156" s="279">
        <f>IF(U$79=0,0,U$79/ISI!U$9*1000)</f>
        <v>11.364852122104127</v>
      </c>
      <c r="V156" s="279">
        <f>IF(V$79=0,0,V$79/ISI!V$9*1000)</f>
        <v>12.567843260387823</v>
      </c>
      <c r="W156" s="279">
        <f>IF(W$79=0,0,W$79/ISI!W$9*1000)</f>
        <v>11.135001918113929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ES: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680.49997233435226</v>
      </c>
      <c r="C5" s="225">
        <v>763.86451097804627</v>
      </c>
      <c r="D5" s="225">
        <v>730.53596007387898</v>
      </c>
      <c r="E5" s="225">
        <v>705.94255827302777</v>
      </c>
      <c r="F5" s="225">
        <v>797.39227163701423</v>
      </c>
      <c r="G5" s="225">
        <v>730.23166107589861</v>
      </c>
      <c r="H5" s="225">
        <v>472.71550747118818</v>
      </c>
      <c r="I5" s="225">
        <v>528.1767342732328</v>
      </c>
      <c r="J5" s="225">
        <v>528.4462079337344</v>
      </c>
      <c r="K5" s="225">
        <v>361.09096470393558</v>
      </c>
      <c r="L5" s="225">
        <v>425.50663532184802</v>
      </c>
      <c r="M5" s="225">
        <v>469.20618085622527</v>
      </c>
      <c r="N5" s="225">
        <v>445.11543826493352</v>
      </c>
      <c r="O5" s="225">
        <v>447.86305662013291</v>
      </c>
      <c r="P5" s="225">
        <v>440.66963596955372</v>
      </c>
      <c r="Q5" s="225">
        <v>541.66415394871615</v>
      </c>
      <c r="R5" s="225">
        <v>589.05494684764392</v>
      </c>
      <c r="S5" s="225">
        <v>635.82540053050525</v>
      </c>
      <c r="T5" s="225">
        <v>651.40713030336008</v>
      </c>
      <c r="U5" s="225">
        <v>546.26362560249743</v>
      </c>
      <c r="V5" s="225">
        <v>435.72961963961598</v>
      </c>
      <c r="W5" s="225">
        <v>472.92164429117241</v>
      </c>
      <c r="DA5" s="89" t="s">
        <v>256</v>
      </c>
    </row>
    <row r="6" spans="1:105" ht="12" customHeight="1" x14ac:dyDescent="0.25">
      <c r="A6" s="55" t="s">
        <v>92</v>
      </c>
      <c r="B6" s="261">
        <v>1.518603040466318</v>
      </c>
      <c r="C6" s="261">
        <v>1.759280410404817</v>
      </c>
      <c r="D6" s="261">
        <v>1.7289373409410671</v>
      </c>
      <c r="E6" s="261">
        <v>1.720327207760928</v>
      </c>
      <c r="F6" s="261">
        <v>1.870158787092036</v>
      </c>
      <c r="G6" s="261">
        <v>1.8097446794675249</v>
      </c>
      <c r="H6" s="261">
        <v>1.103566269576423</v>
      </c>
      <c r="I6" s="261">
        <v>1.3064795060919929</v>
      </c>
      <c r="J6" s="261">
        <v>1.3230596458597501</v>
      </c>
      <c r="K6" s="261">
        <v>0.85835108796938198</v>
      </c>
      <c r="L6" s="261">
        <v>1.065965283551876</v>
      </c>
      <c r="M6" s="261">
        <v>1.1225880787057141</v>
      </c>
      <c r="N6" s="261">
        <v>1.158677798915839</v>
      </c>
      <c r="O6" s="261">
        <v>1.2725297833706739</v>
      </c>
      <c r="P6" s="261">
        <v>1.261308191658173</v>
      </c>
      <c r="Q6" s="261">
        <v>1.5136583738809331</v>
      </c>
      <c r="R6" s="261">
        <v>1.673371258872185</v>
      </c>
      <c r="S6" s="261">
        <v>1.8112531783556609</v>
      </c>
      <c r="T6" s="261">
        <v>1.944680773422516</v>
      </c>
      <c r="U6" s="261">
        <v>1.5770715985639201</v>
      </c>
      <c r="V6" s="261">
        <v>1.2096635847931461</v>
      </c>
      <c r="W6" s="261">
        <v>1.28614251140618</v>
      </c>
      <c r="DA6" s="67" t="s">
        <v>257</v>
      </c>
    </row>
    <row r="7" spans="1:105" ht="12" customHeight="1" x14ac:dyDescent="0.25">
      <c r="A7" s="202" t="s">
        <v>93</v>
      </c>
      <c r="B7" s="226">
        <v>0.21005678193802749</v>
      </c>
      <c r="C7" s="226">
        <v>0.2433478477843494</v>
      </c>
      <c r="D7" s="226">
        <v>0.23915072229741499</v>
      </c>
      <c r="E7" s="226">
        <v>0.23795974821157201</v>
      </c>
      <c r="F7" s="226">
        <v>0.25868480838089741</v>
      </c>
      <c r="G7" s="226">
        <v>0.25032818542341551</v>
      </c>
      <c r="H7" s="226">
        <v>0.15264790933870021</v>
      </c>
      <c r="I7" s="226">
        <v>0.18071535049304049</v>
      </c>
      <c r="J7" s="226">
        <v>0.18300875483301079</v>
      </c>
      <c r="K7" s="226">
        <v>0.1187291625970191</v>
      </c>
      <c r="L7" s="226">
        <v>0.14744685158262749</v>
      </c>
      <c r="M7" s="226">
        <v>0.15527905118806151</v>
      </c>
      <c r="N7" s="226">
        <v>0.16027106706474159</v>
      </c>
      <c r="O7" s="226">
        <v>0.17601934415530859</v>
      </c>
      <c r="P7" s="226">
        <v>0.17446714691841481</v>
      </c>
      <c r="Q7" s="226">
        <v>0.21193712348159521</v>
      </c>
      <c r="R7" s="226">
        <v>0.2314646897574634</v>
      </c>
      <c r="S7" s="226">
        <v>0.25053684457498798</v>
      </c>
      <c r="T7" s="226">
        <v>0.2689928666522699</v>
      </c>
      <c r="U7" s="226">
        <v>0.2181442918608098</v>
      </c>
      <c r="V7" s="226">
        <v>0.1673235421491322</v>
      </c>
      <c r="W7" s="226">
        <v>0.17790228905159811</v>
      </c>
      <c r="DA7" s="174" t="s">
        <v>258</v>
      </c>
    </row>
    <row r="8" spans="1:105" ht="12" customHeight="1" x14ac:dyDescent="0.25">
      <c r="A8" s="202" t="s">
        <v>94</v>
      </c>
      <c r="B8" s="226">
        <v>29.00663216539396</v>
      </c>
      <c r="C8" s="226">
        <v>33.603778196523137</v>
      </c>
      <c r="D8" s="226">
        <v>33.024199313002832</v>
      </c>
      <c r="E8" s="226">
        <v>32.859738318657243</v>
      </c>
      <c r="F8" s="226">
        <v>35.721651137614167</v>
      </c>
      <c r="G8" s="226">
        <v>34.56768940385745</v>
      </c>
      <c r="H8" s="226">
        <v>21.079070697704982</v>
      </c>
      <c r="I8" s="226">
        <v>24.9548891020257</v>
      </c>
      <c r="J8" s="226">
        <v>25.271584118879119</v>
      </c>
      <c r="K8" s="226">
        <v>16.39524853700291</v>
      </c>
      <c r="L8" s="226">
        <v>20.360859327381881</v>
      </c>
      <c r="M8" s="226">
        <v>21.442403712213022</v>
      </c>
      <c r="N8" s="226">
        <v>22.1317485977373</v>
      </c>
      <c r="O8" s="226">
        <v>24.306420020341239</v>
      </c>
      <c r="P8" s="226">
        <v>24.092077908254591</v>
      </c>
      <c r="Q8" s="226">
        <v>28.817591817934499</v>
      </c>
      <c r="R8" s="226">
        <v>31.962839062499729</v>
      </c>
      <c r="S8" s="226">
        <v>34.54666667286412</v>
      </c>
      <c r="T8" s="226">
        <v>37.145085562622931</v>
      </c>
      <c r="U8" s="226">
        <v>30.12343221964468</v>
      </c>
      <c r="V8" s="226">
        <v>23.10562122751449</v>
      </c>
      <c r="W8" s="226">
        <v>24.566434905318811</v>
      </c>
      <c r="DA8" s="174" t="s">
        <v>259</v>
      </c>
    </row>
    <row r="9" spans="1:105" ht="12" customHeight="1" x14ac:dyDescent="0.25">
      <c r="A9" s="202" t="s">
        <v>95</v>
      </c>
      <c r="B9" s="226">
        <v>0.50104776678058327</v>
      </c>
      <c r="C9" s="226">
        <v>0.58045683913781909</v>
      </c>
      <c r="D9" s="226">
        <v>0.57044544920446882</v>
      </c>
      <c r="E9" s="226">
        <v>0.5676046225456024</v>
      </c>
      <c r="F9" s="226">
        <v>0.61704004195185302</v>
      </c>
      <c r="G9" s="226">
        <v>0.59710701607169381</v>
      </c>
      <c r="H9" s="226">
        <v>0.36411056749619969</v>
      </c>
      <c r="I9" s="226">
        <v>0.43105974466571673</v>
      </c>
      <c r="J9" s="226">
        <v>0.43653019466626042</v>
      </c>
      <c r="K9" s="226">
        <v>0.28320428991679042</v>
      </c>
      <c r="L9" s="226">
        <v>0.35170450114816848</v>
      </c>
      <c r="M9" s="226">
        <v>0.37038662169231878</v>
      </c>
      <c r="N9" s="226">
        <v>0.38229406111734882</v>
      </c>
      <c r="O9" s="226">
        <v>0.41985837584248981</v>
      </c>
      <c r="P9" s="226">
        <v>0.41615592476248581</v>
      </c>
      <c r="Q9" s="226">
        <v>0.5055329394205571</v>
      </c>
      <c r="R9" s="226">
        <v>0.55211198049179555</v>
      </c>
      <c r="S9" s="226">
        <v>0.59760473007525616</v>
      </c>
      <c r="T9" s="226">
        <v>0.6416278202138237</v>
      </c>
      <c r="U9" s="226">
        <v>0.52033887820407165</v>
      </c>
      <c r="V9" s="226">
        <v>0.39911630726768782</v>
      </c>
      <c r="W9" s="226">
        <v>0.42434975825134308</v>
      </c>
      <c r="DA9" s="174" t="s">
        <v>260</v>
      </c>
    </row>
    <row r="10" spans="1:105" ht="12" customHeight="1" x14ac:dyDescent="0.25">
      <c r="A10" s="56" t="s">
        <v>96</v>
      </c>
      <c r="B10" s="262">
        <v>1.7502189949786711</v>
      </c>
      <c r="C10" s="262">
        <v>2.0477894884581338</v>
      </c>
      <c r="D10" s="262">
        <v>1.9842291789082489</v>
      </c>
      <c r="E10" s="262">
        <v>1.9652421666154241</v>
      </c>
      <c r="F10" s="262">
        <v>2.1865845052856789</v>
      </c>
      <c r="G10" s="262">
        <v>2.0283876351308621</v>
      </c>
      <c r="H10" s="262">
        <v>1.254239906922195</v>
      </c>
      <c r="I10" s="262">
        <v>1.4678857441137849</v>
      </c>
      <c r="J10" s="262">
        <v>1.4819864785130079</v>
      </c>
      <c r="K10" s="262">
        <v>0.9713290518964115</v>
      </c>
      <c r="L10" s="262">
        <v>1.199420279030647</v>
      </c>
      <c r="M10" s="262">
        <v>1.270047009965515</v>
      </c>
      <c r="N10" s="262">
        <v>1.2883016617489209</v>
      </c>
      <c r="O10" s="262">
        <v>1.3893183503828259</v>
      </c>
      <c r="P10" s="262">
        <v>5.5155987086352321</v>
      </c>
      <c r="Q10" s="262">
        <v>7.7489152786459794</v>
      </c>
      <c r="R10" s="262">
        <v>8.7356712067578517</v>
      </c>
      <c r="S10" s="262">
        <v>10.27243391907907</v>
      </c>
      <c r="T10" s="262">
        <v>11.649072233565819</v>
      </c>
      <c r="U10" s="262">
        <v>10.808347530158519</v>
      </c>
      <c r="V10" s="262">
        <v>10.20035080401013</v>
      </c>
      <c r="W10" s="262">
        <v>11.198517040621899</v>
      </c>
      <c r="DA10" s="68" t="s">
        <v>261</v>
      </c>
    </row>
    <row r="11" spans="1:105" ht="12" customHeight="1" x14ac:dyDescent="0.25">
      <c r="A11" s="37" t="s">
        <v>160</v>
      </c>
      <c r="B11" s="228">
        <v>0.1000590502024999</v>
      </c>
      <c r="C11" s="228">
        <v>0.1007178456303227</v>
      </c>
      <c r="D11" s="228">
        <v>9.9467359367273883E-2</v>
      </c>
      <c r="E11" s="228">
        <v>0.1029272114211333</v>
      </c>
      <c r="F11" s="228">
        <v>0.1180297037007056</v>
      </c>
      <c r="G11" s="228">
        <v>0.118600542589437</v>
      </c>
      <c r="H11" s="228">
        <v>5.2008484927766559E-2</v>
      </c>
      <c r="I11" s="228">
        <v>5.9505202492645001E-2</v>
      </c>
      <c r="J11" s="228">
        <v>5.7508821758731739E-2</v>
      </c>
      <c r="K11" s="228">
        <v>5.6047818689427133E-2</v>
      </c>
      <c r="L11" s="228">
        <v>6.5090168631250417E-2</v>
      </c>
      <c r="M11" s="228">
        <v>5.6424874081699723E-2</v>
      </c>
      <c r="N11" s="228">
        <v>4.8400273076818698E-2</v>
      </c>
      <c r="O11" s="228">
        <v>4.0452014423602183E-2</v>
      </c>
      <c r="P11" s="228">
        <v>7.1384467556985217E-3</v>
      </c>
      <c r="Q11" s="228">
        <v>8.4151873961732186E-3</v>
      </c>
      <c r="R11" s="228">
        <v>6.4694101870680807E-3</v>
      </c>
      <c r="S11" s="228">
        <v>6.3871750786735869E-3</v>
      </c>
      <c r="T11" s="228">
        <v>7.0593090306459204E-3</v>
      </c>
      <c r="U11" s="228">
        <v>5.0409906384064913E-3</v>
      </c>
      <c r="V11" s="228">
        <v>3.640245408990727E-3</v>
      </c>
      <c r="W11" s="228">
        <v>3.9861871061623007E-3</v>
      </c>
      <c r="DA11" s="69" t="s">
        <v>262</v>
      </c>
    </row>
    <row r="12" spans="1:105" ht="12" customHeight="1" x14ac:dyDescent="0.25">
      <c r="A12" s="37" t="s">
        <v>162</v>
      </c>
      <c r="B12" s="228">
        <v>0.70087949859149756</v>
      </c>
      <c r="C12" s="228">
        <v>0.9901534348153056</v>
      </c>
      <c r="D12" s="228">
        <v>0.85693235486095554</v>
      </c>
      <c r="E12" s="228">
        <v>0.88609375593739836</v>
      </c>
      <c r="F12" s="228">
        <v>1.1503495194415569</v>
      </c>
      <c r="G12" s="228">
        <v>0.77229568748139077</v>
      </c>
      <c r="H12" s="228">
        <v>0.3762750606230158</v>
      </c>
      <c r="I12" s="228">
        <v>0.42896103616145131</v>
      </c>
      <c r="J12" s="228">
        <v>0.39871726786320849</v>
      </c>
      <c r="K12" s="228">
        <v>0.18726519881148601</v>
      </c>
      <c r="L12" s="228">
        <v>0.14038960198712641</v>
      </c>
      <c r="M12" s="228">
        <v>0.31593860499056597</v>
      </c>
      <c r="N12" s="228">
        <v>0.28915231939779201</v>
      </c>
      <c r="O12" s="228">
        <v>0.32463955845778708</v>
      </c>
      <c r="P12" s="228">
        <v>9.0920234818040471E-2</v>
      </c>
      <c r="Q12" s="228">
        <v>0.1321457279940135</v>
      </c>
      <c r="R12" s="228">
        <v>0.11175348467588719</v>
      </c>
      <c r="S12" s="228">
        <v>0.1100788484517302</v>
      </c>
      <c r="T12" s="228">
        <v>9.2758871837892845E-2</v>
      </c>
      <c r="U12" s="228">
        <v>7.8606929359741548E-2</v>
      </c>
      <c r="V12" s="228">
        <v>6.393799441791366E-2</v>
      </c>
      <c r="W12" s="228">
        <v>6.6449335784855887E-2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2.184717348921717E-4</v>
      </c>
      <c r="F13" s="228">
        <v>2.2289761145088309E-4</v>
      </c>
      <c r="G13" s="228">
        <v>2.2524863321131389E-4</v>
      </c>
      <c r="H13" s="228">
        <v>1.7860826621362709E-4</v>
      </c>
      <c r="I13" s="228">
        <v>2.0085802211095621E-4</v>
      </c>
      <c r="J13" s="228">
        <v>2.005584189439246E-4</v>
      </c>
      <c r="K13" s="228">
        <v>6.2119645662761481E-4</v>
      </c>
      <c r="L13" s="228">
        <v>6.8348059127454678E-4</v>
      </c>
      <c r="M13" s="228">
        <v>6.9869634803742175E-4</v>
      </c>
      <c r="N13" s="228">
        <v>7.3639193366316846E-4</v>
      </c>
      <c r="O13" s="228">
        <v>8.3370509313519206E-4</v>
      </c>
      <c r="P13" s="228">
        <v>8.3464129648326796E-4</v>
      </c>
      <c r="Q13" s="228">
        <v>9.0487639583501948E-4</v>
      </c>
      <c r="R13" s="228">
        <v>9.5512173600042691E-4</v>
      </c>
      <c r="S13" s="228">
        <v>9.7081068341135963E-4</v>
      </c>
      <c r="T13" s="228">
        <v>1.004111750765259E-3</v>
      </c>
      <c r="U13" s="228">
        <v>2.437202061264767E-3</v>
      </c>
      <c r="V13" s="228">
        <v>2.2425039891762729E-3</v>
      </c>
      <c r="W13" s="228">
        <v>2.176224438317228E-3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5.1103425779953264</v>
      </c>
      <c r="Q14" s="228">
        <v>7.322937303275042</v>
      </c>
      <c r="R14" s="228">
        <v>8.2912755618516343</v>
      </c>
      <c r="S14" s="228">
        <v>9.8297985516260802</v>
      </c>
      <c r="T14" s="228">
        <v>11.21026519433914</v>
      </c>
      <c r="U14" s="228">
        <v>10.488400048355411</v>
      </c>
      <c r="V14" s="228">
        <v>9.9944098235234708</v>
      </c>
      <c r="W14" s="228">
        <v>10.983306764432861</v>
      </c>
      <c r="DA14" s="69" t="s">
        <v>265</v>
      </c>
    </row>
    <row r="15" spans="1:105" ht="12" customHeight="1" x14ac:dyDescent="0.25">
      <c r="A15" s="37" t="s">
        <v>38</v>
      </c>
      <c r="B15" s="228">
        <v>0.94928044618467367</v>
      </c>
      <c r="C15" s="228">
        <v>0.95691820801250593</v>
      </c>
      <c r="D15" s="228">
        <v>1.0278294646800199</v>
      </c>
      <c r="E15" s="228">
        <v>0.97600272752200046</v>
      </c>
      <c r="F15" s="228">
        <v>0.91798238453196523</v>
      </c>
      <c r="G15" s="228">
        <v>1.1372661564268229</v>
      </c>
      <c r="H15" s="228">
        <v>0.8257777531051993</v>
      </c>
      <c r="I15" s="228">
        <v>0.97921864743757769</v>
      </c>
      <c r="J15" s="228">
        <v>1.0255598304721241</v>
      </c>
      <c r="K15" s="228">
        <v>0.72739483793887083</v>
      </c>
      <c r="L15" s="228">
        <v>0.99325702782099545</v>
      </c>
      <c r="M15" s="228">
        <v>0.89698483454521238</v>
      </c>
      <c r="N15" s="228">
        <v>0.95001267734064754</v>
      </c>
      <c r="O15" s="228">
        <v>1.0233930724083009</v>
      </c>
      <c r="P15" s="228">
        <v>0.30636280776968372</v>
      </c>
      <c r="Q15" s="228">
        <v>0.28451218358491581</v>
      </c>
      <c r="R15" s="228">
        <v>0.32521762830726181</v>
      </c>
      <c r="S15" s="228">
        <v>0.32519853323917408</v>
      </c>
      <c r="T15" s="228">
        <v>0.33798474660737698</v>
      </c>
      <c r="U15" s="228">
        <v>0.23386235974370151</v>
      </c>
      <c r="V15" s="228">
        <v>0.1361202366705791</v>
      </c>
      <c r="W15" s="228">
        <v>0.14259852885970781</v>
      </c>
      <c r="DA15" s="69" t="s">
        <v>266</v>
      </c>
    </row>
    <row r="16" spans="1:105" ht="12" customHeight="1" x14ac:dyDescent="0.25">
      <c r="A16" s="57" t="s">
        <v>167</v>
      </c>
      <c r="B16" s="263">
        <v>115.3522553092365</v>
      </c>
      <c r="C16" s="263">
        <v>136.78677477508239</v>
      </c>
      <c r="D16" s="263">
        <v>131.56380675143231</v>
      </c>
      <c r="E16" s="263">
        <v>127.7390563426426</v>
      </c>
      <c r="F16" s="263">
        <v>143.00995753357901</v>
      </c>
      <c r="G16" s="263">
        <v>131.18018778454231</v>
      </c>
      <c r="H16" s="263">
        <v>81.129541728039754</v>
      </c>
      <c r="I16" s="263">
        <v>94.669237491825768</v>
      </c>
      <c r="J16" s="263">
        <v>95.428853814373809</v>
      </c>
      <c r="K16" s="263">
        <v>62.20712282768919</v>
      </c>
      <c r="L16" s="263">
        <v>75.738037607286941</v>
      </c>
      <c r="M16" s="263">
        <v>82.483824733723907</v>
      </c>
      <c r="N16" s="263">
        <v>82.476516784541303</v>
      </c>
      <c r="O16" s="263">
        <v>88.57295522882869</v>
      </c>
      <c r="P16" s="263">
        <v>87.196157650060684</v>
      </c>
      <c r="Q16" s="263">
        <v>105.9267590144417</v>
      </c>
      <c r="R16" s="263">
        <v>115.2042425533854</v>
      </c>
      <c r="S16" s="263">
        <v>124.53641218586679</v>
      </c>
      <c r="T16" s="263">
        <v>132.0684600438141</v>
      </c>
      <c r="U16" s="263">
        <v>108.16856723945151</v>
      </c>
      <c r="V16" s="263">
        <v>84.16626764276559</v>
      </c>
      <c r="W16" s="263">
        <v>90.342258904028256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6.2978463124484616</v>
      </c>
      <c r="N17" s="232">
        <v>3.807661074635214</v>
      </c>
      <c r="O17" s="232">
        <v>3.192032184334471</v>
      </c>
      <c r="P17" s="232">
        <v>3.0780325517972349</v>
      </c>
      <c r="Q17" s="232">
        <v>2.94814844352834</v>
      </c>
      <c r="R17" s="232">
        <v>2.163686066350575</v>
      </c>
      <c r="S17" s="232">
        <v>2.9030692966239111</v>
      </c>
      <c r="T17" s="232">
        <v>2.2407817510720101</v>
      </c>
      <c r="U17" s="232">
        <v>2.3533325131778882</v>
      </c>
      <c r="V17" s="232">
        <v>2.135052743193202</v>
      </c>
      <c r="W17" s="232">
        <v>2.5121727182461222</v>
      </c>
      <c r="DA17" s="71" t="s">
        <v>268</v>
      </c>
    </row>
    <row r="18" spans="1:105" ht="12" customHeight="1" x14ac:dyDescent="0.25">
      <c r="A18" s="18" t="s">
        <v>70</v>
      </c>
      <c r="B18" s="232">
        <v>5.8435853249118752</v>
      </c>
      <c r="C18" s="232">
        <v>5.0190880764878276</v>
      </c>
      <c r="D18" s="232">
        <v>5.1200488074829851</v>
      </c>
      <c r="E18" s="232">
        <v>4.5603394658095597</v>
      </c>
      <c r="F18" s="232">
        <v>3.1912641263394219</v>
      </c>
      <c r="G18" s="232">
        <v>2.1024276907231259</v>
      </c>
      <c r="H18" s="232">
        <v>3.6342828070004241</v>
      </c>
      <c r="I18" s="232">
        <v>3.4327554431663758</v>
      </c>
      <c r="J18" s="232">
        <v>2.9472847479093511</v>
      </c>
      <c r="K18" s="232">
        <v>2.2613600996233001</v>
      </c>
      <c r="L18" s="232">
        <v>1.983469396636006</v>
      </c>
      <c r="M18" s="232">
        <v>1.7081714208596639</v>
      </c>
      <c r="N18" s="232">
        <v>0.96133245756419683</v>
      </c>
      <c r="O18" s="232">
        <v>0.97539575384302912</v>
      </c>
      <c r="P18" s="232">
        <v>2.0887742960507292</v>
      </c>
      <c r="Q18" s="232">
        <v>1.493240978827473</v>
      </c>
      <c r="R18" s="232">
        <v>1.667126496070249</v>
      </c>
      <c r="S18" s="232">
        <v>1.890989812303236</v>
      </c>
      <c r="T18" s="232">
        <v>1.8033162381806971</v>
      </c>
      <c r="U18" s="232">
        <v>1.929183717855075</v>
      </c>
      <c r="V18" s="232">
        <v>1.187167391760346</v>
      </c>
      <c r="W18" s="232">
        <v>1.259317295529002</v>
      </c>
      <c r="DA18" s="71" t="s">
        <v>269</v>
      </c>
    </row>
    <row r="19" spans="1:105" ht="12" customHeight="1" x14ac:dyDescent="0.25">
      <c r="A19" s="18" t="s">
        <v>162</v>
      </c>
      <c r="B19" s="232">
        <v>37.834231061017228</v>
      </c>
      <c r="C19" s="232">
        <v>51.746793422243222</v>
      </c>
      <c r="D19" s="232">
        <v>44.863072540066618</v>
      </c>
      <c r="E19" s="232">
        <v>52.427519299929372</v>
      </c>
      <c r="F19" s="232">
        <v>69.153548537834084</v>
      </c>
      <c r="G19" s="232">
        <v>48.253699753447549</v>
      </c>
      <c r="H19" s="232">
        <v>21.840743392592451</v>
      </c>
      <c r="I19" s="232">
        <v>25.052041128988929</v>
      </c>
      <c r="J19" s="232">
        <v>23.53507357676148</v>
      </c>
      <c r="K19" s="232">
        <v>11.00959926944781</v>
      </c>
      <c r="L19" s="232">
        <v>8.4799810858179878</v>
      </c>
      <c r="M19" s="232">
        <v>16.74866272883493</v>
      </c>
      <c r="N19" s="232">
        <v>16.481687474465531</v>
      </c>
      <c r="O19" s="232">
        <v>18.737958686408881</v>
      </c>
      <c r="P19" s="232">
        <v>17.845843417834061</v>
      </c>
      <c r="Q19" s="232">
        <v>30.55250252451108</v>
      </c>
      <c r="R19" s="232">
        <v>26.936182272719439</v>
      </c>
      <c r="S19" s="232">
        <v>28.770797019809361</v>
      </c>
      <c r="T19" s="232">
        <v>26.606192922016749</v>
      </c>
      <c r="U19" s="232">
        <v>25.071910261487549</v>
      </c>
      <c r="V19" s="232">
        <v>24.817513374057551</v>
      </c>
      <c r="W19" s="232">
        <v>25.696027150515519</v>
      </c>
      <c r="DA19" s="71" t="s">
        <v>270</v>
      </c>
    </row>
    <row r="20" spans="1:105" ht="12" customHeight="1" x14ac:dyDescent="0.25">
      <c r="A20" s="18" t="s">
        <v>36</v>
      </c>
      <c r="B20" s="232">
        <v>20.62178187276999</v>
      </c>
      <c r="C20" s="232">
        <v>30.196958451433801</v>
      </c>
      <c r="D20" s="232">
        <v>27.97068675731126</v>
      </c>
      <c r="E20" s="232">
        <v>13.2187403057615</v>
      </c>
      <c r="F20" s="232">
        <v>15.685584589163829</v>
      </c>
      <c r="G20" s="232">
        <v>10.03088657852652</v>
      </c>
      <c r="H20" s="232">
        <v>7.90077226651968</v>
      </c>
      <c r="I20" s="232">
        <v>9.2090642215485108</v>
      </c>
      <c r="J20" s="232">
        <v>8.6358776975101126</v>
      </c>
      <c r="K20" s="232">
        <v>6.3305414493394201</v>
      </c>
      <c r="L20" s="232">
        <v>5.5017531785465641</v>
      </c>
      <c r="M20" s="232">
        <v>10.35462663322409</v>
      </c>
      <c r="N20" s="232">
        <v>7.276431321878265</v>
      </c>
      <c r="O20" s="232">
        <v>6.8176901045645328</v>
      </c>
      <c r="P20" s="232">
        <v>4.2741266852445294</v>
      </c>
      <c r="Q20" s="232">
        <v>5.3973410990017676</v>
      </c>
      <c r="R20" s="232">
        <v>6.3407953223229727</v>
      </c>
      <c r="S20" s="232">
        <v>6.2919452872228412</v>
      </c>
      <c r="T20" s="232">
        <v>4.8338464992982786</v>
      </c>
      <c r="U20" s="232">
        <v>4.5003902144719312</v>
      </c>
      <c r="V20" s="232">
        <v>3.38794863597853</v>
      </c>
      <c r="W20" s="232">
        <v>5.9367672903474622</v>
      </c>
      <c r="DA20" s="71" t="s">
        <v>271</v>
      </c>
    </row>
    <row r="21" spans="1:105" ht="12" customHeight="1" x14ac:dyDescent="0.25">
      <c r="A21" s="18" t="s">
        <v>38</v>
      </c>
      <c r="B21" s="232">
        <v>51.05265705053737</v>
      </c>
      <c r="C21" s="232">
        <v>49.823934824917608</v>
      </c>
      <c r="D21" s="232">
        <v>53.609998646571427</v>
      </c>
      <c r="E21" s="232">
        <v>57.532457271142199</v>
      </c>
      <c r="F21" s="232">
        <v>54.979560280241721</v>
      </c>
      <c r="G21" s="232">
        <v>70.793173761845111</v>
      </c>
      <c r="H21" s="232">
        <v>47.753743261927212</v>
      </c>
      <c r="I21" s="232">
        <v>56.975376698121948</v>
      </c>
      <c r="J21" s="232">
        <v>60.310617792192872</v>
      </c>
      <c r="K21" s="232">
        <v>42.605622009278669</v>
      </c>
      <c r="L21" s="232">
        <v>59.77283394628639</v>
      </c>
      <c r="M21" s="232">
        <v>47.374517638356757</v>
      </c>
      <c r="N21" s="232">
        <v>53.949404455998113</v>
      </c>
      <c r="O21" s="232">
        <v>58.849878499677772</v>
      </c>
      <c r="P21" s="232">
        <v>59.909380699134132</v>
      </c>
      <c r="Q21" s="232">
        <v>65.535525968573012</v>
      </c>
      <c r="R21" s="232">
        <v>78.096452395922199</v>
      </c>
      <c r="S21" s="232">
        <v>84.679610769907455</v>
      </c>
      <c r="T21" s="232">
        <v>96.584322633246344</v>
      </c>
      <c r="U21" s="232">
        <v>74.313750532459068</v>
      </c>
      <c r="V21" s="232">
        <v>52.638585497775971</v>
      </c>
      <c r="W21" s="232">
        <v>54.937974449390147</v>
      </c>
      <c r="DA21" s="71" t="s">
        <v>272</v>
      </c>
    </row>
    <row r="22" spans="1:105" ht="12" customHeight="1" x14ac:dyDescent="0.25">
      <c r="A22" s="57" t="s">
        <v>174</v>
      </c>
      <c r="B22" s="263">
        <v>272.22109207857119</v>
      </c>
      <c r="C22" s="263">
        <v>287.79696870582222</v>
      </c>
      <c r="D22" s="263">
        <v>272.90559765711942</v>
      </c>
      <c r="E22" s="263">
        <v>254.41203916399621</v>
      </c>
      <c r="F22" s="263">
        <v>296.0287360375284</v>
      </c>
      <c r="G22" s="263">
        <v>263.81815801909261</v>
      </c>
      <c r="H22" s="263">
        <v>178.9665584300098</v>
      </c>
      <c r="I22" s="263">
        <v>191.70281930511911</v>
      </c>
      <c r="J22" s="263">
        <v>191.90923433540601</v>
      </c>
      <c r="K22" s="263">
        <v>134.29292028152449</v>
      </c>
      <c r="L22" s="263">
        <v>132.03106139919379</v>
      </c>
      <c r="M22" s="263">
        <v>176.24542212719561</v>
      </c>
      <c r="N22" s="263">
        <v>151.6864475703178</v>
      </c>
      <c r="O22" s="263">
        <v>154.50568025655019</v>
      </c>
      <c r="P22" s="263">
        <v>148.19980282222599</v>
      </c>
      <c r="Q22" s="263">
        <v>186.28206951136411</v>
      </c>
      <c r="R22" s="263">
        <v>201.88905160267879</v>
      </c>
      <c r="S22" s="263">
        <v>216.5227901798838</v>
      </c>
      <c r="T22" s="263">
        <v>206.2636310898929</v>
      </c>
      <c r="U22" s="263">
        <v>180.181009630434</v>
      </c>
      <c r="V22" s="263">
        <v>149.30519466575419</v>
      </c>
      <c r="W22" s="263">
        <v>165.42361259370071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23.200220712256339</v>
      </c>
      <c r="N23" s="232">
        <v>18.08024574925475</v>
      </c>
      <c r="O23" s="232">
        <v>15.200803020882979</v>
      </c>
      <c r="P23" s="232">
        <v>15.21670795748409</v>
      </c>
      <c r="Q23" s="232">
        <v>12.69204885715231</v>
      </c>
      <c r="R23" s="232">
        <v>9.5061257599913578</v>
      </c>
      <c r="S23" s="232">
        <v>12.93722083580332</v>
      </c>
      <c r="T23" s="232">
        <v>12.18945356884644</v>
      </c>
      <c r="U23" s="232">
        <v>11.53444607421876</v>
      </c>
      <c r="V23" s="232">
        <v>9.3045163000849982</v>
      </c>
      <c r="W23" s="232">
        <v>10.57622234592561</v>
      </c>
      <c r="DA23" s="71" t="s">
        <v>274</v>
      </c>
    </row>
    <row r="24" spans="1:105" ht="12" customHeight="1" x14ac:dyDescent="0.25">
      <c r="A24" s="18" t="s">
        <v>40</v>
      </c>
      <c r="B24" s="232">
        <v>104.1159918356857</v>
      </c>
      <c r="C24" s="232">
        <v>23.599610203317869</v>
      </c>
      <c r="D24" s="232">
        <v>22.558450284962191</v>
      </c>
      <c r="E24" s="232">
        <v>18.046786530958979</v>
      </c>
      <c r="F24" s="232">
        <v>32.444656013470393</v>
      </c>
      <c r="G24" s="232">
        <v>57.214217420626092</v>
      </c>
      <c r="H24" s="232">
        <v>63.842710220044196</v>
      </c>
      <c r="I24" s="232">
        <v>47.163077246378037</v>
      </c>
      <c r="J24" s="232">
        <v>52.794506043907852</v>
      </c>
      <c r="K24" s="232">
        <v>58.425934841427697</v>
      </c>
      <c r="L24" s="232">
        <v>38.36402254476409</v>
      </c>
      <c r="M24" s="232">
        <v>49.305178206535182</v>
      </c>
      <c r="N24" s="232">
        <v>19.523519481360019</v>
      </c>
      <c r="O24" s="232">
        <v>16.823088009911121</v>
      </c>
      <c r="P24" s="232">
        <v>17.15954705785018</v>
      </c>
      <c r="Q24" s="232">
        <v>18.43006489884317</v>
      </c>
      <c r="R24" s="232">
        <v>44.162599527484538</v>
      </c>
      <c r="S24" s="232">
        <v>44.67344364994625</v>
      </c>
      <c r="T24" s="232">
        <v>19.81483387699425</v>
      </c>
      <c r="U24" s="232">
        <v>19.81483387699263</v>
      </c>
      <c r="V24" s="232">
        <v>16.932676222156999</v>
      </c>
      <c r="W24" s="232">
        <v>21.25591270441026</v>
      </c>
      <c r="DA24" s="71" t="s">
        <v>275</v>
      </c>
    </row>
    <row r="25" spans="1:105" ht="12" customHeight="1" x14ac:dyDescent="0.25">
      <c r="A25" s="18" t="s">
        <v>70</v>
      </c>
      <c r="B25" s="232">
        <v>15.939081568829669</v>
      </c>
      <c r="C25" s="232">
        <v>15.91852460780361</v>
      </c>
      <c r="D25" s="232">
        <v>17.14336610434987</v>
      </c>
      <c r="E25" s="232">
        <v>16.185617142474261</v>
      </c>
      <c r="F25" s="232">
        <v>10.100624775535611</v>
      </c>
      <c r="G25" s="232">
        <v>7.6102945110134481</v>
      </c>
      <c r="H25" s="232">
        <v>13.13299921858415</v>
      </c>
      <c r="I25" s="232">
        <v>13.800817617114889</v>
      </c>
      <c r="J25" s="232">
        <v>12.245663480936329</v>
      </c>
      <c r="K25" s="232">
        <v>9.1145360300034515</v>
      </c>
      <c r="L25" s="232">
        <v>12.09388873217072</v>
      </c>
      <c r="M25" s="232">
        <v>6.415169259012254</v>
      </c>
      <c r="N25" s="232">
        <v>4.6536772520420184</v>
      </c>
      <c r="O25" s="232">
        <v>4.7354007650903602</v>
      </c>
      <c r="P25" s="232">
        <v>10.52726659777181</v>
      </c>
      <c r="Q25" s="232">
        <v>6.5537353130287714</v>
      </c>
      <c r="R25" s="232">
        <v>7.4671430388810629</v>
      </c>
      <c r="S25" s="232">
        <v>8.5911121342522367</v>
      </c>
      <c r="T25" s="232">
        <v>10.00076406096542</v>
      </c>
      <c r="U25" s="232">
        <v>9.6397028228122998</v>
      </c>
      <c r="V25" s="232">
        <v>5.2744084901848467</v>
      </c>
      <c r="W25" s="232">
        <v>5.4049646166416228</v>
      </c>
      <c r="DA25" s="71" t="s">
        <v>276</v>
      </c>
    </row>
    <row r="26" spans="1:105" ht="12" customHeight="1" x14ac:dyDescent="0.25">
      <c r="A26" s="18" t="s">
        <v>162</v>
      </c>
      <c r="B26" s="232">
        <v>96.240972119318201</v>
      </c>
      <c r="C26" s="232">
        <v>153.05679863290939</v>
      </c>
      <c r="D26" s="232">
        <v>140.08840756501189</v>
      </c>
      <c r="E26" s="232">
        <v>173.53320416258751</v>
      </c>
      <c r="F26" s="232">
        <v>204.12262465318639</v>
      </c>
      <c r="G26" s="232">
        <v>162.89291659673839</v>
      </c>
      <c r="H26" s="232">
        <v>73.604404117169395</v>
      </c>
      <c r="I26" s="232">
        <v>93.928254982344924</v>
      </c>
      <c r="J26" s="232">
        <v>91.194147989697896</v>
      </c>
      <c r="K26" s="232">
        <v>41.383530526053519</v>
      </c>
      <c r="L26" s="232">
        <v>48.219925389467477</v>
      </c>
      <c r="M26" s="232">
        <v>58.660801280286378</v>
      </c>
      <c r="N26" s="232">
        <v>74.407294781252574</v>
      </c>
      <c r="O26" s="232">
        <v>84.837789128199887</v>
      </c>
      <c r="P26" s="232">
        <v>83.878831318583522</v>
      </c>
      <c r="Q26" s="232">
        <v>125.0538227930931</v>
      </c>
      <c r="R26" s="232">
        <v>112.51570476312401</v>
      </c>
      <c r="S26" s="232">
        <v>121.899879828038</v>
      </c>
      <c r="T26" s="232">
        <v>137.6053153171828</v>
      </c>
      <c r="U26" s="232">
        <v>116.8338446320042</v>
      </c>
      <c r="V26" s="232">
        <v>102.8279678453662</v>
      </c>
      <c r="W26" s="232">
        <v>102.8525007435462</v>
      </c>
      <c r="DA26" s="71" t="s">
        <v>277</v>
      </c>
    </row>
    <row r="27" spans="1:105" ht="12" customHeight="1" x14ac:dyDescent="0.25">
      <c r="A27" s="18" t="s">
        <v>36</v>
      </c>
      <c r="B27" s="232">
        <v>55.925046554737591</v>
      </c>
      <c r="C27" s="232">
        <v>95.222035261791319</v>
      </c>
      <c r="D27" s="232">
        <v>93.115373702795395</v>
      </c>
      <c r="E27" s="232">
        <v>46.646431327975407</v>
      </c>
      <c r="F27" s="232">
        <v>49.360830595335997</v>
      </c>
      <c r="G27" s="232">
        <v>36.10072949071472</v>
      </c>
      <c r="H27" s="232">
        <v>28.386444874212081</v>
      </c>
      <c r="I27" s="232">
        <v>36.810669459281193</v>
      </c>
      <c r="J27" s="232">
        <v>35.674916820863913</v>
      </c>
      <c r="K27" s="232">
        <v>25.368918884039839</v>
      </c>
      <c r="L27" s="232">
        <v>33.35322473279151</v>
      </c>
      <c r="M27" s="232">
        <v>38.664052669105523</v>
      </c>
      <c r="N27" s="232">
        <v>35.021710306408423</v>
      </c>
      <c r="O27" s="232">
        <v>32.90859933246584</v>
      </c>
      <c r="P27" s="232">
        <v>21.417449890536378</v>
      </c>
      <c r="Q27" s="232">
        <v>23.552397649246799</v>
      </c>
      <c r="R27" s="232">
        <v>28.237478513197779</v>
      </c>
      <c r="S27" s="232">
        <v>28.421133731843959</v>
      </c>
      <c r="T27" s="232">
        <v>26.65326426590396</v>
      </c>
      <c r="U27" s="232">
        <v>22.358182224406171</v>
      </c>
      <c r="V27" s="232">
        <v>14.96562580796112</v>
      </c>
      <c r="W27" s="232">
        <v>25.334012183176931</v>
      </c>
      <c r="DA27" s="71" t="s">
        <v>278</v>
      </c>
    </row>
    <row r="28" spans="1:105" ht="12" customHeight="1" x14ac:dyDescent="0.25">
      <c r="A28" s="57" t="s">
        <v>181</v>
      </c>
      <c r="B28" s="263">
        <v>138.28202987672691</v>
      </c>
      <c r="C28" s="263">
        <v>162.13342856735201</v>
      </c>
      <c r="D28" s="263">
        <v>156.8490786149288</v>
      </c>
      <c r="E28" s="263">
        <v>155.48397792899041</v>
      </c>
      <c r="F28" s="263">
        <v>173.5210604845598</v>
      </c>
      <c r="G28" s="263">
        <v>160.75052534466539</v>
      </c>
      <c r="H28" s="263">
        <v>98.756830889461725</v>
      </c>
      <c r="I28" s="263">
        <v>115.59158684823571</v>
      </c>
      <c r="J28" s="263">
        <v>116.6961374074353</v>
      </c>
      <c r="K28" s="263">
        <v>76.362769447255346</v>
      </c>
      <c r="L28" s="263">
        <v>93.983413968752899</v>
      </c>
      <c r="M28" s="263">
        <v>100.2265051880013</v>
      </c>
      <c r="N28" s="263">
        <v>101.78658744379349</v>
      </c>
      <c r="O28" s="263">
        <v>109.5329268650015</v>
      </c>
      <c r="P28" s="263">
        <v>107.636014004571</v>
      </c>
      <c r="Q28" s="263">
        <v>130.09555267068191</v>
      </c>
      <c r="R28" s="263">
        <v>141.8361142264813</v>
      </c>
      <c r="S28" s="263">
        <v>153.375891298234</v>
      </c>
      <c r="T28" s="263">
        <v>163.0448409639956</v>
      </c>
      <c r="U28" s="263">
        <v>133.19694900751441</v>
      </c>
      <c r="V28" s="263">
        <v>103.2128930347657</v>
      </c>
      <c r="W28" s="263">
        <v>110.5763567519883</v>
      </c>
      <c r="DA28" s="70" t="s">
        <v>279</v>
      </c>
    </row>
    <row r="29" spans="1:105" ht="12" customHeight="1" x14ac:dyDescent="0.25">
      <c r="A29" s="60" t="s">
        <v>183</v>
      </c>
      <c r="B29" s="264">
        <v>70.399519789532221</v>
      </c>
      <c r="C29" s="264">
        <v>92.132602081923125</v>
      </c>
      <c r="D29" s="264">
        <v>82.009858912749223</v>
      </c>
      <c r="E29" s="264">
        <v>83.504849670907006</v>
      </c>
      <c r="F29" s="264">
        <v>104.53434493771969</v>
      </c>
      <c r="G29" s="264">
        <v>74.866053573779055</v>
      </c>
      <c r="H29" s="264">
        <v>38.982525510808081</v>
      </c>
      <c r="I29" s="264">
        <v>43.949207733085828</v>
      </c>
      <c r="J29" s="264">
        <v>41.088458197519962</v>
      </c>
      <c r="K29" s="264">
        <v>23.742433256516549</v>
      </c>
      <c r="L29" s="264">
        <v>21.151112712972949</v>
      </c>
      <c r="M29" s="264">
        <v>33.593473774975131</v>
      </c>
      <c r="N29" s="264">
        <v>30.2670545015432</v>
      </c>
      <c r="O29" s="264">
        <v>31.85445893482952</v>
      </c>
      <c r="P29" s="264">
        <v>29.622799955192441</v>
      </c>
      <c r="Q29" s="264">
        <v>45.6237074275612</v>
      </c>
      <c r="R29" s="264">
        <v>41.064896427695743</v>
      </c>
      <c r="S29" s="264">
        <v>43.649252711889631</v>
      </c>
      <c r="T29" s="264">
        <v>40.323648226045961</v>
      </c>
      <c r="U29" s="264">
        <v>38.22755719978219</v>
      </c>
      <c r="V29" s="264">
        <v>36.27913562433352</v>
      </c>
      <c r="W29" s="264">
        <v>38.42077561621501</v>
      </c>
      <c r="DA29" s="72" t="s">
        <v>280</v>
      </c>
    </row>
    <row r="30" spans="1:105" ht="12" customHeight="1" x14ac:dyDescent="0.25">
      <c r="A30" s="59" t="s">
        <v>33</v>
      </c>
      <c r="B30" s="232">
        <v>4.9649579649401536</v>
      </c>
      <c r="C30" s="232">
        <v>4.8019232890784078</v>
      </c>
      <c r="D30" s="232">
        <v>4.7858638405287293</v>
      </c>
      <c r="E30" s="232">
        <v>4.4010584349193262</v>
      </c>
      <c r="F30" s="232">
        <v>4.6367345146389836</v>
      </c>
      <c r="G30" s="232">
        <v>4.5647954476063983</v>
      </c>
      <c r="H30" s="232">
        <v>3.223522089410058</v>
      </c>
      <c r="I30" s="232">
        <v>3.6546372125964992</v>
      </c>
      <c r="J30" s="232">
        <v>3.5292051204983861</v>
      </c>
      <c r="K30" s="232">
        <v>3.182537325865237</v>
      </c>
      <c r="L30" s="232">
        <v>3.4933662832873829</v>
      </c>
      <c r="M30" s="232">
        <v>3.323225782252512</v>
      </c>
      <c r="N30" s="232">
        <v>3.396203660717664</v>
      </c>
      <c r="O30" s="232">
        <v>2.6764716351619828</v>
      </c>
      <c r="P30" s="232">
        <v>1.794899321116965</v>
      </c>
      <c r="Q30" s="232">
        <v>1.749108726075792</v>
      </c>
      <c r="R30" s="232">
        <v>2.0953749737620941</v>
      </c>
      <c r="S30" s="232">
        <v>1.70190919491754</v>
      </c>
      <c r="T30" s="232">
        <v>1.5902916023258771</v>
      </c>
      <c r="U30" s="232">
        <v>1.616311941316517</v>
      </c>
      <c r="V30" s="232">
        <v>1.3715508559878919</v>
      </c>
      <c r="W30" s="232">
        <v>0.94337795927264723</v>
      </c>
      <c r="DA30" s="71" t="s">
        <v>281</v>
      </c>
    </row>
    <row r="31" spans="1:105" ht="12" customHeight="1" x14ac:dyDescent="0.25">
      <c r="A31" s="59" t="s">
        <v>160</v>
      </c>
      <c r="B31" s="232">
        <v>7.3580584122537136</v>
      </c>
      <c r="C31" s="232">
        <v>7.5766682947053567</v>
      </c>
      <c r="D31" s="232">
        <v>7.4478731851292084</v>
      </c>
      <c r="E31" s="232">
        <v>7.8060127329623814</v>
      </c>
      <c r="F31" s="232">
        <v>9.121493133064007</v>
      </c>
      <c r="G31" s="232">
        <v>9.2104893958555536</v>
      </c>
      <c r="H31" s="232">
        <v>3.8714090346828511</v>
      </c>
      <c r="I31" s="232">
        <v>4.4770171613811476</v>
      </c>
      <c r="J31" s="232">
        <v>4.3599636942997568</v>
      </c>
      <c r="K31" s="232">
        <v>4.1695157263187621</v>
      </c>
      <c r="L31" s="232">
        <v>4.908189023760154</v>
      </c>
      <c r="M31" s="232">
        <v>4.3104098563258662</v>
      </c>
      <c r="N31" s="232">
        <v>3.7470248927815741</v>
      </c>
      <c r="O31" s="232">
        <v>3.157488876861009</v>
      </c>
      <c r="P31" s="232">
        <v>1.8693014872092459</v>
      </c>
      <c r="Q31" s="232">
        <v>2.569321206453854</v>
      </c>
      <c r="R31" s="232">
        <v>2.061439597758012</v>
      </c>
      <c r="S31" s="232">
        <v>2.2162350299411089</v>
      </c>
      <c r="T31" s="232">
        <v>2.6358953154494502</v>
      </c>
      <c r="U31" s="232">
        <v>2.105148405749905</v>
      </c>
      <c r="V31" s="232">
        <v>1.840757887358712</v>
      </c>
      <c r="W31" s="232">
        <v>2.0742259398811602</v>
      </c>
      <c r="DA31" s="71" t="s">
        <v>282</v>
      </c>
    </row>
    <row r="32" spans="1:105" ht="12" customHeight="1" x14ac:dyDescent="0.25">
      <c r="A32" s="59" t="s">
        <v>70</v>
      </c>
      <c r="B32" s="232">
        <v>7.7699626754203992</v>
      </c>
      <c r="C32" s="232">
        <v>7.051637226002466</v>
      </c>
      <c r="D32" s="232">
        <v>7.1475558153853367</v>
      </c>
      <c r="E32" s="232">
        <v>5.705462183944519</v>
      </c>
      <c r="F32" s="232">
        <v>4.0043032246245671</v>
      </c>
      <c r="G32" s="232">
        <v>2.5506116205734868</v>
      </c>
      <c r="H32" s="232">
        <v>4.5491037036929214</v>
      </c>
      <c r="I32" s="232">
        <v>4.3164395063495258</v>
      </c>
      <c r="J32" s="232">
        <v>3.694828007367092</v>
      </c>
      <c r="K32" s="232">
        <v>2.7929067357492441</v>
      </c>
      <c r="L32" s="232">
        <v>2.416827697298578</v>
      </c>
      <c r="M32" s="232">
        <v>2.4025709520432299</v>
      </c>
      <c r="N32" s="232">
        <v>1.274417188855046</v>
      </c>
      <c r="O32" s="232">
        <v>1.287466511668949</v>
      </c>
      <c r="P32" s="232">
        <v>2.7199746409830712</v>
      </c>
      <c r="Q32" s="232">
        <v>1.9247090644345819</v>
      </c>
      <c r="R32" s="232">
        <v>2.1511651564136018</v>
      </c>
      <c r="S32" s="232">
        <v>2.4503177780169101</v>
      </c>
      <c r="T32" s="232">
        <v>2.291315128580401</v>
      </c>
      <c r="U32" s="232">
        <v>2.4654038190422312</v>
      </c>
      <c r="V32" s="232">
        <v>1.5095689493597779</v>
      </c>
      <c r="W32" s="232">
        <v>1.653988378784033</v>
      </c>
      <c r="DA32" s="71" t="s">
        <v>283</v>
      </c>
    </row>
    <row r="33" spans="1:105" ht="12" customHeight="1" x14ac:dyDescent="0.25">
      <c r="A33" s="59" t="s">
        <v>162</v>
      </c>
      <c r="B33" s="232">
        <v>50.306540736917952</v>
      </c>
      <c r="C33" s="232">
        <v>72.702373272136896</v>
      </c>
      <c r="D33" s="232">
        <v>62.628566071705947</v>
      </c>
      <c r="E33" s="232">
        <v>65.59231631908078</v>
      </c>
      <c r="F33" s="232">
        <v>86.771814065392178</v>
      </c>
      <c r="G33" s="232">
        <v>58.540157109743618</v>
      </c>
      <c r="H33" s="232">
        <v>27.33849068302225</v>
      </c>
      <c r="I33" s="232">
        <v>31.50111385275866</v>
      </c>
      <c r="J33" s="232">
        <v>29.50446137535473</v>
      </c>
      <c r="K33" s="232">
        <v>13.59747346858331</v>
      </c>
      <c r="L33" s="232">
        <v>10.332729708626831</v>
      </c>
      <c r="M33" s="232">
        <v>23.55726718435352</v>
      </c>
      <c r="N33" s="232">
        <v>21.849408759188911</v>
      </c>
      <c r="O33" s="232">
        <v>24.73303191113758</v>
      </c>
      <c r="P33" s="232">
        <v>23.238624505883159</v>
      </c>
      <c r="Q33" s="232">
        <v>39.380568430596973</v>
      </c>
      <c r="R33" s="232">
        <v>34.75691669976203</v>
      </c>
      <c r="S33" s="232">
        <v>37.28079070901407</v>
      </c>
      <c r="T33" s="232">
        <v>33.806146179690231</v>
      </c>
      <c r="U33" s="232">
        <v>32.040693033673527</v>
      </c>
      <c r="V33" s="232">
        <v>31.557257931627131</v>
      </c>
      <c r="W33" s="232">
        <v>33.74918333827717</v>
      </c>
      <c r="DA33" s="71" t="s">
        <v>284</v>
      </c>
    </row>
    <row r="34" spans="1:105" ht="12" customHeight="1" x14ac:dyDescent="0.25">
      <c r="A34" s="60" t="s">
        <v>189</v>
      </c>
      <c r="B34" s="264">
        <v>67.882510087194731</v>
      </c>
      <c r="C34" s="264">
        <v>70.000826485428931</v>
      </c>
      <c r="D34" s="264">
        <v>74.839219702179577</v>
      </c>
      <c r="E34" s="264">
        <v>71.979128258083364</v>
      </c>
      <c r="F34" s="264">
        <v>68.986715546840045</v>
      </c>
      <c r="G34" s="264">
        <v>85.884471770886378</v>
      </c>
      <c r="H34" s="264">
        <v>59.774305378653651</v>
      </c>
      <c r="I34" s="264">
        <v>71.642379115149836</v>
      </c>
      <c r="J34" s="264">
        <v>75.607679209915332</v>
      </c>
      <c r="K34" s="264">
        <v>52.62033619073879</v>
      </c>
      <c r="L34" s="264">
        <v>72.832301255779939</v>
      </c>
      <c r="M34" s="264">
        <v>66.633031413026188</v>
      </c>
      <c r="N34" s="264">
        <v>71.519532942250251</v>
      </c>
      <c r="O34" s="264">
        <v>77.678467930172005</v>
      </c>
      <c r="P34" s="264">
        <v>78.013214049378547</v>
      </c>
      <c r="Q34" s="264">
        <v>84.471845243120725</v>
      </c>
      <c r="R34" s="264">
        <v>100.7712177987856</v>
      </c>
      <c r="S34" s="264">
        <v>109.72663858634439</v>
      </c>
      <c r="T34" s="264">
        <v>122.72119273794971</v>
      </c>
      <c r="U34" s="264">
        <v>94.969391807732251</v>
      </c>
      <c r="V34" s="264">
        <v>66.933757410432193</v>
      </c>
      <c r="W34" s="264">
        <v>72.155581135773247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121.65803632026005</v>
      </c>
      <c r="C35" s="263">
        <f t="shared" si="0"/>
        <v>138.91268614748117</v>
      </c>
      <c r="D35" s="263">
        <f t="shared" si="0"/>
        <v>131.67051504604461</v>
      </c>
      <c r="E35" s="263">
        <f t="shared" si="0"/>
        <v>130.95661277360793</v>
      </c>
      <c r="F35" s="263">
        <f t="shared" si="0"/>
        <v>144.17839830102238</v>
      </c>
      <c r="G35" s="263">
        <f t="shared" si="0"/>
        <v>135.22953300764729</v>
      </c>
      <c r="H35" s="263">
        <f t="shared" si="0"/>
        <v>89.908941072638399</v>
      </c>
      <c r="I35" s="263">
        <f t="shared" si="0"/>
        <v>97.872061180662115</v>
      </c>
      <c r="J35" s="263">
        <f t="shared" si="0"/>
        <v>95.715813183768148</v>
      </c>
      <c r="K35" s="263">
        <f t="shared" si="0"/>
        <v>69.601290018084129</v>
      </c>
      <c r="L35" s="263">
        <f t="shared" si="0"/>
        <v>100.62872610391926</v>
      </c>
      <c r="M35" s="263">
        <f t="shared" si="0"/>
        <v>85.889724333539732</v>
      </c>
      <c r="N35" s="263">
        <f t="shared" si="0"/>
        <v>84.044593279696727</v>
      </c>
      <c r="O35" s="263">
        <f t="shared" si="0"/>
        <v>67.687348395659967</v>
      </c>
      <c r="P35" s="263">
        <f t="shared" si="0"/>
        <v>66.178053612467238</v>
      </c>
      <c r="Q35" s="263">
        <f t="shared" si="0"/>
        <v>80.562137218864777</v>
      </c>
      <c r="R35" s="263">
        <f t="shared" si="0"/>
        <v>86.970080266719435</v>
      </c>
      <c r="S35" s="263">
        <f t="shared" si="0"/>
        <v>93.911811521571593</v>
      </c>
      <c r="T35" s="263">
        <f t="shared" si="0"/>
        <v>98.38073894918017</v>
      </c>
      <c r="U35" s="263">
        <f t="shared" si="0"/>
        <v>81.469765206665457</v>
      </c>
      <c r="V35" s="263">
        <f t="shared" si="0"/>
        <v>63.963188830595819</v>
      </c>
      <c r="W35" s="263">
        <f t="shared" si="0"/>
        <v>68.926069536805386</v>
      </c>
      <c r="DA35" s="70"/>
    </row>
    <row r="36" spans="1:105" ht="12" customHeight="1" x14ac:dyDescent="0.25">
      <c r="A36" s="60" t="s">
        <v>192</v>
      </c>
      <c r="B36" s="264">
        <v>30.878546322155081</v>
      </c>
      <c r="C36" s="264">
        <v>41.283280504496872</v>
      </c>
      <c r="D36" s="264">
        <v>36.451800629993024</v>
      </c>
      <c r="E36" s="264">
        <v>37.502528136537791</v>
      </c>
      <c r="F36" s="264">
        <v>47.653515121118183</v>
      </c>
      <c r="G36" s="264">
        <v>34.044988513532999</v>
      </c>
      <c r="H36" s="264">
        <v>16.81980538105817</v>
      </c>
      <c r="I36" s="264">
        <v>19.17617041977298</v>
      </c>
      <c r="J36" s="264">
        <v>17.977082799302469</v>
      </c>
      <c r="K36" s="264">
        <v>10.14856780613504</v>
      </c>
      <c r="L36" s="264">
        <v>8.990239335416792</v>
      </c>
      <c r="M36" s="264">
        <v>14.84100146472084</v>
      </c>
      <c r="N36" s="264">
        <v>13.614628834792841</v>
      </c>
      <c r="O36" s="264">
        <v>14.34700922335584</v>
      </c>
      <c r="P36" s="264">
        <v>12.87159042116623</v>
      </c>
      <c r="Q36" s="264">
        <v>20.580253675597518</v>
      </c>
      <c r="R36" s="264">
        <v>18.354399438484979</v>
      </c>
      <c r="S36" s="264">
        <v>19.455408333541421</v>
      </c>
      <c r="T36" s="264">
        <v>17.936915687665099</v>
      </c>
      <c r="U36" s="264">
        <v>16.950791730358119</v>
      </c>
      <c r="V36" s="264">
        <v>16.368538659397281</v>
      </c>
      <c r="W36" s="264">
        <v>17.31155794363427</v>
      </c>
      <c r="DA36" s="72" t="s">
        <v>286</v>
      </c>
    </row>
    <row r="37" spans="1:105" ht="12" customHeight="1" x14ac:dyDescent="0.25">
      <c r="A37" s="59" t="s">
        <v>33</v>
      </c>
      <c r="B37" s="232">
        <v>2.4478966732691938</v>
      </c>
      <c r="C37" s="232">
        <v>2.330005853128319</v>
      </c>
      <c r="D37" s="232">
        <v>2.33032310441153</v>
      </c>
      <c r="E37" s="232">
        <v>2.1214925093564272</v>
      </c>
      <c r="F37" s="232">
        <v>2.1979171055807609</v>
      </c>
      <c r="G37" s="232">
        <v>2.1490349001939362</v>
      </c>
      <c r="H37" s="232">
        <v>1.5746043041884259</v>
      </c>
      <c r="I37" s="232">
        <v>1.768282891829827</v>
      </c>
      <c r="J37" s="232">
        <v>1.6966743358238869</v>
      </c>
      <c r="K37" s="232">
        <v>1.5417148361363591</v>
      </c>
      <c r="L37" s="232">
        <v>1.6764023258294849</v>
      </c>
      <c r="M37" s="232">
        <v>1.5812302382522561</v>
      </c>
      <c r="N37" s="232">
        <v>1.594820498368404</v>
      </c>
      <c r="O37" s="232">
        <v>1.256236227108301</v>
      </c>
      <c r="P37" s="232">
        <v>0.85876515342960547</v>
      </c>
      <c r="Q37" s="232">
        <v>0.82375117593577385</v>
      </c>
      <c r="R37" s="232">
        <v>0.98832334976360925</v>
      </c>
      <c r="S37" s="232">
        <v>0.80369403691808006</v>
      </c>
      <c r="T37" s="232">
        <v>0.75001778924843243</v>
      </c>
      <c r="U37" s="232">
        <v>0.76611066444624143</v>
      </c>
      <c r="V37" s="232">
        <v>0.64568774812273932</v>
      </c>
      <c r="W37" s="232">
        <v>0.44418736125166602</v>
      </c>
      <c r="DA37" s="71" t="s">
        <v>287</v>
      </c>
    </row>
    <row r="38" spans="1:105" ht="12" customHeight="1" x14ac:dyDescent="0.25">
      <c r="A38" s="59" t="s">
        <v>160</v>
      </c>
      <c r="B38" s="232">
        <v>3.6277782886110259</v>
      </c>
      <c r="C38" s="232">
        <v>3.6763772370181629</v>
      </c>
      <c r="D38" s="232">
        <v>3.6265032897626801</v>
      </c>
      <c r="E38" s="232">
        <v>3.7628215543618762</v>
      </c>
      <c r="F38" s="232">
        <v>4.3237941966060118</v>
      </c>
      <c r="G38" s="232">
        <v>4.3361555598156718</v>
      </c>
      <c r="H38" s="232">
        <v>1.891079744516722</v>
      </c>
      <c r="I38" s="232">
        <v>2.166188431949533</v>
      </c>
      <c r="J38" s="232">
        <v>2.0960636326509872</v>
      </c>
      <c r="K38" s="232">
        <v>2.01983624906013</v>
      </c>
      <c r="L38" s="232">
        <v>2.3553497766341711</v>
      </c>
      <c r="M38" s="232">
        <v>2.050944127986166</v>
      </c>
      <c r="N38" s="232">
        <v>1.759562353702296</v>
      </c>
      <c r="O38" s="232">
        <v>1.4820078276541271</v>
      </c>
      <c r="P38" s="232">
        <v>0.89436268629845284</v>
      </c>
      <c r="Q38" s="232">
        <v>1.2100341926264979</v>
      </c>
      <c r="R38" s="232">
        <v>0.97231708601234124</v>
      </c>
      <c r="S38" s="232">
        <v>1.0465745665466799</v>
      </c>
      <c r="T38" s="232">
        <v>1.243148347317111</v>
      </c>
      <c r="U38" s="232">
        <v>0.99781273816078442</v>
      </c>
      <c r="V38" s="232">
        <v>0.86657728361937691</v>
      </c>
      <c r="W38" s="232">
        <v>0.97664455462361466</v>
      </c>
      <c r="DA38" s="71" t="s">
        <v>288</v>
      </c>
    </row>
    <row r="39" spans="1:105" ht="12" customHeight="1" x14ac:dyDescent="0.25">
      <c r="A39" s="59" t="s">
        <v>162</v>
      </c>
      <c r="B39" s="232">
        <v>24.80287136027486</v>
      </c>
      <c r="C39" s="232">
        <v>35.276897414350387</v>
      </c>
      <c r="D39" s="232">
        <v>30.49497423581882</v>
      </c>
      <c r="E39" s="232">
        <v>31.618214072819491</v>
      </c>
      <c r="F39" s="232">
        <v>41.131803818931402</v>
      </c>
      <c r="G39" s="232">
        <v>27.559798053523391</v>
      </c>
      <c r="H39" s="232">
        <v>13.354121332353021</v>
      </c>
      <c r="I39" s="232">
        <v>15.241699095993621</v>
      </c>
      <c r="J39" s="232">
        <v>14.184344830827589</v>
      </c>
      <c r="K39" s="232">
        <v>6.5870167209385562</v>
      </c>
      <c r="L39" s="232">
        <v>4.9584872329531358</v>
      </c>
      <c r="M39" s="232">
        <v>11.20882709848242</v>
      </c>
      <c r="N39" s="232">
        <v>10.26024598272214</v>
      </c>
      <c r="O39" s="232">
        <v>11.60876516859342</v>
      </c>
      <c r="P39" s="232">
        <v>11.11846258143817</v>
      </c>
      <c r="Q39" s="232">
        <v>18.546468307035251</v>
      </c>
      <c r="R39" s="232">
        <v>16.393759002709029</v>
      </c>
      <c r="S39" s="232">
        <v>17.605139730076669</v>
      </c>
      <c r="T39" s="232">
        <v>15.943749551099559</v>
      </c>
      <c r="U39" s="232">
        <v>15.186868327751091</v>
      </c>
      <c r="V39" s="232">
        <v>14.85627362765517</v>
      </c>
      <c r="W39" s="232">
        <v>15.890726027758991</v>
      </c>
      <c r="DA39" s="71" t="s">
        <v>289</v>
      </c>
    </row>
    <row r="40" spans="1:105" ht="12" customHeight="1" x14ac:dyDescent="0.25">
      <c r="A40" s="60" t="s">
        <v>197</v>
      </c>
      <c r="B40" s="264">
        <v>57.311055463713217</v>
      </c>
      <c r="C40" s="264">
        <v>63.663362119166948</v>
      </c>
      <c r="D40" s="264">
        <v>58.778153505975112</v>
      </c>
      <c r="E40" s="264">
        <v>58.757162592605503</v>
      </c>
      <c r="F40" s="264">
        <v>63.823618598220548</v>
      </c>
      <c r="G40" s="264">
        <v>60.751467187849357</v>
      </c>
      <c r="H40" s="264">
        <v>43.890986611631867</v>
      </c>
      <c r="I40" s="264">
        <v>44.031986808217127</v>
      </c>
      <c r="J40" s="264">
        <v>41.390146347345983</v>
      </c>
      <c r="K40" s="264">
        <v>33.961881200150643</v>
      </c>
      <c r="L40" s="264">
        <v>56.687602916206771</v>
      </c>
      <c r="M40" s="264">
        <v>39.343936302895557</v>
      </c>
      <c r="N40" s="264">
        <v>36.845165485605797</v>
      </c>
      <c r="O40" s="264">
        <v>16.88095578181041</v>
      </c>
      <c r="P40" s="264">
        <v>15.98123333330525</v>
      </c>
      <c r="Q40" s="264">
        <v>20.19946132152241</v>
      </c>
      <c r="R40" s="264">
        <v>21.08502460595496</v>
      </c>
      <c r="S40" s="264">
        <v>22.640098659995068</v>
      </c>
      <c r="T40" s="264">
        <v>22.56570987864216</v>
      </c>
      <c r="U40" s="264">
        <v>19.50472715414309</v>
      </c>
      <c r="V40" s="264">
        <v>16.084110910438369</v>
      </c>
      <c r="W40" s="264">
        <v>17.640220727831309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0.9353996545776988</v>
      </c>
      <c r="N41" s="231">
        <v>0.62383460294977966</v>
      </c>
      <c r="O41" s="231">
        <v>1.543819779882182</v>
      </c>
      <c r="P41" s="231">
        <v>1.6063472463042689</v>
      </c>
      <c r="Q41" s="231">
        <v>1.3392737874493881</v>
      </c>
      <c r="R41" s="231">
        <v>1.1106861510371731</v>
      </c>
      <c r="S41" s="231">
        <v>1.506226838484614</v>
      </c>
      <c r="T41" s="231">
        <v>1.2817960279468861</v>
      </c>
      <c r="U41" s="231">
        <v>1.228766449695806</v>
      </c>
      <c r="V41" s="231">
        <v>0.99394156540440848</v>
      </c>
      <c r="W41" s="231">
        <v>1.154082752087455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0.45686507732884668</v>
      </c>
      <c r="C43" s="231">
        <v>0.42934906318296462</v>
      </c>
      <c r="D43" s="231">
        <v>0.46630881994611939</v>
      </c>
      <c r="E43" s="231">
        <v>0.46028394766579889</v>
      </c>
      <c r="F43" s="231">
        <v>0.4779372070088862</v>
      </c>
      <c r="G43" s="231">
        <v>0.51248520544767306</v>
      </c>
      <c r="H43" s="231">
        <v>0.32828876615105379</v>
      </c>
      <c r="I43" s="231">
        <v>0.44076865394601572</v>
      </c>
      <c r="J43" s="231">
        <v>0.48026395572546482</v>
      </c>
      <c r="K43" s="231">
        <v>0.34521024214998752</v>
      </c>
      <c r="L43" s="231">
        <v>0.27083392777606269</v>
      </c>
      <c r="M43" s="231">
        <v>0.35442771247191979</v>
      </c>
      <c r="N43" s="231">
        <v>0.42391065639211067</v>
      </c>
      <c r="O43" s="231">
        <v>0.99047689820891671</v>
      </c>
      <c r="P43" s="231">
        <v>0.72650803909465522</v>
      </c>
      <c r="Q43" s="231">
        <v>0.62259995219200281</v>
      </c>
      <c r="R43" s="231">
        <v>0.84190115809659094</v>
      </c>
      <c r="S43" s="231">
        <v>0.68824582984068039</v>
      </c>
      <c r="T43" s="231">
        <v>0.72308715324361461</v>
      </c>
      <c r="U43" s="231">
        <v>0.66696677742130295</v>
      </c>
      <c r="V43" s="231">
        <v>0.50714320616169006</v>
      </c>
      <c r="W43" s="231">
        <v>0.33326011656097287</v>
      </c>
      <c r="DA43" s="73" t="s">
        <v>293</v>
      </c>
    </row>
    <row r="44" spans="1:105" ht="12" customHeight="1" x14ac:dyDescent="0.25">
      <c r="A44" s="64" t="s">
        <v>160</v>
      </c>
      <c r="B44" s="231">
        <v>0.68994898524725257</v>
      </c>
      <c r="C44" s="231">
        <v>0.69032712608832125</v>
      </c>
      <c r="D44" s="231">
        <v>0.73948084311320339</v>
      </c>
      <c r="E44" s="231">
        <v>0.83191568520726056</v>
      </c>
      <c r="F44" s="231">
        <v>0.95808912286278147</v>
      </c>
      <c r="G44" s="231">
        <v>1.053717229547688</v>
      </c>
      <c r="H44" s="231">
        <v>0.40176841655777812</v>
      </c>
      <c r="I44" s="231">
        <v>0.55022022671081861</v>
      </c>
      <c r="J44" s="231">
        <v>0.6045988669257778</v>
      </c>
      <c r="K44" s="231">
        <v>0.4608686277585668</v>
      </c>
      <c r="L44" s="231">
        <v>0.38775873226428798</v>
      </c>
      <c r="M44" s="231">
        <v>0.46845486483274401</v>
      </c>
      <c r="N44" s="231">
        <v>0.47659397711740081</v>
      </c>
      <c r="O44" s="231">
        <v>1.190706975282767</v>
      </c>
      <c r="P44" s="231">
        <v>0.77101183690056563</v>
      </c>
      <c r="Q44" s="231">
        <v>0.93194877347188854</v>
      </c>
      <c r="R44" s="231">
        <v>0.84401726684016409</v>
      </c>
      <c r="S44" s="231">
        <v>0.91328091483921359</v>
      </c>
      <c r="T44" s="231">
        <v>1.2213029367674331</v>
      </c>
      <c r="U44" s="231">
        <v>0.8852034557642241</v>
      </c>
      <c r="V44" s="231">
        <v>0.69358026851811028</v>
      </c>
      <c r="W44" s="231">
        <v>0.74668089744774369</v>
      </c>
      <c r="DA44" s="73" t="s">
        <v>294</v>
      </c>
    </row>
    <row r="45" spans="1:105" ht="12" customHeight="1" x14ac:dyDescent="0.25">
      <c r="A45" s="64" t="s">
        <v>70</v>
      </c>
      <c r="B45" s="231">
        <v>0.70633393418442081</v>
      </c>
      <c r="C45" s="231">
        <v>0.62287946929747506</v>
      </c>
      <c r="D45" s="231">
        <v>0.68800183986665508</v>
      </c>
      <c r="E45" s="231">
        <v>0.58949249226110323</v>
      </c>
      <c r="F45" s="231">
        <v>0.40775971853545062</v>
      </c>
      <c r="G45" s="231">
        <v>0.28289358428237921</v>
      </c>
      <c r="H45" s="231">
        <v>0.45768845881686271</v>
      </c>
      <c r="I45" s="231">
        <v>0.51429326965457101</v>
      </c>
      <c r="J45" s="231">
        <v>0.49672506218920881</v>
      </c>
      <c r="K45" s="231">
        <v>0.29928527706797919</v>
      </c>
      <c r="L45" s="231">
        <v>0.1851072317765434</v>
      </c>
      <c r="M45" s="231">
        <v>0.25314117874265918</v>
      </c>
      <c r="N45" s="231">
        <v>0.1571487683724461</v>
      </c>
      <c r="O45" s="231">
        <v>0.4706915476962325</v>
      </c>
      <c r="P45" s="231">
        <v>1.087636913775677</v>
      </c>
      <c r="Q45" s="231">
        <v>0.676824577850767</v>
      </c>
      <c r="R45" s="231">
        <v>0.85387020980791151</v>
      </c>
      <c r="S45" s="231">
        <v>0.97892262894171855</v>
      </c>
      <c r="T45" s="231">
        <v>1.029241894463494</v>
      </c>
      <c r="U45" s="231">
        <v>1.0050457637202039</v>
      </c>
      <c r="V45" s="231">
        <v>0.55143001732081798</v>
      </c>
      <c r="W45" s="231">
        <v>0.57722990548359476</v>
      </c>
      <c r="DA45" s="73" t="s">
        <v>295</v>
      </c>
    </row>
    <row r="46" spans="1:105" ht="12" customHeight="1" x14ac:dyDescent="0.25">
      <c r="A46" s="64" t="s">
        <v>34</v>
      </c>
      <c r="B46" s="231">
        <v>47.987362252457878</v>
      </c>
      <c r="C46" s="231">
        <v>51.228456191168547</v>
      </c>
      <c r="D46" s="231">
        <v>46.577295933753447</v>
      </c>
      <c r="E46" s="231">
        <v>48.030860762465743</v>
      </c>
      <c r="F46" s="231">
        <v>50.734358713202603</v>
      </c>
      <c r="G46" s="231">
        <v>50.727497974992971</v>
      </c>
      <c r="H46" s="231">
        <v>38.721159910609657</v>
      </c>
      <c r="I46" s="231">
        <v>37.101949959209428</v>
      </c>
      <c r="J46" s="231">
        <v>34.086952110943052</v>
      </c>
      <c r="K46" s="231">
        <v>30.481401239046811</v>
      </c>
      <c r="L46" s="231">
        <v>54.490909194828014</v>
      </c>
      <c r="M46" s="231">
        <v>33.170918072285637</v>
      </c>
      <c r="N46" s="231">
        <v>31.15500229885626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4.6179821320426813</v>
      </c>
      <c r="C47" s="231">
        <v>6.4848404793238332</v>
      </c>
      <c r="D47" s="231">
        <v>6.0875307389078026</v>
      </c>
      <c r="E47" s="231">
        <v>6.8434810596914026</v>
      </c>
      <c r="F47" s="231">
        <v>8.922626125093025</v>
      </c>
      <c r="G47" s="231">
        <v>6.5564582882318501</v>
      </c>
      <c r="H47" s="231">
        <v>2.7775079634893678</v>
      </c>
      <c r="I47" s="231">
        <v>3.7900745033520402</v>
      </c>
      <c r="J47" s="231">
        <v>4.0054027460000023</v>
      </c>
      <c r="K47" s="231">
        <v>1.4713764279711119</v>
      </c>
      <c r="L47" s="231">
        <v>0.79915205461205829</v>
      </c>
      <c r="M47" s="231">
        <v>2.5063870527786931</v>
      </c>
      <c r="N47" s="231">
        <v>2.720668982960468</v>
      </c>
      <c r="O47" s="231">
        <v>9.1309185919157247</v>
      </c>
      <c r="P47" s="231">
        <v>9.383528062590857</v>
      </c>
      <c r="Q47" s="231">
        <v>13.98394363242109</v>
      </c>
      <c r="R47" s="231">
        <v>13.931439874091121</v>
      </c>
      <c r="S47" s="231">
        <v>15.0399961992947</v>
      </c>
      <c r="T47" s="231">
        <v>15.334335207665619</v>
      </c>
      <c r="U47" s="231">
        <v>13.189742860545159</v>
      </c>
      <c r="V47" s="231">
        <v>11.64054632441403</v>
      </c>
      <c r="W47" s="231">
        <v>11.893681170608509</v>
      </c>
      <c r="DA47" s="73" t="s">
        <v>297</v>
      </c>
    </row>
    <row r="48" spans="1:105" ht="12" customHeight="1" x14ac:dyDescent="0.25">
      <c r="A48" s="64" t="s">
        <v>36</v>
      </c>
      <c r="B48" s="231">
        <v>2.6887077300697682</v>
      </c>
      <c r="C48" s="231">
        <v>4.0423054413208543</v>
      </c>
      <c r="D48" s="231">
        <v>4.0542017206336132</v>
      </c>
      <c r="E48" s="231">
        <v>1.843138207709492</v>
      </c>
      <c r="F48" s="231">
        <v>2.161867163102817</v>
      </c>
      <c r="G48" s="231">
        <v>1.455888365341184</v>
      </c>
      <c r="H48" s="231">
        <v>1.0732663442364441</v>
      </c>
      <c r="I48" s="231">
        <v>1.488230509041921</v>
      </c>
      <c r="J48" s="231">
        <v>1.5699549289881189</v>
      </c>
      <c r="K48" s="231">
        <v>0.90373938615618277</v>
      </c>
      <c r="L48" s="231">
        <v>0.55384177494980957</v>
      </c>
      <c r="M48" s="231">
        <v>1.6552077672062</v>
      </c>
      <c r="N48" s="231">
        <v>1.283046912514602</v>
      </c>
      <c r="O48" s="231">
        <v>3.5487836287205941</v>
      </c>
      <c r="P48" s="231">
        <v>2.4006372475362139</v>
      </c>
      <c r="Q48" s="231">
        <v>2.6388385016594311</v>
      </c>
      <c r="R48" s="231">
        <v>3.503109946081997</v>
      </c>
      <c r="S48" s="231">
        <v>3.513426248594139</v>
      </c>
      <c r="T48" s="231">
        <v>2.9759466585551082</v>
      </c>
      <c r="U48" s="231">
        <v>2.5290018469963891</v>
      </c>
      <c r="V48" s="231">
        <v>1.6974695286193151</v>
      </c>
      <c r="W48" s="231">
        <v>2.9352858856430371</v>
      </c>
      <c r="DA48" s="73" t="s">
        <v>298</v>
      </c>
    </row>
    <row r="49" spans="1:105" ht="12" customHeight="1" x14ac:dyDescent="0.25">
      <c r="A49" s="64" t="s">
        <v>73</v>
      </c>
      <c r="B49" s="231">
        <v>0.16385535238237051</v>
      </c>
      <c r="C49" s="231">
        <v>0.16520434878494161</v>
      </c>
      <c r="D49" s="231">
        <v>0.16533360975425751</v>
      </c>
      <c r="E49" s="231">
        <v>0.15799043760470879</v>
      </c>
      <c r="F49" s="231">
        <v>0.1609805484149861</v>
      </c>
      <c r="G49" s="231">
        <v>0.16252654000561231</v>
      </c>
      <c r="H49" s="231">
        <v>0.13130675177069251</v>
      </c>
      <c r="I49" s="231">
        <v>0.14644968630232641</v>
      </c>
      <c r="J49" s="231">
        <v>0.14624867657436849</v>
      </c>
      <c r="K49" s="231">
        <v>0</v>
      </c>
      <c r="L49" s="231">
        <v>0</v>
      </c>
      <c r="M49" s="231">
        <v>0</v>
      </c>
      <c r="N49" s="231">
        <v>4.9592864427288217E-3</v>
      </c>
      <c r="O49" s="231">
        <v>5.5583601039898281E-3</v>
      </c>
      <c r="P49" s="231">
        <v>5.5639871030142797E-3</v>
      </c>
      <c r="Q49" s="231">
        <v>6.0320964778472408E-3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33.468434534391761</v>
      </c>
      <c r="C51" s="265">
        <v>33.966043523817341</v>
      </c>
      <c r="D51" s="265">
        <v>36.440560910076478</v>
      </c>
      <c r="E51" s="265">
        <v>34.696922044464628</v>
      </c>
      <c r="F51" s="265">
        <v>32.70126458168366</v>
      </c>
      <c r="G51" s="265">
        <v>40.433077306264927</v>
      </c>
      <c r="H51" s="265">
        <v>29.198149079948362</v>
      </c>
      <c r="I51" s="265">
        <v>34.663903952672008</v>
      </c>
      <c r="J51" s="265">
        <v>36.348584037119693</v>
      </c>
      <c r="K51" s="265">
        <v>25.490841011798441</v>
      </c>
      <c r="L51" s="265">
        <v>34.950883852295711</v>
      </c>
      <c r="M51" s="265">
        <v>31.704786565923332</v>
      </c>
      <c r="N51" s="265">
        <v>33.584798959298098</v>
      </c>
      <c r="O51" s="265">
        <v>36.45938339049372</v>
      </c>
      <c r="P51" s="265">
        <v>37.325229857995751</v>
      </c>
      <c r="Q51" s="265">
        <v>39.782422221744852</v>
      </c>
      <c r="R51" s="265">
        <v>47.530656222279489</v>
      </c>
      <c r="S51" s="265">
        <v>51.816304528035097</v>
      </c>
      <c r="T51" s="265">
        <v>57.878113382872918</v>
      </c>
      <c r="U51" s="265">
        <v>45.014246322164247</v>
      </c>
      <c r="V51" s="265">
        <v>31.510539260760169</v>
      </c>
      <c r="W51" s="265">
        <v>33.974290865339803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958.6578326449785</v>
      </c>
      <c r="C54" s="225">
        <v>1101.383996955911</v>
      </c>
      <c r="D54" s="225">
        <v>1066.4118669551151</v>
      </c>
      <c r="E54" s="225">
        <v>1156.060383615787</v>
      </c>
      <c r="F54" s="225">
        <v>1248.487702007109</v>
      </c>
      <c r="G54" s="225">
        <v>1151.5534706942151</v>
      </c>
      <c r="H54" s="225">
        <v>1062.159008884767</v>
      </c>
      <c r="I54" s="225">
        <v>1026.846765007969</v>
      </c>
      <c r="J54" s="225">
        <v>1043.6635439215329</v>
      </c>
      <c r="K54" s="225">
        <v>745.56287163860281</v>
      </c>
      <c r="L54" s="225">
        <v>796.19548019180434</v>
      </c>
      <c r="M54" s="225">
        <v>799.61754468655636</v>
      </c>
      <c r="N54" s="225">
        <v>735.26207762261697</v>
      </c>
      <c r="O54" s="225">
        <v>616.7956221972687</v>
      </c>
      <c r="P54" s="225">
        <v>610.22828290415316</v>
      </c>
      <c r="Q54" s="225">
        <v>644.36185728596922</v>
      </c>
      <c r="R54" s="225">
        <v>628.90488225723016</v>
      </c>
      <c r="S54" s="225">
        <v>668.84835513153871</v>
      </c>
      <c r="T54" s="225">
        <v>656.99805326853607</v>
      </c>
      <c r="U54" s="225">
        <v>638.07263065780307</v>
      </c>
      <c r="V54" s="225">
        <v>590.01840662467271</v>
      </c>
      <c r="W54" s="225">
        <v>669.69420967050894</v>
      </c>
      <c r="DA54" s="89" t="s">
        <v>302</v>
      </c>
    </row>
    <row r="55" spans="1:105" ht="12" customHeight="1" x14ac:dyDescent="0.25">
      <c r="A55" s="55" t="s">
        <v>92</v>
      </c>
      <c r="B55" s="261">
        <v>1.919278631049073</v>
      </c>
      <c r="C55" s="261">
        <v>2.192656710759926</v>
      </c>
      <c r="D55" s="261">
        <v>2.1513674981239599</v>
      </c>
      <c r="E55" s="261">
        <v>2.3458444194913319</v>
      </c>
      <c r="F55" s="261">
        <v>2.494992876022065</v>
      </c>
      <c r="G55" s="261">
        <v>2.3685583821945388</v>
      </c>
      <c r="H55" s="261">
        <v>2.1500066231421839</v>
      </c>
      <c r="I55" s="261">
        <v>2.1168925262954001</v>
      </c>
      <c r="J55" s="261">
        <v>2.167348602993024</v>
      </c>
      <c r="K55" s="261">
        <v>1.521896875794436</v>
      </c>
      <c r="L55" s="261">
        <v>1.6110151297805619</v>
      </c>
      <c r="M55" s="261">
        <v>1.632775000519773</v>
      </c>
      <c r="N55" s="261">
        <v>1.5338123639266401</v>
      </c>
      <c r="O55" s="261">
        <v>1.3477438455573281</v>
      </c>
      <c r="P55" s="261">
        <v>1.332831347860256</v>
      </c>
      <c r="Q55" s="261">
        <v>1.4024498425561369</v>
      </c>
      <c r="R55" s="261">
        <v>1.375702251917956</v>
      </c>
      <c r="S55" s="261">
        <v>1.4629510662140299</v>
      </c>
      <c r="T55" s="261">
        <v>1.4521941651941941</v>
      </c>
      <c r="U55" s="261">
        <v>1.39491088854375</v>
      </c>
      <c r="V55" s="261">
        <v>1.271017710583201</v>
      </c>
      <c r="W55" s="261">
        <v>1.4328822740629661</v>
      </c>
      <c r="DA55" s="67" t="s">
        <v>303</v>
      </c>
    </row>
    <row r="56" spans="1:105" ht="12" customHeight="1" x14ac:dyDescent="0.25">
      <c r="A56" s="202" t="s">
        <v>93</v>
      </c>
      <c r="B56" s="226">
        <v>0.36801343337944542</v>
      </c>
      <c r="C56" s="226">
        <v>0.42043250588799469</v>
      </c>
      <c r="D56" s="226">
        <v>0.41251547671991062</v>
      </c>
      <c r="E56" s="226">
        <v>0.44980559103038559</v>
      </c>
      <c r="F56" s="226">
        <v>0.47840416691361598</v>
      </c>
      <c r="G56" s="226">
        <v>0.4541608958125215</v>
      </c>
      <c r="H56" s="226">
        <v>0.41225453478769619</v>
      </c>
      <c r="I56" s="226">
        <v>0.40590504895656232</v>
      </c>
      <c r="J56" s="226">
        <v>0.41557978493285969</v>
      </c>
      <c r="K56" s="226">
        <v>0.29181718873430279</v>
      </c>
      <c r="L56" s="226">
        <v>0.30890523113505058</v>
      </c>
      <c r="M56" s="226">
        <v>0.31307759288132442</v>
      </c>
      <c r="N56" s="226">
        <v>0.29410193240152521</v>
      </c>
      <c r="O56" s="226">
        <v>0.2584240932482344</v>
      </c>
      <c r="P56" s="226">
        <v>0.25556468587038911</v>
      </c>
      <c r="Q56" s="226">
        <v>0.26891373318705508</v>
      </c>
      <c r="R56" s="226">
        <v>0.26378499757454799</v>
      </c>
      <c r="S56" s="226">
        <v>0.28051458294477299</v>
      </c>
      <c r="T56" s="226">
        <v>0.27845199337971932</v>
      </c>
      <c r="U56" s="226">
        <v>0.26746817113821802</v>
      </c>
      <c r="V56" s="226">
        <v>0.24371218643857581</v>
      </c>
      <c r="W56" s="226">
        <v>0.27474902120815459</v>
      </c>
      <c r="DA56" s="174" t="s">
        <v>304</v>
      </c>
    </row>
    <row r="57" spans="1:105" ht="12" customHeight="1" x14ac:dyDescent="0.25">
      <c r="A57" s="202" t="s">
        <v>94</v>
      </c>
      <c r="B57" s="226">
        <v>50.909356359236668</v>
      </c>
      <c r="C57" s="226">
        <v>58.160779813681309</v>
      </c>
      <c r="D57" s="226">
        <v>57.065572892772842</v>
      </c>
      <c r="E57" s="226">
        <v>62.224122950784569</v>
      </c>
      <c r="F57" s="226">
        <v>66.180323890615171</v>
      </c>
      <c r="G57" s="226">
        <v>62.826616618395413</v>
      </c>
      <c r="H57" s="226">
        <v>57.029475335968513</v>
      </c>
      <c r="I57" s="226">
        <v>56.151115451366593</v>
      </c>
      <c r="J57" s="226">
        <v>57.489475785053131</v>
      </c>
      <c r="K57" s="226">
        <v>40.368703708996208</v>
      </c>
      <c r="L57" s="226">
        <v>42.732588179388507</v>
      </c>
      <c r="M57" s="226">
        <v>43.309774313737279</v>
      </c>
      <c r="N57" s="226">
        <v>40.684765077941428</v>
      </c>
      <c r="O57" s="226">
        <v>35.749250059092518</v>
      </c>
      <c r="P57" s="226">
        <v>35.353692245242662</v>
      </c>
      <c r="Q57" s="226">
        <v>37.200340615275813</v>
      </c>
      <c r="R57" s="226">
        <v>36.490853935477851</v>
      </c>
      <c r="S57" s="226">
        <v>38.805151040162357</v>
      </c>
      <c r="T57" s="226">
        <v>38.51982149056979</v>
      </c>
      <c r="U57" s="226">
        <v>37.000367932735827</v>
      </c>
      <c r="V57" s="226">
        <v>33.714069713584429</v>
      </c>
      <c r="W57" s="226">
        <v>38.007568641157789</v>
      </c>
      <c r="DA57" s="174" t="s">
        <v>305</v>
      </c>
    </row>
    <row r="58" spans="1:105" ht="12" customHeight="1" x14ac:dyDescent="0.25">
      <c r="A58" s="202" t="s">
        <v>95</v>
      </c>
      <c r="B58" s="226">
        <v>0.87776891942611734</v>
      </c>
      <c r="C58" s="226">
        <v>1.002796509344847</v>
      </c>
      <c r="D58" s="226">
        <v>0.9839131711087421</v>
      </c>
      <c r="E58" s="226">
        <v>1.072855857366156</v>
      </c>
      <c r="F58" s="226">
        <v>1.1410678810948289</v>
      </c>
      <c r="G58" s="226">
        <v>1.083243932435267</v>
      </c>
      <c r="H58" s="226">
        <v>0.98329078426875782</v>
      </c>
      <c r="I58" s="226">
        <v>0.96814627917358809</v>
      </c>
      <c r="J58" s="226">
        <v>0.99122201982159697</v>
      </c>
      <c r="K58" s="226">
        <v>0.69602909891925402</v>
      </c>
      <c r="L58" s="226">
        <v>0.73678672120351141</v>
      </c>
      <c r="M58" s="226">
        <v>0.74673844885608753</v>
      </c>
      <c r="N58" s="226">
        <v>0.70147856569965739</v>
      </c>
      <c r="O58" s="226">
        <v>0.6163814048882662</v>
      </c>
      <c r="P58" s="226">
        <v>0.6095612763369741</v>
      </c>
      <c r="Q58" s="226">
        <v>0.6414008174399114</v>
      </c>
      <c r="R58" s="226">
        <v>0.62916799029750958</v>
      </c>
      <c r="S58" s="226">
        <v>0.66907063716020843</v>
      </c>
      <c r="T58" s="226">
        <v>0.66415104225001365</v>
      </c>
      <c r="U58" s="226">
        <v>0.6379529285247727</v>
      </c>
      <c r="V58" s="226">
        <v>0.58129123324853449</v>
      </c>
      <c r="W58" s="226">
        <v>0.65531888128281335</v>
      </c>
      <c r="DA58" s="174" t="s">
        <v>306</v>
      </c>
    </row>
    <row r="59" spans="1:105" ht="12" customHeight="1" x14ac:dyDescent="0.25">
      <c r="A59" s="56" t="s">
        <v>96</v>
      </c>
      <c r="B59" s="262">
        <v>2.213088250345935</v>
      </c>
      <c r="C59" s="262">
        <v>2.5534858858222358</v>
      </c>
      <c r="D59" s="262">
        <v>2.4702434565398499</v>
      </c>
      <c r="E59" s="262">
        <v>2.6811233695572532</v>
      </c>
      <c r="F59" s="262">
        <v>2.9185670203272278</v>
      </c>
      <c r="G59" s="262">
        <v>2.656013735587567</v>
      </c>
      <c r="H59" s="262">
        <v>2.4447506567397999</v>
      </c>
      <c r="I59" s="262">
        <v>2.3795839849046612</v>
      </c>
      <c r="J59" s="262">
        <v>2.4288805920234182</v>
      </c>
      <c r="K59" s="262">
        <v>1.7230553105015749</v>
      </c>
      <c r="L59" s="262">
        <v>1.813595887451285</v>
      </c>
      <c r="M59" s="262">
        <v>1.848154565051743</v>
      </c>
      <c r="N59" s="262">
        <v>1.7062383230863569</v>
      </c>
      <c r="O59" s="262">
        <v>1.472155718291742</v>
      </c>
      <c r="P59" s="262">
        <v>5.831217227438362</v>
      </c>
      <c r="Q59" s="262">
        <v>7.0962107723819479</v>
      </c>
      <c r="R59" s="262">
        <v>7.1852353698601448</v>
      </c>
      <c r="S59" s="262">
        <v>8.3011177072749938</v>
      </c>
      <c r="T59" s="262">
        <v>8.703226415681014</v>
      </c>
      <c r="U59" s="262">
        <v>9.5646026143353033</v>
      </c>
      <c r="V59" s="262">
        <v>10.722959847421739</v>
      </c>
      <c r="W59" s="262">
        <v>12.482296906640141</v>
      </c>
      <c r="DA59" s="68" t="s">
        <v>307</v>
      </c>
    </row>
    <row r="60" spans="1:105" ht="12" customHeight="1" x14ac:dyDescent="0.25">
      <c r="A60" s="37" t="s">
        <v>160</v>
      </c>
      <c r="B60" s="228">
        <v>0.12652102907077931</v>
      </c>
      <c r="C60" s="228">
        <v>0.12558986102672809</v>
      </c>
      <c r="D60" s="228">
        <v>0.1238307531348261</v>
      </c>
      <c r="E60" s="228">
        <v>0.14042063446044659</v>
      </c>
      <c r="F60" s="228">
        <v>0.15754140752720089</v>
      </c>
      <c r="G60" s="228">
        <v>0.15529806271243629</v>
      </c>
      <c r="H60" s="228">
        <v>0.10137436783941101</v>
      </c>
      <c r="I60" s="228">
        <v>9.6463656955463217E-2</v>
      </c>
      <c r="J60" s="228">
        <v>9.4253262809841157E-2</v>
      </c>
      <c r="K60" s="228">
        <v>9.9424074103722004E-2</v>
      </c>
      <c r="L60" s="228">
        <v>9.842026536232186E-2</v>
      </c>
      <c r="M60" s="228">
        <v>8.2108684007999491E-2</v>
      </c>
      <c r="N60" s="228">
        <v>6.4101757549085175E-2</v>
      </c>
      <c r="O60" s="228">
        <v>4.2863944274338962E-2</v>
      </c>
      <c r="P60" s="228">
        <v>7.5469293358509252E-3</v>
      </c>
      <c r="Q60" s="228">
        <v>7.7063568136846962E-3</v>
      </c>
      <c r="R60" s="228">
        <v>5.3211978562443208E-3</v>
      </c>
      <c r="S60" s="228">
        <v>5.1614537083141624E-3</v>
      </c>
      <c r="T60" s="228">
        <v>5.2741337335811588E-3</v>
      </c>
      <c r="U60" s="228">
        <v>4.4609106160222942E-3</v>
      </c>
      <c r="V60" s="228">
        <v>3.8267512662430339E-3</v>
      </c>
      <c r="W60" s="228">
        <v>4.4431571434011266E-3</v>
      </c>
      <c r="DA60" s="69" t="s">
        <v>308</v>
      </c>
    </row>
    <row r="61" spans="1:105" ht="12" customHeight="1" x14ac:dyDescent="0.25">
      <c r="A61" s="37" t="s">
        <v>162</v>
      </c>
      <c r="B61" s="228">
        <v>0.88623662963965011</v>
      </c>
      <c r="C61" s="228">
        <v>1.2346693030947169</v>
      </c>
      <c r="D61" s="228">
        <v>1.066828149083701</v>
      </c>
      <c r="E61" s="228">
        <v>1.2088722280745881</v>
      </c>
      <c r="F61" s="228">
        <v>1.535441306373275</v>
      </c>
      <c r="G61" s="228">
        <v>1.0112603322753351</v>
      </c>
      <c r="H61" s="228">
        <v>0.73343121718259152</v>
      </c>
      <c r="I61" s="228">
        <v>0.69538710072708088</v>
      </c>
      <c r="J61" s="228">
        <v>0.6534719767411491</v>
      </c>
      <c r="K61" s="228">
        <v>0.33219257125511709</v>
      </c>
      <c r="L61" s="228">
        <v>0.21227755546249991</v>
      </c>
      <c r="M61" s="228">
        <v>0.45974941912209077</v>
      </c>
      <c r="N61" s="228">
        <v>0.38295593587612042</v>
      </c>
      <c r="O61" s="228">
        <v>0.34399601951248038</v>
      </c>
      <c r="P61" s="228">
        <v>9.6122953753625145E-2</v>
      </c>
      <c r="Q61" s="228">
        <v>0.1210147894970334</v>
      </c>
      <c r="R61" s="228">
        <v>9.1919106362099878E-2</v>
      </c>
      <c r="S61" s="228">
        <v>8.8954330130265616E-2</v>
      </c>
      <c r="T61" s="228">
        <v>6.9301781934371351E-2</v>
      </c>
      <c r="U61" s="228">
        <v>6.9561423701558864E-2</v>
      </c>
      <c r="V61" s="228">
        <v>6.7213820391199441E-2</v>
      </c>
      <c r="W61" s="228">
        <v>7.4066980074848868E-2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2.9805470488957972E-4</v>
      </c>
      <c r="F62" s="228">
        <v>2.9751496734642158E-4</v>
      </c>
      <c r="G62" s="228">
        <v>2.9494533163676001E-4</v>
      </c>
      <c r="H62" s="228">
        <v>3.48141271629949E-4</v>
      </c>
      <c r="I62" s="228">
        <v>3.2561017406938461E-4</v>
      </c>
      <c r="J62" s="228">
        <v>3.287023588964037E-4</v>
      </c>
      <c r="K62" s="228">
        <v>1.101949798955588E-3</v>
      </c>
      <c r="L62" s="228">
        <v>1.033463925163982E-3</v>
      </c>
      <c r="M62" s="228">
        <v>1.016733109151136E-3</v>
      </c>
      <c r="N62" s="228">
        <v>9.7528410878712155E-4</v>
      </c>
      <c r="O62" s="228">
        <v>8.8341431601312139E-4</v>
      </c>
      <c r="P62" s="228">
        <v>8.8240188670089034E-4</v>
      </c>
      <c r="Q62" s="228">
        <v>8.3310045597670261E-4</v>
      </c>
      <c r="R62" s="228">
        <v>7.8560356927393263E-4</v>
      </c>
      <c r="S62" s="228">
        <v>7.8450869754538696E-4</v>
      </c>
      <c r="T62" s="228">
        <v>7.5018952053324797E-4</v>
      </c>
      <c r="U62" s="228">
        <v>2.156746823859251E-3</v>
      </c>
      <c r="V62" s="228">
        <v>2.3573973773692949E-3</v>
      </c>
      <c r="W62" s="228">
        <v>2.4257032851783059E-3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5.4027711682983632</v>
      </c>
      <c r="Q63" s="228">
        <v>6.7061094574010642</v>
      </c>
      <c r="R63" s="228">
        <v>6.8197125347605576</v>
      </c>
      <c r="S63" s="228">
        <v>7.9434256242131847</v>
      </c>
      <c r="T63" s="228">
        <v>8.3753859715141221</v>
      </c>
      <c r="U63" s="228">
        <v>9.2814723289364238</v>
      </c>
      <c r="V63" s="228">
        <v>10.506467600524809</v>
      </c>
      <c r="W63" s="228">
        <v>12.24241527275886</v>
      </c>
      <c r="DA63" s="69" t="s">
        <v>311</v>
      </c>
    </row>
    <row r="64" spans="1:105" ht="12" customHeight="1" x14ac:dyDescent="0.25">
      <c r="A64" s="37" t="s">
        <v>38</v>
      </c>
      <c r="B64" s="228">
        <v>1.2003305916355049</v>
      </c>
      <c r="C64" s="228">
        <v>1.1932267217007919</v>
      </c>
      <c r="D64" s="228">
        <v>1.279584554321322</v>
      </c>
      <c r="E64" s="228">
        <v>1.331532452317328</v>
      </c>
      <c r="F64" s="228">
        <v>1.2252867914594061</v>
      </c>
      <c r="G64" s="228">
        <v>1.4891603952681589</v>
      </c>
      <c r="H64" s="228">
        <v>1.609596930446167</v>
      </c>
      <c r="I64" s="228">
        <v>1.587407617048048</v>
      </c>
      <c r="J64" s="228">
        <v>1.6808266501135309</v>
      </c>
      <c r="K64" s="228">
        <v>1.290336715343781</v>
      </c>
      <c r="L64" s="228">
        <v>1.501864602701299</v>
      </c>
      <c r="M64" s="228">
        <v>1.305279728812502</v>
      </c>
      <c r="N64" s="228">
        <v>1.2582053455523641</v>
      </c>
      <c r="O64" s="228">
        <v>1.0844123401889101</v>
      </c>
      <c r="P64" s="228">
        <v>0.32389377416382192</v>
      </c>
      <c r="Q64" s="228">
        <v>0.26054706821418888</v>
      </c>
      <c r="R64" s="228">
        <v>0.26749692731196922</v>
      </c>
      <c r="S64" s="228">
        <v>0.26279179052568452</v>
      </c>
      <c r="T64" s="228">
        <v>0.25251433897840608</v>
      </c>
      <c r="U64" s="228">
        <v>0.20695120425743971</v>
      </c>
      <c r="V64" s="228">
        <v>0.14309427786212389</v>
      </c>
      <c r="W64" s="228">
        <v>0.1589457933778449</v>
      </c>
      <c r="DA64" s="69" t="s">
        <v>312</v>
      </c>
    </row>
    <row r="65" spans="1:105" ht="12" customHeight="1" x14ac:dyDescent="0.25">
      <c r="A65" s="57" t="s">
        <v>222</v>
      </c>
      <c r="B65" s="263">
        <v>87.360658541148197</v>
      </c>
      <c r="C65" s="263">
        <v>103.8047830945719</v>
      </c>
      <c r="D65" s="263">
        <v>98.171772882128039</v>
      </c>
      <c r="E65" s="263">
        <v>101.7778312233889</v>
      </c>
      <c r="F65" s="263">
        <v>114.4810153371256</v>
      </c>
      <c r="G65" s="263">
        <v>96.391970473584053</v>
      </c>
      <c r="H65" s="263">
        <v>89.668633707727395</v>
      </c>
      <c r="I65" s="263">
        <v>84.772982048709849</v>
      </c>
      <c r="J65" s="263">
        <v>84.851099868234115</v>
      </c>
      <c r="K65" s="263">
        <v>59.087124718303599</v>
      </c>
      <c r="L65" s="263">
        <v>53.843415038330427</v>
      </c>
      <c r="M65" s="263">
        <v>68.463719617194556</v>
      </c>
      <c r="N65" s="263">
        <v>57.442294824564172</v>
      </c>
      <c r="O65" s="263">
        <v>47.276120225017998</v>
      </c>
      <c r="P65" s="263">
        <v>45.185935619404759</v>
      </c>
      <c r="Q65" s="263">
        <v>49.770008991608641</v>
      </c>
      <c r="R65" s="263">
        <v>46.48621004780388</v>
      </c>
      <c r="S65" s="263">
        <v>49.193921098670252</v>
      </c>
      <c r="T65" s="263">
        <v>45.117903627168083</v>
      </c>
      <c r="U65" s="263">
        <v>46.356021101015017</v>
      </c>
      <c r="V65" s="263">
        <v>45.607662946741428</v>
      </c>
      <c r="W65" s="263">
        <v>53.052648131490812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12.28090269501644</v>
      </c>
      <c r="N66" s="232">
        <v>7.6671198795809623</v>
      </c>
      <c r="O66" s="232">
        <v>5.0770954394745207</v>
      </c>
      <c r="P66" s="232">
        <v>5.0971128239174197</v>
      </c>
      <c r="Q66" s="232">
        <v>3.6327035219839741</v>
      </c>
      <c r="R66" s="232">
        <v>2.710524246555007</v>
      </c>
      <c r="S66" s="232">
        <v>3.583161639882722</v>
      </c>
      <c r="T66" s="232">
        <v>2.8491428134385162</v>
      </c>
      <c r="U66" s="232">
        <v>3.2223223236664871</v>
      </c>
      <c r="V66" s="232">
        <v>3.0885481982869489</v>
      </c>
      <c r="W66" s="232">
        <v>3.7644431265770848</v>
      </c>
      <c r="DA66" s="71" t="s">
        <v>314</v>
      </c>
    </row>
    <row r="67" spans="1:105" ht="12" customHeight="1" x14ac:dyDescent="0.25">
      <c r="A67" s="18" t="s">
        <v>70</v>
      </c>
      <c r="B67" s="232">
        <v>7.9393880529669607</v>
      </c>
      <c r="C67" s="232">
        <v>5.9911262029958952</v>
      </c>
      <c r="D67" s="232">
        <v>6.4479758063581682</v>
      </c>
      <c r="E67" s="232">
        <v>6.6110802490208913</v>
      </c>
      <c r="F67" s="232">
        <v>4.1501477761243626</v>
      </c>
      <c r="G67" s="232">
        <v>3.3559723256205038</v>
      </c>
      <c r="H67" s="232">
        <v>9.7639963323151431</v>
      </c>
      <c r="I67" s="232">
        <v>7.720220466505304</v>
      </c>
      <c r="J67" s="232">
        <v>7.121096638425314</v>
      </c>
      <c r="K67" s="232">
        <v>6.8166854914465844</v>
      </c>
      <c r="L67" s="232">
        <v>6.6893456674016676</v>
      </c>
      <c r="M67" s="232">
        <v>3.3309620408678691</v>
      </c>
      <c r="N67" s="232">
        <v>1.9357424549618061</v>
      </c>
      <c r="O67" s="232">
        <v>1.5514183590701369</v>
      </c>
      <c r="P67" s="232">
        <v>3.458936210552007</v>
      </c>
      <c r="Q67" s="232">
        <v>1.839969006603114</v>
      </c>
      <c r="R67" s="232">
        <v>2.08846692685617</v>
      </c>
      <c r="S67" s="232">
        <v>2.333985676722814</v>
      </c>
      <c r="T67" s="232">
        <v>2.2929075970524559</v>
      </c>
      <c r="U67" s="232">
        <v>2.6415526601906989</v>
      </c>
      <c r="V67" s="232">
        <v>1.717345728613056</v>
      </c>
      <c r="W67" s="232">
        <v>1.8870630601559411</v>
      </c>
      <c r="DA67" s="71" t="s">
        <v>315</v>
      </c>
    </row>
    <row r="68" spans="1:105" ht="12" customHeight="1" x14ac:dyDescent="0.25">
      <c r="A68" s="18" t="s">
        <v>162</v>
      </c>
      <c r="B68" s="232">
        <v>51.403483542624883</v>
      </c>
      <c r="C68" s="232">
        <v>61.768505606691519</v>
      </c>
      <c r="D68" s="232">
        <v>56.498681402111302</v>
      </c>
      <c r="E68" s="232">
        <v>76.003670329264651</v>
      </c>
      <c r="F68" s="232">
        <v>89.932213164882768</v>
      </c>
      <c r="G68" s="232">
        <v>77.024328444643245</v>
      </c>
      <c r="H68" s="232">
        <v>58.678135331003148</v>
      </c>
      <c r="I68" s="232">
        <v>56.34170096118298</v>
      </c>
      <c r="J68" s="232">
        <v>56.864384566659908</v>
      </c>
      <c r="K68" s="232">
        <v>33.187538605278966</v>
      </c>
      <c r="L68" s="232">
        <v>28.599142912046929</v>
      </c>
      <c r="M68" s="232">
        <v>32.660164608637963</v>
      </c>
      <c r="N68" s="232">
        <v>33.187584505961198</v>
      </c>
      <c r="O68" s="232">
        <v>29.803710958404292</v>
      </c>
      <c r="P68" s="232">
        <v>29.552084264200591</v>
      </c>
      <c r="Q68" s="232">
        <v>37.646741896546118</v>
      </c>
      <c r="R68" s="232">
        <v>33.743885628924431</v>
      </c>
      <c r="S68" s="232">
        <v>35.510835497492501</v>
      </c>
      <c r="T68" s="232">
        <v>33.829641517054057</v>
      </c>
      <c r="U68" s="232">
        <v>34.329945165061893</v>
      </c>
      <c r="V68" s="232">
        <v>35.900792831360768</v>
      </c>
      <c r="W68" s="232">
        <v>38.505008865246083</v>
      </c>
      <c r="DA68" s="71" t="s">
        <v>316</v>
      </c>
    </row>
    <row r="69" spans="1:105" ht="12" customHeight="1" x14ac:dyDescent="0.25">
      <c r="A69" s="18" t="s">
        <v>36</v>
      </c>
      <c r="B69" s="232">
        <v>28.01778694555636</v>
      </c>
      <c r="C69" s="232">
        <v>36.045151284884447</v>
      </c>
      <c r="D69" s="232">
        <v>35.225115673658557</v>
      </c>
      <c r="E69" s="232">
        <v>19.16308064510336</v>
      </c>
      <c r="F69" s="232">
        <v>20.398654396118481</v>
      </c>
      <c r="G69" s="232">
        <v>16.011669703320319</v>
      </c>
      <c r="H69" s="232">
        <v>21.226502044409099</v>
      </c>
      <c r="I69" s="232">
        <v>20.71106062102157</v>
      </c>
      <c r="J69" s="232">
        <v>20.86561866314889</v>
      </c>
      <c r="K69" s="232">
        <v>19.082900621578041</v>
      </c>
      <c r="L69" s="232">
        <v>18.55492645888183</v>
      </c>
      <c r="M69" s="232">
        <v>20.1916902726723</v>
      </c>
      <c r="N69" s="232">
        <v>14.651847984060201</v>
      </c>
      <c r="O69" s="232">
        <v>10.84389546806905</v>
      </c>
      <c r="P69" s="232">
        <v>7.077802320734742</v>
      </c>
      <c r="Q69" s="232">
        <v>6.6505945664754282</v>
      </c>
      <c r="R69" s="232">
        <v>7.943333245468275</v>
      </c>
      <c r="S69" s="232">
        <v>7.7659382845722131</v>
      </c>
      <c r="T69" s="232">
        <v>6.1462116996230538</v>
      </c>
      <c r="U69" s="232">
        <v>6.162200952095934</v>
      </c>
      <c r="V69" s="232">
        <v>4.9009761884806631</v>
      </c>
      <c r="W69" s="232">
        <v>8.8961330795117064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377.63906367462931</v>
      </c>
      <c r="C71" s="263">
        <v>431.42919105949221</v>
      </c>
      <c r="D71" s="263">
        <v>423.30508685311861</v>
      </c>
      <c r="E71" s="263">
        <v>461.57054831524931</v>
      </c>
      <c r="F71" s="263">
        <v>490.91713851929649</v>
      </c>
      <c r="G71" s="263">
        <v>466.03976892179071</v>
      </c>
      <c r="H71" s="263">
        <v>423.03731981524169</v>
      </c>
      <c r="I71" s="263">
        <v>416.52175905957642</v>
      </c>
      <c r="J71" s="263">
        <v>426.44954403698279</v>
      </c>
      <c r="K71" s="263">
        <v>299.44985677780898</v>
      </c>
      <c r="L71" s="263">
        <v>316.98484802253688</v>
      </c>
      <c r="M71" s="263">
        <v>321.26634059933127</v>
      </c>
      <c r="N71" s="263">
        <v>301.79435939909462</v>
      </c>
      <c r="O71" s="263">
        <v>265.18334319770821</v>
      </c>
      <c r="P71" s="263">
        <v>262.24914616332859</v>
      </c>
      <c r="Q71" s="263">
        <v>275.9473464798815</v>
      </c>
      <c r="R71" s="263">
        <v>270.68446545742472</v>
      </c>
      <c r="S71" s="263">
        <v>287.85162399525592</v>
      </c>
      <c r="T71" s="263">
        <v>285.73508606092201</v>
      </c>
      <c r="U71" s="263">
        <v>274.46397481707709</v>
      </c>
      <c r="V71" s="263">
        <v>250.08663691324071</v>
      </c>
      <c r="W71" s="263">
        <v>281.93526024793061</v>
      </c>
      <c r="DA71" s="70" t="s">
        <v>318</v>
      </c>
    </row>
    <row r="72" spans="1:105" ht="12" customHeight="1" x14ac:dyDescent="0.25">
      <c r="A72" s="57" t="s">
        <v>181</v>
      </c>
      <c r="B72" s="263">
        <v>310.41132273873211</v>
      </c>
      <c r="C72" s="263">
        <v>358.91051974904912</v>
      </c>
      <c r="D72" s="263">
        <v>346.65332201466452</v>
      </c>
      <c r="E72" s="263">
        <v>376.57530479912862</v>
      </c>
      <c r="F72" s="263">
        <v>411.16966538813102</v>
      </c>
      <c r="G72" s="263">
        <v>373.67774368407203</v>
      </c>
      <c r="H72" s="263">
        <v>341.73272556890618</v>
      </c>
      <c r="I72" s="263">
        <v>332.65992044847752</v>
      </c>
      <c r="J72" s="263">
        <v>339.53447204642998</v>
      </c>
      <c r="K72" s="263">
        <v>240.48056279518809</v>
      </c>
      <c r="L72" s="263">
        <v>252.2817417215015</v>
      </c>
      <c r="M72" s="263">
        <v>258.92056676019848</v>
      </c>
      <c r="N72" s="263">
        <v>239.3195338873949</v>
      </c>
      <c r="O72" s="263">
        <v>206.045028315178</v>
      </c>
      <c r="P72" s="263">
        <v>202.0177986704509</v>
      </c>
      <c r="Q72" s="263">
        <v>211.5013974080822</v>
      </c>
      <c r="R72" s="263">
        <v>207.10806589636431</v>
      </c>
      <c r="S72" s="263">
        <v>220.031968542595</v>
      </c>
      <c r="T72" s="263">
        <v>216.25266788176671</v>
      </c>
      <c r="U72" s="263">
        <v>209.25092009537531</v>
      </c>
      <c r="V72" s="263">
        <v>192.6189415307451</v>
      </c>
      <c r="W72" s="263">
        <v>218.80726569498759</v>
      </c>
      <c r="DA72" s="70" t="s">
        <v>319</v>
      </c>
    </row>
    <row r="73" spans="1:105" ht="12" customHeight="1" x14ac:dyDescent="0.25">
      <c r="A73" s="60" t="s">
        <v>183</v>
      </c>
      <c r="B73" s="264">
        <v>158.03071503593901</v>
      </c>
      <c r="C73" s="264">
        <v>203.95152555056711</v>
      </c>
      <c r="D73" s="264">
        <v>181.25060268828759</v>
      </c>
      <c r="E73" s="264">
        <v>202.24504566887629</v>
      </c>
      <c r="F73" s="264">
        <v>247.70106585093311</v>
      </c>
      <c r="G73" s="264">
        <v>174.03226470332029</v>
      </c>
      <c r="H73" s="264">
        <v>134.8929949694184</v>
      </c>
      <c r="I73" s="264">
        <v>126.48100391127289</v>
      </c>
      <c r="J73" s="264">
        <v>119.54935502782</v>
      </c>
      <c r="K73" s="264">
        <v>74.769337898332424</v>
      </c>
      <c r="L73" s="264">
        <v>56.776396272971184</v>
      </c>
      <c r="M73" s="264">
        <v>86.783842786346256</v>
      </c>
      <c r="N73" s="264">
        <v>71.163574272038119</v>
      </c>
      <c r="O73" s="264">
        <v>59.922190349948607</v>
      </c>
      <c r="P73" s="264">
        <v>55.597867430774343</v>
      </c>
      <c r="Q73" s="264">
        <v>74.172234774949985</v>
      </c>
      <c r="R73" s="264">
        <v>59.962664105378387</v>
      </c>
      <c r="S73" s="264">
        <v>62.61890912787063</v>
      </c>
      <c r="T73" s="264">
        <v>53.482811575337891</v>
      </c>
      <c r="U73" s="264">
        <v>60.055065650202927</v>
      </c>
      <c r="V73" s="264">
        <v>67.705191649415809</v>
      </c>
      <c r="W73" s="264">
        <v>76.026603746044415</v>
      </c>
      <c r="DA73" s="72" t="s">
        <v>320</v>
      </c>
    </row>
    <row r="74" spans="1:105" ht="12" customHeight="1" x14ac:dyDescent="0.25">
      <c r="A74" s="59" t="s">
        <v>33</v>
      </c>
      <c r="B74" s="232">
        <v>11.14518763293523</v>
      </c>
      <c r="C74" s="232">
        <v>10.629891680618149</v>
      </c>
      <c r="D74" s="232">
        <v>10.5772734763852</v>
      </c>
      <c r="E74" s="232">
        <v>10.65916851140395</v>
      </c>
      <c r="F74" s="232">
        <v>10.98705006501128</v>
      </c>
      <c r="G74" s="232">
        <v>10.611240365053581</v>
      </c>
      <c r="H74" s="232">
        <v>11.15449918374429</v>
      </c>
      <c r="I74" s="232">
        <v>10.517645423508201</v>
      </c>
      <c r="J74" s="232">
        <v>10.26843581933011</v>
      </c>
      <c r="K74" s="232">
        <v>10.022401921520061</v>
      </c>
      <c r="L74" s="232">
        <v>9.3773198184939694</v>
      </c>
      <c r="M74" s="232">
        <v>8.5850694025389789</v>
      </c>
      <c r="N74" s="232">
        <v>7.9851176611892161</v>
      </c>
      <c r="O74" s="232">
        <v>5.0347752921037916</v>
      </c>
      <c r="P74" s="232">
        <v>3.368775897551699</v>
      </c>
      <c r="Q74" s="232">
        <v>2.843594052136027</v>
      </c>
      <c r="R74" s="232">
        <v>3.0596513483904282</v>
      </c>
      <c r="S74" s="232">
        <v>2.441546890249505</v>
      </c>
      <c r="T74" s="232">
        <v>2.1092651547857528</v>
      </c>
      <c r="U74" s="232">
        <v>2.5392080179144552</v>
      </c>
      <c r="V74" s="232">
        <v>2.5596286119698992</v>
      </c>
      <c r="W74" s="232">
        <v>1.8667458202510701</v>
      </c>
      <c r="DA74" s="71" t="s">
        <v>321</v>
      </c>
    </row>
    <row r="75" spans="1:105" ht="12" customHeight="1" x14ac:dyDescent="0.25">
      <c r="A75" s="59" t="s">
        <v>160</v>
      </c>
      <c r="B75" s="232">
        <v>16.517147214085941</v>
      </c>
      <c r="C75" s="232">
        <v>16.77227194692421</v>
      </c>
      <c r="D75" s="232">
        <v>16.460600243036701</v>
      </c>
      <c r="E75" s="232">
        <v>18.90581694226837</v>
      </c>
      <c r="F75" s="232">
        <v>21.613983160826681</v>
      </c>
      <c r="G75" s="232">
        <v>21.410535911406232</v>
      </c>
      <c r="H75" s="232">
        <v>13.396411663868349</v>
      </c>
      <c r="I75" s="232">
        <v>12.884364799895931</v>
      </c>
      <c r="J75" s="232">
        <v>12.685578151718239</v>
      </c>
      <c r="K75" s="232">
        <v>13.13058046095475</v>
      </c>
      <c r="L75" s="232">
        <v>13.17515956617892</v>
      </c>
      <c r="M75" s="232">
        <v>11.135315562237601</v>
      </c>
      <c r="N75" s="232">
        <v>8.8099647834262065</v>
      </c>
      <c r="O75" s="232">
        <v>5.9396284173025586</v>
      </c>
      <c r="P75" s="232">
        <v>3.508418394993472</v>
      </c>
      <c r="Q75" s="232">
        <v>4.1770453670371497</v>
      </c>
      <c r="R75" s="232">
        <v>3.0100991583293779</v>
      </c>
      <c r="S75" s="232">
        <v>3.1793950943880449</v>
      </c>
      <c r="T75" s="232">
        <v>3.4960897312222778</v>
      </c>
      <c r="U75" s="232">
        <v>3.30716464695921</v>
      </c>
      <c r="V75" s="232">
        <v>3.435276596287014</v>
      </c>
      <c r="W75" s="232">
        <v>4.1044552350098273</v>
      </c>
      <c r="DA75" s="71" t="s">
        <v>322</v>
      </c>
    </row>
    <row r="76" spans="1:105" ht="12" customHeight="1" x14ac:dyDescent="0.25">
      <c r="A76" s="59" t="s">
        <v>70</v>
      </c>
      <c r="B76" s="232">
        <v>17.441777459138571</v>
      </c>
      <c r="C76" s="232">
        <v>15.61002443623104</v>
      </c>
      <c r="D76" s="232">
        <v>15.79686657753011</v>
      </c>
      <c r="E76" s="232">
        <v>13.818376591317</v>
      </c>
      <c r="F76" s="232">
        <v>9.488462163519344</v>
      </c>
      <c r="G76" s="232">
        <v>5.929105322341667</v>
      </c>
      <c r="H76" s="232">
        <v>15.741469157699299</v>
      </c>
      <c r="I76" s="232">
        <v>12.422239904779159</v>
      </c>
      <c r="J76" s="232">
        <v>10.75032562906248</v>
      </c>
      <c r="K76" s="232">
        <v>8.7953827304725927</v>
      </c>
      <c r="L76" s="232">
        <v>6.4875436544363918</v>
      </c>
      <c r="M76" s="232">
        <v>6.2066918468099477</v>
      </c>
      <c r="N76" s="232">
        <v>2.9963960407189281</v>
      </c>
      <c r="O76" s="232">
        <v>2.4218842812319141</v>
      </c>
      <c r="P76" s="232">
        <v>5.1050133590743609</v>
      </c>
      <c r="Q76" s="232">
        <v>3.129074348624179</v>
      </c>
      <c r="R76" s="232">
        <v>3.141115768703779</v>
      </c>
      <c r="S76" s="232">
        <v>3.515208548673554</v>
      </c>
      <c r="T76" s="232">
        <v>3.0390597248200231</v>
      </c>
      <c r="U76" s="232">
        <v>3.8731218799323601</v>
      </c>
      <c r="V76" s="232">
        <v>2.817202043696394</v>
      </c>
      <c r="W76" s="232">
        <v>3.2728938200119568</v>
      </c>
      <c r="DA76" s="71" t="s">
        <v>323</v>
      </c>
    </row>
    <row r="77" spans="1:105" ht="12" customHeight="1" x14ac:dyDescent="0.25">
      <c r="A77" s="59" t="s">
        <v>162</v>
      </c>
      <c r="B77" s="232">
        <v>112.9266027297793</v>
      </c>
      <c r="C77" s="232">
        <v>160.9393374867937</v>
      </c>
      <c r="D77" s="232">
        <v>138.41586239133559</v>
      </c>
      <c r="E77" s="232">
        <v>158.86168362388699</v>
      </c>
      <c r="F77" s="232">
        <v>205.61157046157581</v>
      </c>
      <c r="G77" s="232">
        <v>136.08138310451881</v>
      </c>
      <c r="H77" s="232">
        <v>94.600614964106413</v>
      </c>
      <c r="I77" s="232">
        <v>90.656753783089627</v>
      </c>
      <c r="J77" s="232">
        <v>85.845015427709171</v>
      </c>
      <c r="K77" s="232">
        <v>42.820972785385017</v>
      </c>
      <c r="L77" s="232">
        <v>27.736373233861912</v>
      </c>
      <c r="M77" s="232">
        <v>60.856765974759732</v>
      </c>
      <c r="N77" s="232">
        <v>51.372095786703767</v>
      </c>
      <c r="O77" s="232">
        <v>46.525902359310336</v>
      </c>
      <c r="P77" s="232">
        <v>43.615659779154797</v>
      </c>
      <c r="Q77" s="232">
        <v>64.022521007152633</v>
      </c>
      <c r="R77" s="232">
        <v>50.75179782995481</v>
      </c>
      <c r="S77" s="232">
        <v>53.482758594559527</v>
      </c>
      <c r="T77" s="232">
        <v>44.838396964509833</v>
      </c>
      <c r="U77" s="232">
        <v>50.335571105396909</v>
      </c>
      <c r="V77" s="232">
        <v>58.893084397462502</v>
      </c>
      <c r="W77" s="232">
        <v>66.782508870771565</v>
      </c>
      <c r="DA77" s="71" t="s">
        <v>324</v>
      </c>
    </row>
    <row r="78" spans="1:105" ht="12" customHeight="1" x14ac:dyDescent="0.25">
      <c r="A78" s="60" t="s">
        <v>189</v>
      </c>
      <c r="B78" s="264">
        <v>152.3806077027931</v>
      </c>
      <c r="C78" s="264">
        <v>154.95899419848189</v>
      </c>
      <c r="D78" s="264">
        <v>165.4027193263768</v>
      </c>
      <c r="E78" s="264">
        <v>174.3302591302523</v>
      </c>
      <c r="F78" s="264">
        <v>163.46859953719789</v>
      </c>
      <c r="G78" s="264">
        <v>199.6454789807517</v>
      </c>
      <c r="H78" s="264">
        <v>206.83973059948781</v>
      </c>
      <c r="I78" s="264">
        <v>206.17891653720449</v>
      </c>
      <c r="J78" s="264">
        <v>219.98511701861</v>
      </c>
      <c r="K78" s="264">
        <v>165.7112248968557</v>
      </c>
      <c r="L78" s="264">
        <v>195.50534544853039</v>
      </c>
      <c r="M78" s="264">
        <v>172.13672397385221</v>
      </c>
      <c r="N78" s="264">
        <v>168.15595961535681</v>
      </c>
      <c r="O78" s="264">
        <v>146.12283796522939</v>
      </c>
      <c r="P78" s="264">
        <v>146.4199312396766</v>
      </c>
      <c r="Q78" s="264">
        <v>137.3291626331322</v>
      </c>
      <c r="R78" s="264">
        <v>147.14540179098589</v>
      </c>
      <c r="S78" s="264">
        <v>157.41305941472439</v>
      </c>
      <c r="T78" s="264">
        <v>162.76985630642889</v>
      </c>
      <c r="U78" s="264">
        <v>149.19585444517239</v>
      </c>
      <c r="V78" s="264">
        <v>124.9137498813293</v>
      </c>
      <c r="W78" s="264">
        <v>142.78066194894319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126.95928209703158</v>
      </c>
      <c r="C79" s="263">
        <f t="shared" si="1"/>
        <v>142.90935162730176</v>
      </c>
      <c r="D79" s="263">
        <f t="shared" si="1"/>
        <v>135.19807270993834</v>
      </c>
      <c r="E79" s="263">
        <f t="shared" si="1"/>
        <v>147.36294708979082</v>
      </c>
      <c r="F79" s="263">
        <f t="shared" si="1"/>
        <v>158.70652692758236</v>
      </c>
      <c r="G79" s="263">
        <f t="shared" si="1"/>
        <v>146.05539405034273</v>
      </c>
      <c r="H79" s="263">
        <f t="shared" si="1"/>
        <v>144.70055185798535</v>
      </c>
      <c r="I79" s="263">
        <f t="shared" si="1"/>
        <v>130.87046016050843</v>
      </c>
      <c r="J79" s="263">
        <f t="shared" si="1"/>
        <v>129.33592118506226</v>
      </c>
      <c r="K79" s="263">
        <f t="shared" si="1"/>
        <v>101.94382516435637</v>
      </c>
      <c r="L79" s="263">
        <f t="shared" si="1"/>
        <v>125.88258426047651</v>
      </c>
      <c r="M79" s="263">
        <f t="shared" si="1"/>
        <v>103.11639778878569</v>
      </c>
      <c r="N79" s="263">
        <f t="shared" si="1"/>
        <v>91.785493248507649</v>
      </c>
      <c r="O79" s="263">
        <f t="shared" si="1"/>
        <v>58.847175338286618</v>
      </c>
      <c r="P79" s="263">
        <f t="shared" si="1"/>
        <v>57.392535668220219</v>
      </c>
      <c r="Q79" s="263">
        <f t="shared" si="1"/>
        <v>60.533788625556113</v>
      </c>
      <c r="R79" s="263">
        <f t="shared" si="1"/>
        <v>58.681396310509463</v>
      </c>
      <c r="S79" s="263">
        <f t="shared" si="1"/>
        <v>62.25203646126117</v>
      </c>
      <c r="T79" s="263">
        <f t="shared" si="1"/>
        <v>60.27455059160453</v>
      </c>
      <c r="U79" s="263">
        <f t="shared" si="1"/>
        <v>59.13641210905768</v>
      </c>
      <c r="V79" s="263">
        <f t="shared" si="1"/>
        <v>55.172114542669092</v>
      </c>
      <c r="W79" s="263">
        <f t="shared" si="1"/>
        <v>63.046219871747979</v>
      </c>
      <c r="DA79" s="70"/>
    </row>
    <row r="80" spans="1:105" ht="12" customHeight="1" x14ac:dyDescent="0.25">
      <c r="A80" s="60" t="s">
        <v>192</v>
      </c>
      <c r="B80" s="264">
        <v>31.82300982436648</v>
      </c>
      <c r="C80" s="264">
        <v>41.956612744359823</v>
      </c>
      <c r="D80" s="264">
        <v>36.98664837742372</v>
      </c>
      <c r="E80" s="264">
        <v>41.700315076896423</v>
      </c>
      <c r="F80" s="264">
        <v>51.841363135327917</v>
      </c>
      <c r="G80" s="264">
        <v>36.333783224939353</v>
      </c>
      <c r="H80" s="264">
        <v>26.721017380992251</v>
      </c>
      <c r="I80" s="264">
        <v>25.336623150528869</v>
      </c>
      <c r="J80" s="264">
        <v>24.013707078028659</v>
      </c>
      <c r="K80" s="264">
        <v>14.67289009468481</v>
      </c>
      <c r="L80" s="264">
        <v>11.07945645893941</v>
      </c>
      <c r="M80" s="264">
        <v>17.601908842327049</v>
      </c>
      <c r="N80" s="264">
        <v>14.69623195123774</v>
      </c>
      <c r="O80" s="264">
        <v>12.390573901833861</v>
      </c>
      <c r="P80" s="264">
        <v>11.091156605722279</v>
      </c>
      <c r="Q80" s="264">
        <v>15.36080981459186</v>
      </c>
      <c r="R80" s="264">
        <v>12.30447150329425</v>
      </c>
      <c r="S80" s="264">
        <v>12.81390891989748</v>
      </c>
      <c r="T80" s="264">
        <v>10.922317000364661</v>
      </c>
      <c r="U80" s="264">
        <v>12.22575489874504</v>
      </c>
      <c r="V80" s="264">
        <v>14.02450516751461</v>
      </c>
      <c r="W80" s="264">
        <v>15.727084264060601</v>
      </c>
      <c r="DA80" s="72" t="s">
        <v>326</v>
      </c>
    </row>
    <row r="81" spans="1:105" ht="12" customHeight="1" x14ac:dyDescent="0.25">
      <c r="A81" s="59" t="s">
        <v>33</v>
      </c>
      <c r="B81" s="232">
        <v>2.522769014763738</v>
      </c>
      <c r="C81" s="232">
        <v>2.3680083577938529</v>
      </c>
      <c r="D81" s="232">
        <v>2.364515326514125</v>
      </c>
      <c r="E81" s="232">
        <v>2.3589584614496291</v>
      </c>
      <c r="F81" s="232">
        <v>2.391072694682832</v>
      </c>
      <c r="G81" s="232">
        <v>2.2935113688006541</v>
      </c>
      <c r="H81" s="232">
        <v>2.501516993043658</v>
      </c>
      <c r="I81" s="232">
        <v>2.336353728251344</v>
      </c>
      <c r="J81" s="232">
        <v>2.2664100155818692</v>
      </c>
      <c r="K81" s="232">
        <v>2.2290250979353581</v>
      </c>
      <c r="L81" s="232">
        <v>2.0659768760017618</v>
      </c>
      <c r="M81" s="232">
        <v>1.8753903217791259</v>
      </c>
      <c r="N81" s="232">
        <v>1.721519715962736</v>
      </c>
      <c r="O81" s="232">
        <v>1.084929100401421</v>
      </c>
      <c r="P81" s="232">
        <v>0.73997839370046548</v>
      </c>
      <c r="Q81" s="232">
        <v>0.61483620889956947</v>
      </c>
      <c r="R81" s="232">
        <v>0.66255485688669513</v>
      </c>
      <c r="S81" s="232">
        <v>0.52933672796670594</v>
      </c>
      <c r="T81" s="232">
        <v>0.45670795318046331</v>
      </c>
      <c r="U81" s="232">
        <v>0.55255715236355918</v>
      </c>
      <c r="V81" s="232">
        <v>0.55322294485643864</v>
      </c>
      <c r="W81" s="232">
        <v>0.40353225759235922</v>
      </c>
      <c r="DA81" s="71" t="s">
        <v>327</v>
      </c>
    </row>
    <row r="82" spans="1:105" ht="12" customHeight="1" x14ac:dyDescent="0.25">
      <c r="A82" s="59" t="s">
        <v>160</v>
      </c>
      <c r="B82" s="232">
        <v>3.738738958584332</v>
      </c>
      <c r="C82" s="232">
        <v>3.7363391220556901</v>
      </c>
      <c r="D82" s="232">
        <v>3.6797140250914482</v>
      </c>
      <c r="E82" s="232">
        <v>4.1840071107673671</v>
      </c>
      <c r="F82" s="232">
        <v>4.7037744120021996</v>
      </c>
      <c r="G82" s="232">
        <v>4.6276689468504859</v>
      </c>
      <c r="H82" s="232">
        <v>3.0042900959472738</v>
      </c>
      <c r="I82" s="232">
        <v>2.8620886637901548</v>
      </c>
      <c r="J82" s="232">
        <v>2.7999124581738291</v>
      </c>
      <c r="K82" s="232">
        <v>2.9202973126714049</v>
      </c>
      <c r="L82" s="232">
        <v>2.9027030674240808</v>
      </c>
      <c r="M82" s="232">
        <v>2.4324862218587131</v>
      </c>
      <c r="N82" s="232">
        <v>1.8993493540265309</v>
      </c>
      <c r="O82" s="232">
        <v>1.279913271523605</v>
      </c>
      <c r="P82" s="232">
        <v>0.77065197784252171</v>
      </c>
      <c r="Q82" s="232">
        <v>0.90315238067876613</v>
      </c>
      <c r="R82" s="232">
        <v>0.65182453488069492</v>
      </c>
      <c r="S82" s="232">
        <v>0.68930504791770697</v>
      </c>
      <c r="T82" s="232">
        <v>0.75698969456684817</v>
      </c>
      <c r="U82" s="232">
        <v>0.71967222331872061</v>
      </c>
      <c r="V82" s="232">
        <v>0.74248030597364423</v>
      </c>
      <c r="W82" s="232">
        <v>0.88725528092921002</v>
      </c>
      <c r="DA82" s="71" t="s">
        <v>328</v>
      </c>
    </row>
    <row r="83" spans="1:105" ht="12" customHeight="1" x14ac:dyDescent="0.25">
      <c r="A83" s="59" t="s">
        <v>162</v>
      </c>
      <c r="B83" s="232">
        <v>25.561501851018409</v>
      </c>
      <c r="C83" s="232">
        <v>35.85226526451028</v>
      </c>
      <c r="D83" s="232">
        <v>30.94241902581814</v>
      </c>
      <c r="E83" s="232">
        <v>35.157349504679424</v>
      </c>
      <c r="F83" s="232">
        <v>44.746516028642887</v>
      </c>
      <c r="G83" s="232">
        <v>29.4126029092882</v>
      </c>
      <c r="H83" s="232">
        <v>21.21521029200132</v>
      </c>
      <c r="I83" s="232">
        <v>20.138180758487369</v>
      </c>
      <c r="J83" s="232">
        <v>18.947384604272958</v>
      </c>
      <c r="K83" s="232">
        <v>9.5235676840780457</v>
      </c>
      <c r="L83" s="232">
        <v>6.1107765155135647</v>
      </c>
      <c r="M83" s="232">
        <v>13.29403229868921</v>
      </c>
      <c r="N83" s="232">
        <v>11.07536288124847</v>
      </c>
      <c r="O83" s="232">
        <v>10.025731529908841</v>
      </c>
      <c r="P83" s="232">
        <v>9.5805262341792972</v>
      </c>
      <c r="Q83" s="232">
        <v>13.84282122501352</v>
      </c>
      <c r="R83" s="232">
        <v>10.990092111526859</v>
      </c>
      <c r="S83" s="232">
        <v>11.59526714401307</v>
      </c>
      <c r="T83" s="232">
        <v>9.7086193526173474</v>
      </c>
      <c r="U83" s="232">
        <v>10.95352552306276</v>
      </c>
      <c r="V83" s="232">
        <v>12.728801916684519</v>
      </c>
      <c r="W83" s="232">
        <v>14.43629672553903</v>
      </c>
      <c r="DA83" s="71" t="s">
        <v>329</v>
      </c>
    </row>
    <row r="84" spans="1:105" ht="12" customHeight="1" x14ac:dyDescent="0.25">
      <c r="A84" s="60" t="s">
        <v>197</v>
      </c>
      <c r="B84" s="264">
        <v>60.644158884868069</v>
      </c>
      <c r="C84" s="264">
        <v>66.432707597355432</v>
      </c>
      <c r="D84" s="264">
        <v>61.236180592481332</v>
      </c>
      <c r="E84" s="264">
        <v>67.081964166050312</v>
      </c>
      <c r="F84" s="264">
        <v>71.290072891725686</v>
      </c>
      <c r="G84" s="264">
        <v>66.570276954954949</v>
      </c>
      <c r="H84" s="264">
        <v>71.593489491196792</v>
      </c>
      <c r="I84" s="264">
        <v>59.733958715751477</v>
      </c>
      <c r="J84" s="264">
        <v>56.767937558762412</v>
      </c>
      <c r="K84" s="264">
        <v>50.416049165367269</v>
      </c>
      <c r="L84" s="264">
        <v>71.730103669971385</v>
      </c>
      <c r="M84" s="264">
        <v>47.911584295757237</v>
      </c>
      <c r="N84" s="264">
        <v>40.836345295609178</v>
      </c>
      <c r="O84" s="264">
        <v>14.969015607080911</v>
      </c>
      <c r="P84" s="264">
        <v>14.139077734228691</v>
      </c>
      <c r="Q84" s="264">
        <v>15.47994240118476</v>
      </c>
      <c r="R84" s="264">
        <v>14.513196060327481</v>
      </c>
      <c r="S84" s="264">
        <v>15.31037265671193</v>
      </c>
      <c r="T84" s="264">
        <v>14.10854327353861</v>
      </c>
      <c r="U84" s="264">
        <v>14.44414170821411</v>
      </c>
      <c r="V84" s="264">
        <v>14.149492445516779</v>
      </c>
      <c r="W84" s="264">
        <v>16.454407141848751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1.1390949562213299</v>
      </c>
      <c r="N85" s="231">
        <v>0.69141025471465833</v>
      </c>
      <c r="O85" s="231">
        <v>1.3689664660147709</v>
      </c>
      <c r="P85" s="231">
        <v>1.4211837165487959</v>
      </c>
      <c r="Q85" s="231">
        <v>1.0263581171366869</v>
      </c>
      <c r="R85" s="231">
        <v>0.76450495898119109</v>
      </c>
      <c r="S85" s="231">
        <v>1.018586294568097</v>
      </c>
      <c r="T85" s="231">
        <v>0.80140508875614169</v>
      </c>
      <c r="U85" s="231">
        <v>0.90995770335271431</v>
      </c>
      <c r="V85" s="231">
        <v>0.87438893882829438</v>
      </c>
      <c r="W85" s="231">
        <v>1.0765028267629211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0.48343549275620012</v>
      </c>
      <c r="C87" s="231">
        <v>0.44802567477103261</v>
      </c>
      <c r="D87" s="231">
        <v>0.48580925746816228</v>
      </c>
      <c r="E87" s="231">
        <v>0.52549765715560759</v>
      </c>
      <c r="F87" s="231">
        <v>0.53384905264962934</v>
      </c>
      <c r="G87" s="231">
        <v>0.56157132726486725</v>
      </c>
      <c r="H87" s="231">
        <v>0.53549350661633655</v>
      </c>
      <c r="I87" s="231">
        <v>0.59794841174632718</v>
      </c>
      <c r="J87" s="231">
        <v>0.65869770117629967</v>
      </c>
      <c r="K87" s="231">
        <v>0.51246090986693971</v>
      </c>
      <c r="L87" s="231">
        <v>0.34270183809745142</v>
      </c>
      <c r="M87" s="231">
        <v>0.43160890390118511</v>
      </c>
      <c r="N87" s="231">
        <v>0.46982994134411998</v>
      </c>
      <c r="O87" s="231">
        <v>0.87829530148513291</v>
      </c>
      <c r="P87" s="231">
        <v>0.64276351049164582</v>
      </c>
      <c r="Q87" s="231">
        <v>0.47713209998543621</v>
      </c>
      <c r="R87" s="231">
        <v>0.57949548550309571</v>
      </c>
      <c r="S87" s="231">
        <v>0.46542642293817049</v>
      </c>
      <c r="T87" s="231">
        <v>0.45208887497632089</v>
      </c>
      <c r="U87" s="231">
        <v>0.49391937511403983</v>
      </c>
      <c r="V87" s="231">
        <v>0.44614334011605089</v>
      </c>
      <c r="W87" s="231">
        <v>0.31085765459740777</v>
      </c>
      <c r="DA87" s="73" t="s">
        <v>333</v>
      </c>
    </row>
    <row r="88" spans="1:105" ht="12" customHeight="1" x14ac:dyDescent="0.25">
      <c r="A88" s="64" t="s">
        <v>160</v>
      </c>
      <c r="B88" s="231">
        <v>0.73007512329414259</v>
      </c>
      <c r="C88" s="231">
        <v>0.72035623924645253</v>
      </c>
      <c r="D88" s="231">
        <v>0.7704049847186375</v>
      </c>
      <c r="E88" s="231">
        <v>0.94978272812771625</v>
      </c>
      <c r="F88" s="231">
        <v>1.070171903533554</v>
      </c>
      <c r="G88" s="231">
        <v>1.1546428596744589</v>
      </c>
      <c r="H88" s="231">
        <v>0.65535102145781154</v>
      </c>
      <c r="I88" s="231">
        <v>0.74643082652772663</v>
      </c>
      <c r="J88" s="231">
        <v>0.82922709278948592</v>
      </c>
      <c r="K88" s="231">
        <v>0.68415454547165055</v>
      </c>
      <c r="L88" s="231">
        <v>0.49065355798105448</v>
      </c>
      <c r="M88" s="231">
        <v>0.57046693478760424</v>
      </c>
      <c r="N88" s="231">
        <v>0.52822007877742183</v>
      </c>
      <c r="O88" s="231">
        <v>1.055847282988164</v>
      </c>
      <c r="P88" s="231">
        <v>0.68213735877498249</v>
      </c>
      <c r="Q88" s="231">
        <v>0.71420287425329732</v>
      </c>
      <c r="R88" s="231">
        <v>0.58095204064848427</v>
      </c>
      <c r="S88" s="231">
        <v>0.61760645818909199</v>
      </c>
      <c r="T88" s="231">
        <v>0.7635835710974741</v>
      </c>
      <c r="U88" s="231">
        <v>0.65553360755130352</v>
      </c>
      <c r="V88" s="231">
        <v>0.61015550218492154</v>
      </c>
      <c r="W88" s="231">
        <v>0.69648740121839992</v>
      </c>
      <c r="DA88" s="73" t="s">
        <v>334</v>
      </c>
    </row>
    <row r="89" spans="1:105" ht="12" customHeight="1" x14ac:dyDescent="0.25">
      <c r="A89" s="64" t="s">
        <v>70</v>
      </c>
      <c r="B89" s="231">
        <v>0.74741299010930229</v>
      </c>
      <c r="C89" s="231">
        <v>0.64997462079963031</v>
      </c>
      <c r="D89" s="231">
        <v>0.71677319549943164</v>
      </c>
      <c r="E89" s="231">
        <v>0.67301265917479147</v>
      </c>
      <c r="F89" s="231">
        <v>0.45546179760970668</v>
      </c>
      <c r="G89" s="231">
        <v>0.30998929122528979</v>
      </c>
      <c r="H89" s="231">
        <v>0.74656589874566992</v>
      </c>
      <c r="I89" s="231">
        <v>0.69769218162106561</v>
      </c>
      <c r="J89" s="231">
        <v>0.68127464632744605</v>
      </c>
      <c r="K89" s="231">
        <v>0.44428579071358631</v>
      </c>
      <c r="L89" s="231">
        <v>0.23422688987254409</v>
      </c>
      <c r="M89" s="231">
        <v>0.30826592516528811</v>
      </c>
      <c r="N89" s="231">
        <v>0.1741715984568987</v>
      </c>
      <c r="O89" s="231">
        <v>0.41738093592887471</v>
      </c>
      <c r="P89" s="231">
        <v>0.96226508616468343</v>
      </c>
      <c r="Q89" s="231">
        <v>0.51868737062174308</v>
      </c>
      <c r="R89" s="231">
        <v>0.58773399588612529</v>
      </c>
      <c r="S89" s="231">
        <v>0.66199668456697114</v>
      </c>
      <c r="T89" s="231">
        <v>0.64350307989738498</v>
      </c>
      <c r="U89" s="231">
        <v>0.74428231267676392</v>
      </c>
      <c r="V89" s="231">
        <v>0.48510327414171289</v>
      </c>
      <c r="W89" s="231">
        <v>0.53842726946680453</v>
      </c>
      <c r="DA89" s="73" t="s">
        <v>335</v>
      </c>
    </row>
    <row r="90" spans="1:105" ht="12" customHeight="1" x14ac:dyDescent="0.25">
      <c r="A90" s="64" t="s">
        <v>34</v>
      </c>
      <c r="B90" s="231">
        <v>50.778217175678321</v>
      </c>
      <c r="C90" s="231">
        <v>53.456885365895992</v>
      </c>
      <c r="D90" s="231">
        <v>48.52509878553483</v>
      </c>
      <c r="E90" s="231">
        <v>54.835944051147273</v>
      </c>
      <c r="F90" s="231">
        <v>56.669556039243638</v>
      </c>
      <c r="G90" s="231">
        <v>55.58620632132827</v>
      </c>
      <c r="H90" s="231">
        <v>63.160643429521528</v>
      </c>
      <c r="I90" s="231">
        <v>50.332644692828261</v>
      </c>
      <c r="J90" s="231">
        <v>46.751368133942783</v>
      </c>
      <c r="K90" s="231">
        <v>45.249313912865773</v>
      </c>
      <c r="L90" s="231">
        <v>68.950500013090959</v>
      </c>
      <c r="M90" s="231">
        <v>40.394311976125451</v>
      </c>
      <c r="N90" s="231">
        <v>34.529806415406689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4.8865553055534896</v>
      </c>
      <c r="C91" s="231">
        <v>6.7669299427199601</v>
      </c>
      <c r="D91" s="231">
        <v>6.3421034764582176</v>
      </c>
      <c r="E91" s="231">
        <v>7.813075563234162</v>
      </c>
      <c r="F91" s="231">
        <v>9.9664462907973164</v>
      </c>
      <c r="G91" s="231">
        <v>7.1844395583338221</v>
      </c>
      <c r="H91" s="231">
        <v>4.530576834722881</v>
      </c>
      <c r="I91" s="231">
        <v>5.1416293091413197</v>
      </c>
      <c r="J91" s="231">
        <v>5.493540686579462</v>
      </c>
      <c r="K91" s="231">
        <v>2.184242559950567</v>
      </c>
      <c r="L91" s="231">
        <v>1.011213330190136</v>
      </c>
      <c r="M91" s="231">
        <v>3.0521850592809932</v>
      </c>
      <c r="N91" s="231">
        <v>3.0153800792842538</v>
      </c>
      <c r="O91" s="231">
        <v>8.0967490630268877</v>
      </c>
      <c r="P91" s="231">
        <v>8.3018894681796507</v>
      </c>
      <c r="Q91" s="231">
        <v>10.71665419813174</v>
      </c>
      <c r="R91" s="231">
        <v>9.5892569287419658</v>
      </c>
      <c r="S91" s="231">
        <v>10.1708013743604</v>
      </c>
      <c r="T91" s="231">
        <v>9.5873399512710193</v>
      </c>
      <c r="U91" s="231">
        <v>9.7676072814046826</v>
      </c>
      <c r="V91" s="231">
        <v>10.24040577661593</v>
      </c>
      <c r="W91" s="231">
        <v>11.09416233594898</v>
      </c>
      <c r="DA91" s="73" t="s">
        <v>337</v>
      </c>
    </row>
    <row r="92" spans="1:105" ht="12" customHeight="1" x14ac:dyDescent="0.25">
      <c r="A92" s="64" t="s">
        <v>36</v>
      </c>
      <c r="B92" s="231">
        <v>2.845077925332621</v>
      </c>
      <c r="C92" s="231">
        <v>4.218145043923438</v>
      </c>
      <c r="D92" s="231">
        <v>4.2237432432754307</v>
      </c>
      <c r="E92" s="231">
        <v>2.1042767510731779</v>
      </c>
      <c r="F92" s="231">
        <v>2.4147748282659278</v>
      </c>
      <c r="G92" s="231">
        <v>1.5953341735200699</v>
      </c>
      <c r="H92" s="231">
        <v>1.7506756778391359</v>
      </c>
      <c r="I92" s="231">
        <v>2.0189390992922922</v>
      </c>
      <c r="J92" s="231">
        <v>2.1532444613978412</v>
      </c>
      <c r="K92" s="231">
        <v>1.3415914464987551</v>
      </c>
      <c r="L92" s="231">
        <v>0.70080804073923786</v>
      </c>
      <c r="M92" s="231">
        <v>2.015650540275391</v>
      </c>
      <c r="N92" s="231">
        <v>1.4220304362693259</v>
      </c>
      <c r="O92" s="231">
        <v>3.1468477384267368</v>
      </c>
      <c r="P92" s="231">
        <v>2.123915967352894</v>
      </c>
      <c r="Q92" s="231">
        <v>2.022285018471865</v>
      </c>
      <c r="R92" s="231">
        <v>2.4112526505666181</v>
      </c>
      <c r="S92" s="231">
        <v>2.3759554220892012</v>
      </c>
      <c r="T92" s="231">
        <v>1.8606227075402699</v>
      </c>
      <c r="U92" s="231">
        <v>1.872841428114606</v>
      </c>
      <c r="V92" s="231">
        <v>1.493295613629869</v>
      </c>
      <c r="W92" s="231">
        <v>2.737969653854238</v>
      </c>
      <c r="DA92" s="73" t="s">
        <v>338</v>
      </c>
    </row>
    <row r="93" spans="1:105" ht="12" customHeight="1" x14ac:dyDescent="0.25">
      <c r="A93" s="64" t="s">
        <v>73</v>
      </c>
      <c r="B93" s="231">
        <v>0.17338487214398099</v>
      </c>
      <c r="C93" s="231">
        <v>0.17239070999892009</v>
      </c>
      <c r="D93" s="231">
        <v>0.17224764952661109</v>
      </c>
      <c r="E93" s="231">
        <v>0.18037475613758561</v>
      </c>
      <c r="F93" s="231">
        <v>0.1798129796259203</v>
      </c>
      <c r="G93" s="231">
        <v>0.17809342360818131</v>
      </c>
      <c r="H93" s="231">
        <v>0.21418312229342559</v>
      </c>
      <c r="I93" s="231">
        <v>0.19867419459449409</v>
      </c>
      <c r="J93" s="231">
        <v>0.2005848365490919</v>
      </c>
      <c r="K93" s="231">
        <v>0</v>
      </c>
      <c r="L93" s="231">
        <v>0</v>
      </c>
      <c r="M93" s="231">
        <v>0</v>
      </c>
      <c r="N93" s="231">
        <v>5.4964913558123388E-3</v>
      </c>
      <c r="O93" s="231">
        <v>4.9288192103466568E-3</v>
      </c>
      <c r="P93" s="231">
        <v>4.9226267160379601E-3</v>
      </c>
      <c r="Q93" s="231">
        <v>4.6227225839915141E-3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34.492113387797019</v>
      </c>
      <c r="C95" s="265">
        <v>34.520031285586512</v>
      </c>
      <c r="D95" s="265">
        <v>36.975243740033278</v>
      </c>
      <c r="E95" s="265">
        <v>38.580667846844072</v>
      </c>
      <c r="F95" s="265">
        <v>35.575090900528743</v>
      </c>
      <c r="G95" s="265">
        <v>43.15133387044844</v>
      </c>
      <c r="H95" s="265">
        <v>46.38604498579631</v>
      </c>
      <c r="I95" s="265">
        <v>45.799878294228073</v>
      </c>
      <c r="J95" s="265">
        <v>48.554276548271183</v>
      </c>
      <c r="K95" s="265">
        <v>36.854885904304282</v>
      </c>
      <c r="L95" s="265">
        <v>43.073024131565717</v>
      </c>
      <c r="M95" s="265">
        <v>37.602904650701412</v>
      </c>
      <c r="N95" s="265">
        <v>36.252916001660729</v>
      </c>
      <c r="O95" s="265">
        <v>31.487585829371849</v>
      </c>
      <c r="P95" s="265">
        <v>32.162301328269251</v>
      </c>
      <c r="Q95" s="265">
        <v>29.693036409779491</v>
      </c>
      <c r="R95" s="265">
        <v>31.86372874688773</v>
      </c>
      <c r="S95" s="265">
        <v>34.127754884651758</v>
      </c>
      <c r="T95" s="265">
        <v>35.243690317701258</v>
      </c>
      <c r="U95" s="265">
        <v>32.466515502098531</v>
      </c>
      <c r="V95" s="265">
        <v>26.9981169296377</v>
      </c>
      <c r="W95" s="265">
        <v>30.864728465838621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0.99999999999999978</v>
      </c>
      <c r="D100" s="234">
        <f t="shared" si="2"/>
        <v>1.0000000000000002</v>
      </c>
      <c r="E100" s="234">
        <f t="shared" si="2"/>
        <v>1.0000000000000002</v>
      </c>
      <c r="F100" s="234">
        <f t="shared" si="2"/>
        <v>0.99999999999999989</v>
      </c>
      <c r="G100" s="234">
        <f t="shared" si="2"/>
        <v>1</v>
      </c>
      <c r="H100" s="234">
        <f t="shared" si="2"/>
        <v>1</v>
      </c>
      <c r="I100" s="234">
        <f t="shared" si="2"/>
        <v>1</v>
      </c>
      <c r="J100" s="234">
        <f t="shared" si="2"/>
        <v>1</v>
      </c>
      <c r="K100" s="234">
        <f t="shared" si="2"/>
        <v>1.0000000000000002</v>
      </c>
      <c r="L100" s="234">
        <f t="shared" si="2"/>
        <v>1.0000000000000002</v>
      </c>
      <c r="M100" s="234">
        <f t="shared" si="2"/>
        <v>0.99999999999999978</v>
      </c>
      <c r="N100" s="234">
        <f t="shared" si="2"/>
        <v>0.99999999999999989</v>
      </c>
      <c r="O100" s="234">
        <f t="shared" si="2"/>
        <v>1</v>
      </c>
      <c r="P100" s="234">
        <f t="shared" si="2"/>
        <v>1.0000000000000002</v>
      </c>
      <c r="Q100" s="234">
        <f t="shared" si="2"/>
        <v>0.99999999999999989</v>
      </c>
      <c r="R100" s="234">
        <f t="shared" si="2"/>
        <v>1.0000000000000002</v>
      </c>
      <c r="S100" s="234">
        <f t="shared" si="2"/>
        <v>1</v>
      </c>
      <c r="T100" s="234">
        <f t="shared" si="2"/>
        <v>1.0000000000000002</v>
      </c>
      <c r="U100" s="234">
        <f t="shared" si="2"/>
        <v>1</v>
      </c>
      <c r="V100" s="234">
        <f t="shared" si="2"/>
        <v>0.99999999999999967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2.2315989745847892E-3</v>
      </c>
      <c r="C101" s="268">
        <f t="shared" si="3"/>
        <v>2.3031314914110199E-3</v>
      </c>
      <c r="D101" s="268">
        <f t="shared" si="3"/>
        <v>2.366669726656878E-3</v>
      </c>
      <c r="E101" s="268">
        <f t="shared" si="3"/>
        <v>2.436922363725209E-3</v>
      </c>
      <c r="F101" s="268">
        <f t="shared" si="3"/>
        <v>2.3453435073463595E-3</v>
      </c>
      <c r="G101" s="268">
        <f t="shared" si="3"/>
        <v>2.4783158221339079E-3</v>
      </c>
      <c r="H101" s="268">
        <f t="shared" si="3"/>
        <v>2.334525210480185E-3</v>
      </c>
      <c r="I101" s="268">
        <f t="shared" si="3"/>
        <v>2.4735650423710898E-3</v>
      </c>
      <c r="J101" s="268">
        <f t="shared" si="3"/>
        <v>2.5036789478214173E-3</v>
      </c>
      <c r="K101" s="268">
        <f t="shared" si="3"/>
        <v>2.3771048624081693E-3</v>
      </c>
      <c r="L101" s="268">
        <f t="shared" si="3"/>
        <v>2.505167240801293E-3</v>
      </c>
      <c r="M101" s="268">
        <f t="shared" si="3"/>
        <v>2.392526195322433E-3</v>
      </c>
      <c r="N101" s="268">
        <f t="shared" si="3"/>
        <v>2.6030950609854872E-3</v>
      </c>
      <c r="O101" s="268">
        <f t="shared" si="3"/>
        <v>2.8413367982927967E-3</v>
      </c>
      <c r="P101" s="268">
        <f t="shared" si="3"/>
        <v>2.8622534631483391E-3</v>
      </c>
      <c r="Q101" s="268">
        <f t="shared" si="3"/>
        <v>2.79445919181915E-3</v>
      </c>
      <c r="R101" s="268">
        <f t="shared" si="3"/>
        <v>2.8407727799033221E-3</v>
      </c>
      <c r="S101" s="268">
        <f t="shared" si="3"/>
        <v>2.8486643925273031E-3</v>
      </c>
      <c r="T101" s="268">
        <f t="shared" si="3"/>
        <v>2.9853538331962668E-3</v>
      </c>
      <c r="U101" s="268">
        <f t="shared" si="3"/>
        <v>2.8870155812122777E-3</v>
      </c>
      <c r="V101" s="268">
        <f t="shared" si="3"/>
        <v>2.7761793788396499E-3</v>
      </c>
      <c r="W101" s="268">
        <f t="shared" si="3"/>
        <v>2.7195678754223327E-3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3.0868007417760718E-4</v>
      </c>
      <c r="C102" s="269">
        <f t="shared" si="4"/>
        <v>3.1857462192184932E-4</v>
      </c>
      <c r="D102" s="269">
        <f t="shared" si="4"/>
        <v>3.273633816372704E-4</v>
      </c>
      <c r="E102" s="269">
        <f t="shared" si="4"/>
        <v>3.3708089337141164E-4</v>
      </c>
      <c r="F102" s="269">
        <f t="shared" si="4"/>
        <v>3.2441348829457292E-4</v>
      </c>
      <c r="G102" s="269">
        <f t="shared" si="4"/>
        <v>3.4280653492152127E-4</v>
      </c>
      <c r="H102" s="269">
        <f t="shared" si="4"/>
        <v>3.229170757593647E-4</v>
      </c>
      <c r="I102" s="269">
        <f t="shared" si="4"/>
        <v>3.421493957731846E-4</v>
      </c>
      <c r="J102" s="269">
        <f t="shared" si="4"/>
        <v>3.4631482274911045E-4</v>
      </c>
      <c r="K102" s="269">
        <f t="shared" si="4"/>
        <v>3.2880679441637953E-4</v>
      </c>
      <c r="L102" s="269">
        <f t="shared" si="4"/>
        <v>3.4652068697142756E-4</v>
      </c>
      <c r="M102" s="269">
        <f t="shared" si="4"/>
        <v>3.309399098381492E-4</v>
      </c>
      <c r="N102" s="269">
        <f t="shared" si="4"/>
        <v>3.6006629581189221E-4</v>
      </c>
      <c r="O102" s="269">
        <f t="shared" si="4"/>
        <v>3.9302045916371291E-4</v>
      </c>
      <c r="P102" s="269">
        <f t="shared" si="4"/>
        <v>3.9591370196077885E-4</v>
      </c>
      <c r="Q102" s="269">
        <f t="shared" si="4"/>
        <v>3.9127035070823804E-4</v>
      </c>
      <c r="R102" s="269">
        <f t="shared" si="4"/>
        <v>3.9294244279953491E-4</v>
      </c>
      <c r="S102" s="269">
        <f t="shared" si="4"/>
        <v>3.9403402941428712E-4</v>
      </c>
      <c r="T102" s="269">
        <f t="shared" si="4"/>
        <v>4.1294123772793218E-4</v>
      </c>
      <c r="U102" s="269">
        <f t="shared" si="4"/>
        <v>3.9933885698541466E-4</v>
      </c>
      <c r="V102" s="269">
        <f t="shared" si="4"/>
        <v>3.8400773004029987E-4</v>
      </c>
      <c r="W102" s="269">
        <f t="shared" si="4"/>
        <v>3.7617709233469913E-4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4.2625471483696165E-2</v>
      </c>
      <c r="C103" s="269">
        <f t="shared" si="5"/>
        <v>4.3991804454296637E-2</v>
      </c>
      <c r="D103" s="269">
        <f t="shared" si="5"/>
        <v>4.5205439729021829E-2</v>
      </c>
      <c r="E103" s="269">
        <f t="shared" si="5"/>
        <v>4.6547325888728369E-2</v>
      </c>
      <c r="F103" s="269">
        <f t="shared" si="5"/>
        <v>4.4798090485977569E-2</v>
      </c>
      <c r="G103" s="269">
        <f t="shared" si="5"/>
        <v>4.733797676332821E-2</v>
      </c>
      <c r="H103" s="269">
        <f t="shared" si="5"/>
        <v>4.4591451654438778E-2</v>
      </c>
      <c r="I103" s="269">
        <f t="shared" si="5"/>
        <v>4.7247232758867046E-2</v>
      </c>
      <c r="J103" s="269">
        <f t="shared" si="5"/>
        <v>4.7822434411428499E-2</v>
      </c>
      <c r="K103" s="269">
        <f t="shared" si="5"/>
        <v>4.5404759851705633E-2</v>
      </c>
      <c r="L103" s="269">
        <f t="shared" si="5"/>
        <v>4.7850862095208398E-2</v>
      </c>
      <c r="M103" s="269">
        <f t="shared" si="5"/>
        <v>4.5699320654907206E-2</v>
      </c>
      <c r="N103" s="269">
        <f t="shared" si="5"/>
        <v>4.9721368200588999E-2</v>
      </c>
      <c r="O103" s="269">
        <f t="shared" si="5"/>
        <v>5.4271991540836964E-2</v>
      </c>
      <c r="P103" s="269">
        <f t="shared" si="5"/>
        <v>5.4671517939391533E-2</v>
      </c>
      <c r="Q103" s="269">
        <f t="shared" si="5"/>
        <v>5.3201954768199229E-2</v>
      </c>
      <c r="R103" s="269">
        <f t="shared" si="5"/>
        <v>5.426121830153606E-2</v>
      </c>
      <c r="S103" s="269">
        <f t="shared" si="5"/>
        <v>5.4333574349247252E-2</v>
      </c>
      <c r="T103" s="269">
        <f t="shared" si="5"/>
        <v>5.7022841529727308E-2</v>
      </c>
      <c r="U103" s="269">
        <f t="shared" si="5"/>
        <v>5.5144495821811794E-2</v>
      </c>
      <c r="V103" s="269">
        <f t="shared" si="5"/>
        <v>5.3027428446624142E-2</v>
      </c>
      <c r="W103" s="269">
        <f t="shared" si="5"/>
        <v>5.1946099743731627E-2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7.3629358875918047E-4</v>
      </c>
      <c r="C104" s="269">
        <f t="shared" si="6"/>
        <v>7.598950216899154E-4</v>
      </c>
      <c r="D104" s="269">
        <f t="shared" si="6"/>
        <v>7.8085882198978922E-4</v>
      </c>
      <c r="E104" s="269">
        <f t="shared" si="6"/>
        <v>8.0403797149466896E-4</v>
      </c>
      <c r="F104" s="269">
        <f t="shared" si="6"/>
        <v>7.7382245088116375E-4</v>
      </c>
      <c r="G104" s="269">
        <f t="shared" si="6"/>
        <v>8.1769532588046997E-4</v>
      </c>
      <c r="H104" s="269">
        <f t="shared" si="6"/>
        <v>7.7025306287078403E-4</v>
      </c>
      <c r="I104" s="269">
        <f t="shared" si="6"/>
        <v>8.1612785398215554E-4</v>
      </c>
      <c r="J104" s="269">
        <f t="shared" si="6"/>
        <v>8.2606363355908501E-4</v>
      </c>
      <c r="K104" s="269">
        <f t="shared" si="6"/>
        <v>7.8430178985230015E-4</v>
      </c>
      <c r="L104" s="269">
        <f t="shared" si="6"/>
        <v>8.2655468082687704E-4</v>
      </c>
      <c r="M104" s="269">
        <f t="shared" si="6"/>
        <v>7.893899032114692E-4</v>
      </c>
      <c r="N104" s="269">
        <f t="shared" si="6"/>
        <v>8.5886497805498876E-4</v>
      </c>
      <c r="O104" s="269">
        <f t="shared" si="6"/>
        <v>9.3747043797498119E-4</v>
      </c>
      <c r="P104" s="269">
        <f t="shared" si="6"/>
        <v>9.4437168071920079E-4</v>
      </c>
      <c r="Q104" s="269">
        <f t="shared" si="6"/>
        <v>9.3329590990143339E-4</v>
      </c>
      <c r="R104" s="269">
        <f t="shared" si="6"/>
        <v>9.3728434579227213E-4</v>
      </c>
      <c r="S104" s="269">
        <f t="shared" si="6"/>
        <v>9.3988810383580242E-4</v>
      </c>
      <c r="T104" s="269">
        <f t="shared" si="6"/>
        <v>9.8498740705373891E-4</v>
      </c>
      <c r="U104" s="269">
        <f t="shared" si="6"/>
        <v>9.5254169199014075E-4</v>
      </c>
      <c r="V104" s="269">
        <f t="shared" si="6"/>
        <v>9.1597240416611944E-4</v>
      </c>
      <c r="W104" s="269">
        <f t="shared" si="6"/>
        <v>8.9729400921662158E-4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2.5719604204755653E-3</v>
      </c>
      <c r="C105" s="270">
        <f t="shared" si="7"/>
        <v>2.6808281560772602E-3</v>
      </c>
      <c r="D105" s="270">
        <f t="shared" si="7"/>
        <v>2.71612800375711E-3</v>
      </c>
      <c r="E105" s="270">
        <f t="shared" si="7"/>
        <v>2.7838556318563164E-3</v>
      </c>
      <c r="F105" s="270">
        <f t="shared" si="7"/>
        <v>2.742169172014558E-3</v>
      </c>
      <c r="G105" s="270">
        <f t="shared" si="7"/>
        <v>2.7777317024878165E-3</v>
      </c>
      <c r="H105" s="270">
        <f t="shared" si="7"/>
        <v>2.653265837695499E-3</v>
      </c>
      <c r="I105" s="270">
        <f t="shared" si="7"/>
        <v>2.7791563862304245E-3</v>
      </c>
      <c r="J105" s="270">
        <f t="shared" si="7"/>
        <v>2.8044225812645903E-3</v>
      </c>
      <c r="K105" s="270">
        <f t="shared" si="7"/>
        <v>2.6899843719236237E-3</v>
      </c>
      <c r="L105" s="270">
        <f t="shared" si="7"/>
        <v>2.8188051124594569E-3</v>
      </c>
      <c r="M105" s="270">
        <f t="shared" si="7"/>
        <v>2.7067994024458182E-3</v>
      </c>
      <c r="N105" s="270">
        <f t="shared" si="7"/>
        <v>2.8943090960195394E-3</v>
      </c>
      <c r="O105" s="270">
        <f t="shared" si="7"/>
        <v>3.1021052749193681E-3</v>
      </c>
      <c r="P105" s="270">
        <f t="shared" si="7"/>
        <v>1.2516402897830497E-2</v>
      </c>
      <c r="Q105" s="270">
        <f t="shared" si="7"/>
        <v>1.4305756107648272E-2</v>
      </c>
      <c r="R105" s="270">
        <f t="shared" si="7"/>
        <v>1.4829976818813286E-2</v>
      </c>
      <c r="S105" s="270">
        <f t="shared" si="7"/>
        <v>1.6156060941428567E-2</v>
      </c>
      <c r="T105" s="270">
        <f t="shared" si="7"/>
        <v>1.7882936326074371E-2</v>
      </c>
      <c r="U105" s="270">
        <f t="shared" si="7"/>
        <v>1.9785955029016498E-2</v>
      </c>
      <c r="V105" s="270">
        <f t="shared" si="7"/>
        <v>2.3409817336830702E-2</v>
      </c>
      <c r="W105" s="270">
        <f t="shared" si="7"/>
        <v>2.3679434375236803E-2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0.16951103600127715</v>
      </c>
      <c r="C106" s="271">
        <f t="shared" si="8"/>
        <v>0.17907203805023178</v>
      </c>
      <c r="D106" s="271">
        <f t="shared" si="8"/>
        <v>0.18009217060050992</v>
      </c>
      <c r="E106" s="271">
        <f t="shared" si="8"/>
        <v>0.18094822991708442</v>
      </c>
      <c r="F106" s="271">
        <f t="shared" si="8"/>
        <v>0.17934705742756363</v>
      </c>
      <c r="G106" s="271">
        <f t="shared" si="8"/>
        <v>0.17964187911445234</v>
      </c>
      <c r="H106" s="271">
        <f t="shared" si="8"/>
        <v>0.17162445582131566</v>
      </c>
      <c r="I106" s="271">
        <f t="shared" si="8"/>
        <v>0.17923780308515469</v>
      </c>
      <c r="J106" s="271">
        <f t="shared" si="8"/>
        <v>0.18058385580532033</v>
      </c>
      <c r="K106" s="271">
        <f t="shared" si="8"/>
        <v>0.17227548985805788</v>
      </c>
      <c r="L106" s="271">
        <f t="shared" si="8"/>
        <v>0.17799496252273389</v>
      </c>
      <c r="M106" s="271">
        <f t="shared" si="8"/>
        <v>0.17579441213498997</v>
      </c>
      <c r="N106" s="271">
        <f t="shared" si="8"/>
        <v>0.18529242011024369</v>
      </c>
      <c r="O106" s="271">
        <f t="shared" si="8"/>
        <v>0.19776794249844595</v>
      </c>
      <c r="P106" s="271">
        <f t="shared" si="8"/>
        <v>0.19787194427002713</v>
      </c>
      <c r="Q106" s="271">
        <f t="shared" si="8"/>
        <v>0.19555800073207477</v>
      </c>
      <c r="R106" s="271">
        <f t="shared" si="8"/>
        <v>0.19557469667287658</v>
      </c>
      <c r="S106" s="271">
        <f t="shared" si="8"/>
        <v>0.19586573937115281</v>
      </c>
      <c r="T106" s="271">
        <f t="shared" si="8"/>
        <v>0.20274334421594351</v>
      </c>
      <c r="U106" s="271">
        <f t="shared" si="8"/>
        <v>0.19801532111926323</v>
      </c>
      <c r="V106" s="271">
        <f t="shared" si="8"/>
        <v>0.19316168524962332</v>
      </c>
      <c r="W106" s="271">
        <f t="shared" si="8"/>
        <v>0.19103007864957344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0.40003101123539786</v>
      </c>
      <c r="C107" s="271">
        <f t="shared" si="9"/>
        <v>0.3767644190424938</v>
      </c>
      <c r="D107" s="271">
        <f t="shared" si="9"/>
        <v>0.37356901312499458</v>
      </c>
      <c r="E107" s="271">
        <f t="shared" si="9"/>
        <v>0.3603863178136949</v>
      </c>
      <c r="F107" s="271">
        <f t="shared" si="9"/>
        <v>0.3712460561346968</v>
      </c>
      <c r="G107" s="271">
        <f t="shared" si="9"/>
        <v>0.36128008696636332</v>
      </c>
      <c r="H107" s="271">
        <f t="shared" si="9"/>
        <v>0.37859252679777539</v>
      </c>
      <c r="I107" s="271">
        <f t="shared" si="9"/>
        <v>0.36295203265418485</v>
      </c>
      <c r="J107" s="271">
        <f t="shared" si="9"/>
        <v>0.36315755786343135</v>
      </c>
      <c r="K107" s="271">
        <f t="shared" si="9"/>
        <v>0.37190883574623212</v>
      </c>
      <c r="L107" s="271">
        <f t="shared" si="9"/>
        <v>0.31029142776898672</v>
      </c>
      <c r="M107" s="271">
        <f t="shared" si="9"/>
        <v>0.37562468125542647</v>
      </c>
      <c r="N107" s="271">
        <f t="shared" si="9"/>
        <v>0.3407800191374934</v>
      </c>
      <c r="O107" s="271">
        <f t="shared" si="9"/>
        <v>0.34498420437387928</v>
      </c>
      <c r="P107" s="271">
        <f t="shared" si="9"/>
        <v>0.33630590974610569</v>
      </c>
      <c r="Q107" s="271">
        <f t="shared" si="9"/>
        <v>0.34390695443546182</v>
      </c>
      <c r="R107" s="271">
        <f t="shared" si="9"/>
        <v>0.34273381911670181</v>
      </c>
      <c r="S107" s="271">
        <f t="shared" si="9"/>
        <v>0.34053812571694453</v>
      </c>
      <c r="T107" s="271">
        <f t="shared" si="9"/>
        <v>0.31664318902041494</v>
      </c>
      <c r="U107" s="271">
        <f t="shared" si="9"/>
        <v>0.32984259098654922</v>
      </c>
      <c r="V107" s="271">
        <f t="shared" si="9"/>
        <v>0.34265560094179914</v>
      </c>
      <c r="W107" s="271">
        <f t="shared" si="9"/>
        <v>0.34979074142745581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0.20320651799936348</v>
      </c>
      <c r="C108" s="271">
        <f t="shared" si="10"/>
        <v>0.21225417104370722</v>
      </c>
      <c r="D108" s="271">
        <f t="shared" si="10"/>
        <v>0.2147041175071884</v>
      </c>
      <c r="E108" s="271">
        <f t="shared" si="10"/>
        <v>0.22025018339927876</v>
      </c>
      <c r="F108" s="271">
        <f t="shared" si="10"/>
        <v>0.21761066247648481</v>
      </c>
      <c r="G108" s="271">
        <f t="shared" si="10"/>
        <v>0.22013634016884587</v>
      </c>
      <c r="H108" s="271">
        <f t="shared" si="10"/>
        <v>0.20891388018507287</v>
      </c>
      <c r="I108" s="271">
        <f t="shared" si="10"/>
        <v>0.21885020552313586</v>
      </c>
      <c r="J108" s="271">
        <f t="shared" si="10"/>
        <v>0.22082879138016004</v>
      </c>
      <c r="K108" s="271">
        <f t="shared" si="10"/>
        <v>0.21147792914139082</v>
      </c>
      <c r="L108" s="271">
        <f t="shared" si="10"/>
        <v>0.22087414429545851</v>
      </c>
      <c r="M108" s="271">
        <f t="shared" si="10"/>
        <v>0.21360866347733135</v>
      </c>
      <c r="N108" s="271">
        <f t="shared" si="10"/>
        <v>0.22867458347560152</v>
      </c>
      <c r="O108" s="271">
        <f t="shared" si="10"/>
        <v>0.24456789915115681</v>
      </c>
      <c r="P108" s="271">
        <f t="shared" si="10"/>
        <v>0.24425557201769096</v>
      </c>
      <c r="Q108" s="271">
        <f t="shared" si="10"/>
        <v>0.24017751908131463</v>
      </c>
      <c r="R108" s="271">
        <f t="shared" si="10"/>
        <v>0.24078588081727204</v>
      </c>
      <c r="S108" s="271">
        <f t="shared" si="10"/>
        <v>0.24122328420705397</v>
      </c>
      <c r="T108" s="271">
        <f t="shared" si="10"/>
        <v>0.25029637131553301</v>
      </c>
      <c r="U108" s="271">
        <f t="shared" si="10"/>
        <v>0.24383272611389017</v>
      </c>
      <c r="V108" s="271">
        <f t="shared" si="10"/>
        <v>0.23687371338246688</v>
      </c>
      <c r="W108" s="271">
        <f t="shared" si="10"/>
        <v>0.23381538588220696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0.10345264166291927</v>
      </c>
      <c r="C109" s="272">
        <f t="shared" si="11"/>
        <v>0.12061380095268105</v>
      </c>
      <c r="D109" s="272">
        <f t="shared" si="11"/>
        <v>0.11225985221104733</v>
      </c>
      <c r="E109" s="272">
        <f t="shared" si="11"/>
        <v>0.11828844810714893</v>
      </c>
      <c r="F109" s="272">
        <f t="shared" si="11"/>
        <v>0.13109525719770884</v>
      </c>
      <c r="G109" s="272">
        <f t="shared" si="11"/>
        <v>0.10252370249664873</v>
      </c>
      <c r="H109" s="272">
        <f t="shared" si="11"/>
        <v>8.24650871289304E-2</v>
      </c>
      <c r="I109" s="272">
        <f t="shared" si="11"/>
        <v>8.3209283713641058E-2</v>
      </c>
      <c r="J109" s="272">
        <f t="shared" si="11"/>
        <v>7.7753340984655778E-2</v>
      </c>
      <c r="K109" s="272">
        <f t="shared" si="11"/>
        <v>6.5751945014695556E-2</v>
      </c>
      <c r="L109" s="272">
        <f t="shared" si="11"/>
        <v>4.9708067882359826E-2</v>
      </c>
      <c r="M109" s="272">
        <f t="shared" si="11"/>
        <v>7.1596400784133929E-2</v>
      </c>
      <c r="N109" s="272">
        <f t="shared" si="11"/>
        <v>6.7998213271425995E-2</v>
      </c>
      <c r="O109" s="272">
        <f t="shared" si="11"/>
        <v>7.1125444405314583E-2</v>
      </c>
      <c r="P109" s="272">
        <f t="shared" si="11"/>
        <v>6.7222239830563468E-2</v>
      </c>
      <c r="Q109" s="272">
        <f t="shared" si="11"/>
        <v>8.4228773669008147E-2</v>
      </c>
      <c r="R109" s="272">
        <f t="shared" si="11"/>
        <v>6.9713184903134287E-2</v>
      </c>
      <c r="S109" s="272">
        <f t="shared" si="11"/>
        <v>6.8649746731525005E-2</v>
      </c>
      <c r="T109" s="272">
        <f t="shared" si="11"/>
        <v>6.1902374644359895E-2</v>
      </c>
      <c r="U109" s="272">
        <f t="shared" si="11"/>
        <v>6.9980052502341503E-2</v>
      </c>
      <c r="V109" s="272">
        <f t="shared" si="11"/>
        <v>8.3260659797099248E-2</v>
      </c>
      <c r="W109" s="272">
        <f t="shared" si="11"/>
        <v>8.1241313608729188E-2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9.975387633644428E-2</v>
      </c>
      <c r="C110" s="272">
        <f t="shared" si="12"/>
        <v>9.1640370091026227E-2</v>
      </c>
      <c r="D110" s="272">
        <f t="shared" si="12"/>
        <v>0.10244426529614106</v>
      </c>
      <c r="E110" s="272">
        <f t="shared" si="12"/>
        <v>0.10196173529212979</v>
      </c>
      <c r="F110" s="272">
        <f t="shared" si="12"/>
        <v>8.6515405278775895E-2</v>
      </c>
      <c r="G110" s="272">
        <f t="shared" si="12"/>
        <v>0.11761263767219721</v>
      </c>
      <c r="H110" s="272">
        <f t="shared" si="12"/>
        <v>0.12644879305614248</v>
      </c>
      <c r="I110" s="272">
        <f t="shared" si="12"/>
        <v>0.13564092180949472</v>
      </c>
      <c r="J110" s="272">
        <f t="shared" si="12"/>
        <v>0.14307545039550423</v>
      </c>
      <c r="K110" s="272">
        <f t="shared" si="12"/>
        <v>0.14572598412669524</v>
      </c>
      <c r="L110" s="272">
        <f t="shared" si="12"/>
        <v>0.17116607641309864</v>
      </c>
      <c r="M110" s="272">
        <f t="shared" si="12"/>
        <v>0.14201226269319747</v>
      </c>
      <c r="N110" s="272">
        <f t="shared" si="12"/>
        <v>0.16067637020417544</v>
      </c>
      <c r="O110" s="272">
        <f t="shared" si="12"/>
        <v>0.1734424547458423</v>
      </c>
      <c r="P110" s="272">
        <f t="shared" si="12"/>
        <v>0.1770333321871275</v>
      </c>
      <c r="Q110" s="272">
        <f t="shared" si="12"/>
        <v>0.15594874541230649</v>
      </c>
      <c r="R110" s="272">
        <f t="shared" si="12"/>
        <v>0.17107269591413782</v>
      </c>
      <c r="S110" s="272">
        <f t="shared" si="12"/>
        <v>0.172573537475529</v>
      </c>
      <c r="T110" s="272">
        <f t="shared" si="12"/>
        <v>0.18839399667117321</v>
      </c>
      <c r="U110" s="272">
        <f t="shared" si="12"/>
        <v>0.17385267361154874</v>
      </c>
      <c r="V110" s="272">
        <f t="shared" si="12"/>
        <v>0.15361305358536764</v>
      </c>
      <c r="W110" s="272">
        <f t="shared" si="12"/>
        <v>0.15257407227347769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0.17877743022226814</v>
      </c>
      <c r="C111" s="271">
        <f t="shared" si="13"/>
        <v>0.18185513811817022</v>
      </c>
      <c r="D111" s="271">
        <f t="shared" si="13"/>
        <v>0.1802382391042445</v>
      </c>
      <c r="E111" s="271">
        <f t="shared" si="13"/>
        <v>0.18550604612076615</v>
      </c>
      <c r="F111" s="271">
        <f t="shared" si="13"/>
        <v>0.1808123848567405</v>
      </c>
      <c r="G111" s="271">
        <f t="shared" si="13"/>
        <v>0.18518716760158643</v>
      </c>
      <c r="H111" s="271">
        <f t="shared" si="13"/>
        <v>0.19019672435459145</v>
      </c>
      <c r="I111" s="271">
        <f t="shared" si="13"/>
        <v>0.18530172730030098</v>
      </c>
      <c r="J111" s="271">
        <f t="shared" si="13"/>
        <v>0.18112688055426568</v>
      </c>
      <c r="K111" s="271">
        <f t="shared" si="13"/>
        <v>0.19275278758401326</v>
      </c>
      <c r="L111" s="271">
        <f t="shared" si="13"/>
        <v>0.23649155559655355</v>
      </c>
      <c r="M111" s="271">
        <f t="shared" si="13"/>
        <v>0.18305326706652691</v>
      </c>
      <c r="N111" s="271">
        <f t="shared" si="13"/>
        <v>0.1888152736452004</v>
      </c>
      <c r="O111" s="271">
        <f t="shared" si="13"/>
        <v>0.15113402946533008</v>
      </c>
      <c r="P111" s="271">
        <f t="shared" si="13"/>
        <v>0.15017611428312602</v>
      </c>
      <c r="Q111" s="271">
        <f t="shared" si="13"/>
        <v>0.14873078942287229</v>
      </c>
      <c r="R111" s="271">
        <f t="shared" si="13"/>
        <v>0.14764340870430515</v>
      </c>
      <c r="S111" s="271">
        <f t="shared" si="13"/>
        <v>0.14770062888839552</v>
      </c>
      <c r="T111" s="271">
        <f t="shared" si="13"/>
        <v>0.15102803511432902</v>
      </c>
      <c r="U111" s="271">
        <f t="shared" si="13"/>
        <v>0.14914001479928118</v>
      </c>
      <c r="V111" s="271">
        <f t="shared" si="13"/>
        <v>0.14679559512960952</v>
      </c>
      <c r="W111" s="271">
        <f t="shared" si="13"/>
        <v>0.1457452209448219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4.5376263890549322E-2</v>
      </c>
      <c r="C112" s="272">
        <f t="shared" si="14"/>
        <v>5.4045291947963488E-2</v>
      </c>
      <c r="D112" s="272">
        <f t="shared" si="14"/>
        <v>4.9897339244335981E-2</v>
      </c>
      <c r="E112" s="272">
        <f t="shared" si="14"/>
        <v>5.3124050529382377E-2</v>
      </c>
      <c r="F112" s="272">
        <f t="shared" si="14"/>
        <v>5.9761696740912015E-2</v>
      </c>
      <c r="G112" s="272">
        <f t="shared" si="14"/>
        <v>4.6622175301701194E-2</v>
      </c>
      <c r="H112" s="272">
        <f t="shared" si="14"/>
        <v>3.558124308431606E-2</v>
      </c>
      <c r="I112" s="272">
        <f t="shared" si="14"/>
        <v>3.630635197545997E-2</v>
      </c>
      <c r="J112" s="272">
        <f t="shared" si="14"/>
        <v>3.4018756364236687E-2</v>
      </c>
      <c r="K112" s="272">
        <f t="shared" si="14"/>
        <v>2.8105294228162193E-2</v>
      </c>
      <c r="L112" s="272">
        <f t="shared" si="14"/>
        <v>2.1128317608059589E-2</v>
      </c>
      <c r="M112" s="272">
        <f t="shared" si="14"/>
        <v>3.1630021236375053E-2</v>
      </c>
      <c r="N112" s="272">
        <f t="shared" si="14"/>
        <v>3.0586736977407172E-2</v>
      </c>
      <c r="O112" s="272">
        <f t="shared" si="14"/>
        <v>3.2034366334271328E-2</v>
      </c>
      <c r="P112" s="272">
        <f t="shared" si="14"/>
        <v>2.9209161173191295E-2</v>
      </c>
      <c r="Q112" s="272">
        <f t="shared" si="14"/>
        <v>3.7994490729297961E-2</v>
      </c>
      <c r="R112" s="272">
        <f t="shared" si="14"/>
        <v>3.1159061708435583E-2</v>
      </c>
      <c r="S112" s="272">
        <f t="shared" si="14"/>
        <v>3.0598664849357495E-2</v>
      </c>
      <c r="T112" s="272">
        <f t="shared" si="14"/>
        <v>2.7535645302672513E-2</v>
      </c>
      <c r="U112" s="272">
        <f t="shared" si="14"/>
        <v>3.1030423656091634E-2</v>
      </c>
      <c r="V112" s="272">
        <f t="shared" si="14"/>
        <v>3.7565815867499207E-2</v>
      </c>
      <c r="W112" s="272">
        <f t="shared" si="14"/>
        <v>3.6605552214852198E-2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8.4219041577792142E-2</v>
      </c>
      <c r="C113" s="272">
        <f t="shared" si="15"/>
        <v>8.3343788334468982E-2</v>
      </c>
      <c r="D113" s="272">
        <f t="shared" si="15"/>
        <v>8.0458946196202155E-2</v>
      </c>
      <c r="E113" s="272">
        <f t="shared" si="15"/>
        <v>8.3232214723454587E-2</v>
      </c>
      <c r="F113" s="272">
        <f t="shared" si="15"/>
        <v>8.0040427865187641E-2</v>
      </c>
      <c r="G113" s="272">
        <f t="shared" si="15"/>
        <v>8.3194786567238402E-2</v>
      </c>
      <c r="H113" s="272">
        <f t="shared" si="15"/>
        <v>9.2848628652841492E-2</v>
      </c>
      <c r="I113" s="272">
        <f t="shared" si="15"/>
        <v>8.336600980504151E-2</v>
      </c>
      <c r="J113" s="272">
        <f t="shared" si="15"/>
        <v>7.8324237596830645E-2</v>
      </c>
      <c r="K113" s="272">
        <f t="shared" si="15"/>
        <v>9.4053533651822466E-2</v>
      </c>
      <c r="L113" s="272">
        <f t="shared" si="15"/>
        <v>0.13322378127741524</v>
      </c>
      <c r="M113" s="272">
        <f t="shared" si="15"/>
        <v>8.3852127077906874E-2</v>
      </c>
      <c r="N113" s="272">
        <f t="shared" si="15"/>
        <v>8.2776651444013694E-2</v>
      </c>
      <c r="O113" s="272">
        <f t="shared" si="15"/>
        <v>3.7692226523895776E-2</v>
      </c>
      <c r="P113" s="272">
        <f t="shared" si="15"/>
        <v>3.6265791942173678E-2</v>
      </c>
      <c r="Q113" s="272">
        <f t="shared" si="15"/>
        <v>3.7291486199093879E-2</v>
      </c>
      <c r="R113" s="272">
        <f t="shared" si="15"/>
        <v>3.5794665198539612E-2</v>
      </c>
      <c r="S113" s="272">
        <f t="shared" si="15"/>
        <v>3.560741461587591E-2</v>
      </c>
      <c r="T113" s="272">
        <f t="shared" si="15"/>
        <v>3.4641484302042128E-2</v>
      </c>
      <c r="U113" s="272">
        <f t="shared" si="15"/>
        <v>3.5705703693213138E-2</v>
      </c>
      <c r="V113" s="272">
        <f t="shared" si="15"/>
        <v>3.6913053842291564E-2</v>
      </c>
      <c r="W113" s="272">
        <f t="shared" si="15"/>
        <v>3.7300514664053798E-2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4.9182124753926672E-2</v>
      </c>
      <c r="C114" s="273">
        <f t="shared" si="16"/>
        <v>4.4466057835737753E-2</v>
      </c>
      <c r="D114" s="273">
        <f t="shared" si="16"/>
        <v>4.9881953663706367E-2</v>
      </c>
      <c r="E114" s="273">
        <f t="shared" si="16"/>
        <v>4.9149780867929163E-2</v>
      </c>
      <c r="F114" s="273">
        <f t="shared" si="16"/>
        <v>4.1010260250640855E-2</v>
      </c>
      <c r="G114" s="273">
        <f t="shared" si="16"/>
        <v>5.5370205732646817E-2</v>
      </c>
      <c r="H114" s="273">
        <f t="shared" si="16"/>
        <v>6.1766852617433914E-2</v>
      </c>
      <c r="I114" s="273">
        <f t="shared" si="16"/>
        <v>6.5629365519799504E-2</v>
      </c>
      <c r="J114" s="273">
        <f t="shared" si="16"/>
        <v>6.878388659319834E-2</v>
      </c>
      <c r="K114" s="273">
        <f t="shared" si="16"/>
        <v>7.0593959704028597E-2</v>
      </c>
      <c r="L114" s="273">
        <f t="shared" si="16"/>
        <v>8.2139456711078751E-2</v>
      </c>
      <c r="M114" s="273">
        <f t="shared" si="16"/>
        <v>6.7571118752244974E-2</v>
      </c>
      <c r="N114" s="273">
        <f t="shared" si="16"/>
        <v>7.5451885223779561E-2</v>
      </c>
      <c r="O114" s="273">
        <f t="shared" si="16"/>
        <v>8.1407436607162986E-2</v>
      </c>
      <c r="P114" s="273">
        <f t="shared" si="16"/>
        <v>8.4701161167761024E-2</v>
      </c>
      <c r="Q114" s="273">
        <f t="shared" si="16"/>
        <v>7.3444812494480455E-2</v>
      </c>
      <c r="R114" s="273">
        <f t="shared" si="16"/>
        <v>8.0689681797329937E-2</v>
      </c>
      <c r="S114" s="273">
        <f t="shared" si="16"/>
        <v>8.1494549423162102E-2</v>
      </c>
      <c r="T114" s="273">
        <f t="shared" si="16"/>
        <v>8.88509055096144E-2</v>
      </c>
      <c r="U114" s="273">
        <f t="shared" si="16"/>
        <v>8.2403887449976398E-2</v>
      </c>
      <c r="V114" s="273">
        <f t="shared" si="16"/>
        <v>7.2316725419818748E-2</v>
      </c>
      <c r="W114" s="273">
        <f t="shared" si="16"/>
        <v>7.1839154065915886E-2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1.0000000000000002</v>
      </c>
      <c r="D117" s="234">
        <f t="shared" si="17"/>
        <v>0.99999999999999978</v>
      </c>
      <c r="E117" s="234">
        <f t="shared" si="17"/>
        <v>1.0000000000000002</v>
      </c>
      <c r="F117" s="234">
        <f t="shared" si="17"/>
        <v>0.99999999999999956</v>
      </c>
      <c r="G117" s="234">
        <f t="shared" si="17"/>
        <v>0.99999999999999978</v>
      </c>
      <c r="H117" s="234">
        <f t="shared" si="17"/>
        <v>1.0000000000000007</v>
      </c>
      <c r="I117" s="234">
        <f t="shared" si="17"/>
        <v>1</v>
      </c>
      <c r="J117" s="234">
        <f t="shared" si="17"/>
        <v>1.0000000000000002</v>
      </c>
      <c r="K117" s="234">
        <f t="shared" si="17"/>
        <v>0.99999999999999989</v>
      </c>
      <c r="L117" s="234">
        <f t="shared" si="17"/>
        <v>1</v>
      </c>
      <c r="M117" s="234">
        <f t="shared" si="17"/>
        <v>0.99999999999999978</v>
      </c>
      <c r="N117" s="234">
        <f t="shared" si="17"/>
        <v>1</v>
      </c>
      <c r="O117" s="234">
        <f t="shared" si="17"/>
        <v>1.0000000000000004</v>
      </c>
      <c r="P117" s="234">
        <f t="shared" si="17"/>
        <v>1</v>
      </c>
      <c r="Q117" s="234">
        <f t="shared" si="17"/>
        <v>1.0000000000000002</v>
      </c>
      <c r="R117" s="234">
        <f t="shared" si="17"/>
        <v>1.0000000000000002</v>
      </c>
      <c r="S117" s="234">
        <f t="shared" si="17"/>
        <v>1</v>
      </c>
      <c r="T117" s="234">
        <f t="shared" si="17"/>
        <v>1.0000000000000002</v>
      </c>
      <c r="U117" s="234">
        <f t="shared" si="17"/>
        <v>0.99999999999999989</v>
      </c>
      <c r="V117" s="234">
        <f t="shared" si="17"/>
        <v>1.0000000000000002</v>
      </c>
      <c r="W117" s="234">
        <f t="shared" si="17"/>
        <v>0.99999999999999989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2.0020476187564236E-3</v>
      </c>
      <c r="C118" s="268">
        <f t="shared" si="18"/>
        <v>1.9908194751514074E-3</v>
      </c>
      <c r="D118" s="268">
        <f t="shared" si="18"/>
        <v>2.0173889327269744E-3</v>
      </c>
      <c r="E118" s="268">
        <f t="shared" si="18"/>
        <v>2.0291711858114892E-3</v>
      </c>
      <c r="F118" s="268">
        <f t="shared" si="18"/>
        <v>1.9984120564512041E-3</v>
      </c>
      <c r="G118" s="268">
        <f t="shared" si="18"/>
        <v>2.056837517728683E-3</v>
      </c>
      <c r="H118" s="268">
        <f t="shared" si="18"/>
        <v>2.0241852727866257E-3</v>
      </c>
      <c r="I118" s="268">
        <f t="shared" si="18"/>
        <v>2.0615466673637247E-3</v>
      </c>
      <c r="J118" s="268">
        <f t="shared" si="18"/>
        <v>2.0766736709507739E-3</v>
      </c>
      <c r="K118" s="268">
        <f t="shared" si="18"/>
        <v>2.0412723509817508E-3</v>
      </c>
      <c r="L118" s="268">
        <f t="shared" si="18"/>
        <v>2.0233914533054958E-3</v>
      </c>
      <c r="M118" s="268">
        <f t="shared" si="18"/>
        <v>2.0419449415155187E-3</v>
      </c>
      <c r="N118" s="268">
        <f t="shared" si="18"/>
        <v>2.086075714507188E-3</v>
      </c>
      <c r="O118" s="268">
        <f t="shared" si="18"/>
        <v>2.1850736241546824E-3</v>
      </c>
      <c r="P118" s="268">
        <f t="shared" si="18"/>
        <v>2.1841520381801118E-3</v>
      </c>
      <c r="Q118" s="268">
        <f t="shared" si="18"/>
        <v>2.176494196076734E-3</v>
      </c>
      <c r="R118" s="268">
        <f t="shared" si="18"/>
        <v>2.1874567851665624E-3</v>
      </c>
      <c r="S118" s="268">
        <f t="shared" si="18"/>
        <v>2.18726869101191E-3</v>
      </c>
      <c r="T118" s="268">
        <f t="shared" si="18"/>
        <v>2.2103477445170388E-3</v>
      </c>
      <c r="U118" s="268">
        <f t="shared" si="18"/>
        <v>2.1861318312708473E-3</v>
      </c>
      <c r="V118" s="268">
        <f t="shared" si="18"/>
        <v>2.1542001000516772E-3</v>
      </c>
      <c r="W118" s="268">
        <f t="shared" si="18"/>
        <v>2.1396067837706817E-3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3.8388403124405755E-4</v>
      </c>
      <c r="C119" s="269">
        <f t="shared" si="19"/>
        <v>3.817310829374842E-4</v>
      </c>
      <c r="D119" s="269">
        <f t="shared" si="19"/>
        <v>3.8682566230039268E-4</v>
      </c>
      <c r="E119" s="269">
        <f t="shared" si="19"/>
        <v>3.8908485871952262E-4</v>
      </c>
      <c r="F119" s="269">
        <f t="shared" si="19"/>
        <v>3.8318692778832987E-4</v>
      </c>
      <c r="G119" s="269">
        <f t="shared" si="19"/>
        <v>3.9438975902589236E-4</v>
      </c>
      <c r="H119" s="269">
        <f t="shared" si="19"/>
        <v>3.8812883131363757E-4</v>
      </c>
      <c r="I119" s="269">
        <f t="shared" si="19"/>
        <v>3.9529271824059574E-4</v>
      </c>
      <c r="J119" s="269">
        <f t="shared" si="19"/>
        <v>3.9819325620144951E-4</v>
      </c>
      <c r="K119" s="269">
        <f t="shared" si="19"/>
        <v>3.9140520516122953E-4</v>
      </c>
      <c r="L119" s="269">
        <f t="shared" si="19"/>
        <v>3.8797661983792594E-4</v>
      </c>
      <c r="M119" s="269">
        <f t="shared" si="19"/>
        <v>3.9153417150701505E-4</v>
      </c>
      <c r="N119" s="269">
        <f t="shared" si="19"/>
        <v>3.9999605766758578E-4</v>
      </c>
      <c r="O119" s="269">
        <f t="shared" si="19"/>
        <v>4.1897848160404589E-4</v>
      </c>
      <c r="P119" s="269">
        <f t="shared" si="19"/>
        <v>4.1880177145202878E-4</v>
      </c>
      <c r="Q119" s="269">
        <f t="shared" si="19"/>
        <v>4.1733341312241977E-4</v>
      </c>
      <c r="R119" s="269">
        <f t="shared" si="19"/>
        <v>4.1943544249137591E-4</v>
      </c>
      <c r="S119" s="269">
        <f t="shared" si="19"/>
        <v>4.1939937624516657E-4</v>
      </c>
      <c r="T119" s="269">
        <f t="shared" si="19"/>
        <v>4.238246856203501E-4</v>
      </c>
      <c r="U119" s="269">
        <f t="shared" si="19"/>
        <v>4.1918138827311746E-4</v>
      </c>
      <c r="V119" s="269">
        <f t="shared" si="19"/>
        <v>4.1305861597231152E-4</v>
      </c>
      <c r="W119" s="269">
        <f t="shared" si="19"/>
        <v>4.1026041025997781E-4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5.3104824918371082E-2</v>
      </c>
      <c r="C120" s="269">
        <f t="shared" si="20"/>
        <v>5.2806995538731728E-2</v>
      </c>
      <c r="D120" s="269">
        <f t="shared" si="20"/>
        <v>5.3511757193503463E-2</v>
      </c>
      <c r="E120" s="269">
        <f t="shared" si="20"/>
        <v>5.3824284468746708E-2</v>
      </c>
      <c r="F120" s="269">
        <f t="shared" si="20"/>
        <v>5.3008390698780258E-2</v>
      </c>
      <c r="G120" s="269">
        <f t="shared" si="20"/>
        <v>5.4558140995850005E-2</v>
      </c>
      <c r="H120" s="269">
        <f t="shared" si="20"/>
        <v>5.3692031851095098E-2</v>
      </c>
      <c r="I120" s="269">
        <f t="shared" si="20"/>
        <v>5.4683052393830957E-2</v>
      </c>
      <c r="J120" s="269">
        <f t="shared" si="20"/>
        <v>5.5084300031251678E-2</v>
      </c>
      <c r="K120" s="269">
        <f t="shared" si="20"/>
        <v>5.4145270968595331E-2</v>
      </c>
      <c r="L120" s="269">
        <f t="shared" si="20"/>
        <v>5.3670975586415259E-2</v>
      </c>
      <c r="M120" s="269">
        <f t="shared" si="20"/>
        <v>5.4163111604453806E-2</v>
      </c>
      <c r="N120" s="269">
        <f t="shared" si="20"/>
        <v>5.5333691640252695E-2</v>
      </c>
      <c r="O120" s="269">
        <f t="shared" si="20"/>
        <v>5.795963650283318E-2</v>
      </c>
      <c r="P120" s="269">
        <f t="shared" si="20"/>
        <v>5.793519119925087E-2</v>
      </c>
      <c r="Q120" s="269">
        <f t="shared" si="20"/>
        <v>5.77320649797032E-2</v>
      </c>
      <c r="R120" s="269">
        <f t="shared" si="20"/>
        <v>5.8022850457937175E-2</v>
      </c>
      <c r="S120" s="269">
        <f t="shared" si="20"/>
        <v>5.8017861212398082E-2</v>
      </c>
      <c r="T120" s="269">
        <f t="shared" si="20"/>
        <v>5.8630039006866752E-2</v>
      </c>
      <c r="U120" s="269">
        <f t="shared" si="20"/>
        <v>5.7987705717123986E-2</v>
      </c>
      <c r="V120" s="269">
        <f t="shared" si="20"/>
        <v>5.7140708383070657E-2</v>
      </c>
      <c r="W120" s="269">
        <f t="shared" si="20"/>
        <v>5.675361693788214E-2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9.1562274832128043E-4</v>
      </c>
      <c r="C121" s="269">
        <f t="shared" si="21"/>
        <v>9.1048763384655334E-4</v>
      </c>
      <c r="D121" s="269">
        <f t="shared" si="21"/>
        <v>9.226389930544112E-4</v>
      </c>
      <c r="E121" s="269">
        <f t="shared" si="21"/>
        <v>9.280275256994847E-4</v>
      </c>
      <c r="F121" s="269">
        <f t="shared" si="21"/>
        <v>9.1396004883381027E-4</v>
      </c>
      <c r="G121" s="269">
        <f t="shared" si="21"/>
        <v>9.4068053286508035E-4</v>
      </c>
      <c r="H121" s="269">
        <f t="shared" si="21"/>
        <v>9.2574725257113977E-4</v>
      </c>
      <c r="I121" s="269">
        <f t="shared" si="21"/>
        <v>9.4283423015514357E-4</v>
      </c>
      <c r="J121" s="269">
        <f t="shared" si="21"/>
        <v>9.4975246150412755E-4</v>
      </c>
      <c r="K121" s="269">
        <f t="shared" si="21"/>
        <v>9.335619105998624E-4</v>
      </c>
      <c r="L121" s="269">
        <f t="shared" si="21"/>
        <v>9.2538420467548838E-4</v>
      </c>
      <c r="M121" s="269">
        <f t="shared" si="21"/>
        <v>9.3386951526783094E-4</v>
      </c>
      <c r="N121" s="269">
        <f t="shared" si="21"/>
        <v>9.5405242164508933E-4</v>
      </c>
      <c r="O121" s="269">
        <f t="shared" si="21"/>
        <v>9.9932843669102759E-4</v>
      </c>
      <c r="P121" s="269">
        <f t="shared" si="21"/>
        <v>9.9890695566582938E-4</v>
      </c>
      <c r="Q121" s="269">
        <f t="shared" si="21"/>
        <v>9.9540469409761518E-4</v>
      </c>
      <c r="R121" s="269">
        <f t="shared" si="21"/>
        <v>1.0004183590360041E-3</v>
      </c>
      <c r="S121" s="269">
        <f t="shared" si="21"/>
        <v>1.0003323354643311E-3</v>
      </c>
      <c r="T121" s="269">
        <f t="shared" si="21"/>
        <v>1.0108873823078954E-3</v>
      </c>
      <c r="U121" s="269">
        <f t="shared" si="21"/>
        <v>9.9981240045838205E-4</v>
      </c>
      <c r="V121" s="269">
        <f t="shared" si="21"/>
        <v>9.8520864217429443E-4</v>
      </c>
      <c r="W121" s="269">
        <f t="shared" si="21"/>
        <v>9.7853448905468616E-4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2.3085277926952609E-3</v>
      </c>
      <c r="C122" s="270">
        <f t="shared" si="22"/>
        <v>2.3184338004544778E-3</v>
      </c>
      <c r="D122" s="270">
        <f t="shared" si="22"/>
        <v>2.3164065714994728E-3</v>
      </c>
      <c r="E122" s="270">
        <f t="shared" si="22"/>
        <v>2.3191897305325495E-3</v>
      </c>
      <c r="F122" s="270">
        <f t="shared" si="22"/>
        <v>2.3376818334976354E-3</v>
      </c>
      <c r="G122" s="270">
        <f t="shared" si="22"/>
        <v>2.3064614915244766E-3</v>
      </c>
      <c r="H122" s="270">
        <f t="shared" si="22"/>
        <v>2.3016804793725846E-3</v>
      </c>
      <c r="I122" s="270">
        <f t="shared" si="22"/>
        <v>2.3173700945400494E-3</v>
      </c>
      <c r="J122" s="270">
        <f t="shared" si="22"/>
        <v>2.3272639982201311E-3</v>
      </c>
      <c r="K122" s="270">
        <f t="shared" si="22"/>
        <v>2.3110798244481154E-3</v>
      </c>
      <c r="L122" s="270">
        <f t="shared" si="22"/>
        <v>2.2778274086840931E-3</v>
      </c>
      <c r="M122" s="270">
        <f t="shared" si="22"/>
        <v>2.3112981666456615E-3</v>
      </c>
      <c r="N122" s="270">
        <f t="shared" si="22"/>
        <v>2.3205852375839603E-3</v>
      </c>
      <c r="O122" s="270">
        <f t="shared" si="22"/>
        <v>2.3867804266303706E-3</v>
      </c>
      <c r="P122" s="270">
        <f t="shared" si="22"/>
        <v>9.5557963975167887E-3</v>
      </c>
      <c r="Q122" s="270">
        <f t="shared" si="22"/>
        <v>1.1012772857584948E-2</v>
      </c>
      <c r="R122" s="270">
        <f t="shared" si="22"/>
        <v>1.1424995373022547E-2</v>
      </c>
      <c r="S122" s="270">
        <f t="shared" si="22"/>
        <v>1.2411060958118763E-2</v>
      </c>
      <c r="T122" s="270">
        <f t="shared" si="22"/>
        <v>1.324695921454082E-2</v>
      </c>
      <c r="U122" s="270">
        <f t="shared" si="22"/>
        <v>1.4989833687859241E-2</v>
      </c>
      <c r="V122" s="270">
        <f t="shared" si="22"/>
        <v>1.8173941231367237E-2</v>
      </c>
      <c r="W122" s="270">
        <f t="shared" si="22"/>
        <v>1.8638800703953313E-2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9.1128091344245696E-2</v>
      </c>
      <c r="C123" s="271">
        <f t="shared" si="23"/>
        <v>9.4249402008269118E-2</v>
      </c>
      <c r="D123" s="271">
        <f t="shared" si="23"/>
        <v>9.2058027413399038E-2</v>
      </c>
      <c r="E123" s="271">
        <f t="shared" si="23"/>
        <v>8.8038507906533739E-2</v>
      </c>
      <c r="F123" s="271">
        <f t="shared" si="23"/>
        <v>9.1695749307808355E-2</v>
      </c>
      <c r="G123" s="271">
        <f t="shared" si="23"/>
        <v>8.3706030963090289E-2</v>
      </c>
      <c r="H123" s="271">
        <f t="shared" si="23"/>
        <v>8.4421101697265272E-2</v>
      </c>
      <c r="I123" s="271">
        <f t="shared" si="23"/>
        <v>8.2556604293389346E-2</v>
      </c>
      <c r="J123" s="271">
        <f t="shared" si="23"/>
        <v>8.1301201294632544E-2</v>
      </c>
      <c r="K123" s="271">
        <f t="shared" si="23"/>
        <v>7.9251699576243034E-2</v>
      </c>
      <c r="L123" s="271">
        <f t="shared" si="23"/>
        <v>6.7625873768285508E-2</v>
      </c>
      <c r="M123" s="271">
        <f t="shared" si="23"/>
        <v>8.5620582079688839E-2</v>
      </c>
      <c r="N123" s="271">
        <f t="shared" si="23"/>
        <v>7.8124925210745322E-2</v>
      </c>
      <c r="O123" s="271">
        <f t="shared" si="23"/>
        <v>7.6647950347964303E-2</v>
      </c>
      <c r="P123" s="271">
        <f t="shared" si="23"/>
        <v>7.404759314720584E-2</v>
      </c>
      <c r="Q123" s="271">
        <f t="shared" si="23"/>
        <v>7.7239222695828502E-2</v>
      </c>
      <c r="R123" s="271">
        <f t="shared" si="23"/>
        <v>7.3916122070730603E-2</v>
      </c>
      <c r="S123" s="271">
        <f t="shared" si="23"/>
        <v>7.3550186258581077E-2</v>
      </c>
      <c r="T123" s="271">
        <f t="shared" si="23"/>
        <v>6.8672811742300485E-2</v>
      </c>
      <c r="U123" s="271">
        <f t="shared" si="23"/>
        <v>7.2650069715771357E-2</v>
      </c>
      <c r="V123" s="271">
        <f t="shared" si="23"/>
        <v>7.7298712098915492E-2</v>
      </c>
      <c r="W123" s="271">
        <f t="shared" si="23"/>
        <v>7.921921283684509E-2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0.39392476733091175</v>
      </c>
      <c r="C124" s="271">
        <f t="shared" si="24"/>
        <v>0.39171550726350579</v>
      </c>
      <c r="D124" s="271">
        <f t="shared" si="24"/>
        <v>0.39694333865747894</v>
      </c>
      <c r="E124" s="271">
        <f t="shared" si="24"/>
        <v>0.39926162582581048</v>
      </c>
      <c r="F124" s="271">
        <f t="shared" si="24"/>
        <v>0.39320943068168179</v>
      </c>
      <c r="G124" s="271">
        <f t="shared" si="24"/>
        <v>0.40470527924407906</v>
      </c>
      <c r="H124" s="271">
        <f t="shared" si="24"/>
        <v>0.39828059290239165</v>
      </c>
      <c r="I124" s="271">
        <f t="shared" si="24"/>
        <v>0.4056318559433198</v>
      </c>
      <c r="J124" s="271">
        <f t="shared" si="24"/>
        <v>0.40860825935781186</v>
      </c>
      <c r="K124" s="271">
        <f t="shared" si="24"/>
        <v>0.40164266243526342</v>
      </c>
      <c r="L124" s="271">
        <f t="shared" si="24"/>
        <v>0.39812440023670431</v>
      </c>
      <c r="M124" s="271">
        <f t="shared" si="24"/>
        <v>0.40177500197955895</v>
      </c>
      <c r="N124" s="271">
        <f t="shared" si="24"/>
        <v>0.41045821426682444</v>
      </c>
      <c r="O124" s="271">
        <f t="shared" si="24"/>
        <v>0.42993713582632248</v>
      </c>
      <c r="P124" s="271">
        <f t="shared" si="24"/>
        <v>0.42975580370554428</v>
      </c>
      <c r="Q124" s="271">
        <f t="shared" si="24"/>
        <v>0.42824903951044307</v>
      </c>
      <c r="R124" s="271">
        <f t="shared" si="24"/>
        <v>0.430406048822358</v>
      </c>
      <c r="S124" s="271">
        <f t="shared" si="24"/>
        <v>0.4303690392400617</v>
      </c>
      <c r="T124" s="271">
        <f t="shared" si="24"/>
        <v>0.43491009545523412</v>
      </c>
      <c r="U124" s="271">
        <f t="shared" si="24"/>
        <v>0.43014534965106738</v>
      </c>
      <c r="V124" s="271">
        <f t="shared" si="24"/>
        <v>0.42386243226531717</v>
      </c>
      <c r="W124" s="271">
        <f t="shared" si="24"/>
        <v>0.42099103766574808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0.32379782667846546</v>
      </c>
      <c r="C125" s="271">
        <f t="shared" si="25"/>
        <v>0.32587228499872284</v>
      </c>
      <c r="D125" s="271">
        <f t="shared" si="25"/>
        <v>0.32506513923597874</v>
      </c>
      <c r="E125" s="271">
        <f t="shared" si="25"/>
        <v>0.32574016905701891</v>
      </c>
      <c r="F125" s="271">
        <f t="shared" si="25"/>
        <v>0.32933417343808952</v>
      </c>
      <c r="G125" s="271">
        <f t="shared" si="25"/>
        <v>0.32449882110884531</v>
      </c>
      <c r="H125" s="271">
        <f t="shared" si="25"/>
        <v>0.32173405555135726</v>
      </c>
      <c r="I125" s="271">
        <f t="shared" si="25"/>
        <v>0.32396257336984052</v>
      </c>
      <c r="J125" s="271">
        <f t="shared" si="25"/>
        <v>0.32532943593166042</v>
      </c>
      <c r="K125" s="271">
        <f t="shared" si="25"/>
        <v>0.3225490055139929</v>
      </c>
      <c r="L125" s="271">
        <f t="shared" si="25"/>
        <v>0.31685904780660973</v>
      </c>
      <c r="M125" s="271">
        <f t="shared" si="25"/>
        <v>0.32380550987246443</v>
      </c>
      <c r="N125" s="271">
        <f t="shared" si="25"/>
        <v>0.32548874907462427</v>
      </c>
      <c r="O125" s="271">
        <f t="shared" si="25"/>
        <v>0.33405721587511361</v>
      </c>
      <c r="P125" s="271">
        <f t="shared" si="25"/>
        <v>0.33105282781883327</v>
      </c>
      <c r="Q125" s="271">
        <f t="shared" si="25"/>
        <v>0.32823388755336802</v>
      </c>
      <c r="R125" s="271">
        <f t="shared" si="25"/>
        <v>0.32931540482405486</v>
      </c>
      <c r="S125" s="271">
        <f t="shared" si="25"/>
        <v>0.3289713832058726</v>
      </c>
      <c r="T125" s="271">
        <f t="shared" si="25"/>
        <v>0.3291526767939712</v>
      </c>
      <c r="U125" s="271">
        <f t="shared" si="25"/>
        <v>0.32794216526675646</v>
      </c>
      <c r="V125" s="271">
        <f t="shared" si="25"/>
        <v>0.32646259738346678</v>
      </c>
      <c r="W125" s="271">
        <f t="shared" si="25"/>
        <v>0.32672712789713571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0.16484579758757661</v>
      </c>
      <c r="C126" s="272">
        <f t="shared" si="26"/>
        <v>0.18517749133296277</v>
      </c>
      <c r="D126" s="272">
        <f t="shared" si="26"/>
        <v>0.16996303989546316</v>
      </c>
      <c r="E126" s="272">
        <f t="shared" si="26"/>
        <v>0.17494332349346536</v>
      </c>
      <c r="F126" s="272">
        <f t="shared" si="26"/>
        <v>0.19840088568971959</v>
      </c>
      <c r="G126" s="272">
        <f t="shared" si="26"/>
        <v>0.15112825338314928</v>
      </c>
      <c r="H126" s="272">
        <f t="shared" si="26"/>
        <v>0.12699887101748705</v>
      </c>
      <c r="I126" s="272">
        <f t="shared" si="26"/>
        <v>0.12317417575960452</v>
      </c>
      <c r="J126" s="272">
        <f t="shared" si="26"/>
        <v>0.11454779246060187</v>
      </c>
      <c r="K126" s="272">
        <f t="shared" si="26"/>
        <v>0.10028575824062147</v>
      </c>
      <c r="L126" s="272">
        <f t="shared" si="26"/>
        <v>7.1309618913302161E-2</v>
      </c>
      <c r="M126" s="272">
        <f t="shared" si="26"/>
        <v>0.10853168913441591</v>
      </c>
      <c r="N126" s="272">
        <f t="shared" si="26"/>
        <v>9.6786678434629903E-2</v>
      </c>
      <c r="O126" s="272">
        <f t="shared" si="26"/>
        <v>9.715080359436111E-2</v>
      </c>
      <c r="P126" s="272">
        <f t="shared" si="26"/>
        <v>9.1109948503496269E-2</v>
      </c>
      <c r="Q126" s="272">
        <f t="shared" si="26"/>
        <v>0.11510959864595489</v>
      </c>
      <c r="R126" s="272">
        <f t="shared" si="26"/>
        <v>9.5344567671606803E-2</v>
      </c>
      <c r="S126" s="272">
        <f t="shared" si="26"/>
        <v>9.3621982692258715E-2</v>
      </c>
      <c r="T126" s="272">
        <f t="shared" si="26"/>
        <v>8.1404825036030595E-2</v>
      </c>
      <c r="U126" s="272">
        <f t="shared" si="26"/>
        <v>9.4119482273187061E-2</v>
      </c>
      <c r="V126" s="272">
        <f t="shared" si="26"/>
        <v>0.11475098215450248</v>
      </c>
      <c r="W126" s="272">
        <f t="shared" si="26"/>
        <v>0.11352435581524541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0.15895202909088887</v>
      </c>
      <c r="C127" s="272">
        <f t="shared" si="27"/>
        <v>0.14069479366575996</v>
      </c>
      <c r="D127" s="272">
        <f t="shared" si="27"/>
        <v>0.15510209934051544</v>
      </c>
      <c r="E127" s="272">
        <f t="shared" si="27"/>
        <v>0.15079684556355355</v>
      </c>
      <c r="F127" s="272">
        <f t="shared" si="27"/>
        <v>0.1309332877483699</v>
      </c>
      <c r="G127" s="272">
        <f t="shared" si="27"/>
        <v>0.17337056772569601</v>
      </c>
      <c r="H127" s="272">
        <f t="shared" si="27"/>
        <v>0.19473518453387023</v>
      </c>
      <c r="I127" s="272">
        <f t="shared" si="27"/>
        <v>0.20078839761023584</v>
      </c>
      <c r="J127" s="272">
        <f t="shared" si="27"/>
        <v>0.21078164347105854</v>
      </c>
      <c r="K127" s="272">
        <f t="shared" si="27"/>
        <v>0.22226324727337149</v>
      </c>
      <c r="L127" s="272">
        <f t="shared" si="27"/>
        <v>0.24554942889330764</v>
      </c>
      <c r="M127" s="272">
        <f t="shared" si="27"/>
        <v>0.21527382073804849</v>
      </c>
      <c r="N127" s="272">
        <f t="shared" si="27"/>
        <v>0.22870207063999443</v>
      </c>
      <c r="O127" s="272">
        <f t="shared" si="27"/>
        <v>0.23690641228075249</v>
      </c>
      <c r="P127" s="272">
        <f t="shared" si="27"/>
        <v>0.23994287931533709</v>
      </c>
      <c r="Q127" s="272">
        <f t="shared" si="27"/>
        <v>0.21312428890741311</v>
      </c>
      <c r="R127" s="272">
        <f t="shared" si="27"/>
        <v>0.23397083715244801</v>
      </c>
      <c r="S127" s="272">
        <f t="shared" si="27"/>
        <v>0.23534940051361392</v>
      </c>
      <c r="T127" s="272">
        <f t="shared" si="27"/>
        <v>0.24774785175794067</v>
      </c>
      <c r="U127" s="272">
        <f t="shared" si="27"/>
        <v>0.2338226829935694</v>
      </c>
      <c r="V127" s="272">
        <f t="shared" si="27"/>
        <v>0.21171161522896428</v>
      </c>
      <c r="W127" s="272">
        <f t="shared" si="27"/>
        <v>0.21320277208189034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0.1324344075369889</v>
      </c>
      <c r="C128" s="271">
        <f t="shared" si="28"/>
        <v>0.12975433819838086</v>
      </c>
      <c r="D128" s="271">
        <f t="shared" si="28"/>
        <v>0.12677847734005832</v>
      </c>
      <c r="E128" s="271">
        <f t="shared" si="28"/>
        <v>0.12746993944112733</v>
      </c>
      <c r="F128" s="271">
        <f t="shared" si="28"/>
        <v>0.12711901500706868</v>
      </c>
      <c r="G128" s="271">
        <f t="shared" si="28"/>
        <v>0.126833358386991</v>
      </c>
      <c r="H128" s="271">
        <f t="shared" si="28"/>
        <v>0.13623247616184728</v>
      </c>
      <c r="I128" s="271">
        <f t="shared" si="28"/>
        <v>0.12744887028931995</v>
      </c>
      <c r="J128" s="271">
        <f t="shared" si="28"/>
        <v>0.12392491999776729</v>
      </c>
      <c r="K128" s="271">
        <f t="shared" si="28"/>
        <v>0.13673404221471436</v>
      </c>
      <c r="L128" s="271">
        <f t="shared" si="28"/>
        <v>0.15810512291548209</v>
      </c>
      <c r="M128" s="271">
        <f t="shared" si="28"/>
        <v>0.12895714766889774</v>
      </c>
      <c r="N128" s="271">
        <f t="shared" si="28"/>
        <v>0.1248337103761494</v>
      </c>
      <c r="O128" s="271">
        <f t="shared" si="28"/>
        <v>9.540790047868665E-2</v>
      </c>
      <c r="P128" s="271">
        <f t="shared" si="28"/>
        <v>9.4050926966350895E-2</v>
      </c>
      <c r="Q128" s="271">
        <f t="shared" si="28"/>
        <v>9.3943780099775651E-2</v>
      </c>
      <c r="R128" s="271">
        <f t="shared" si="28"/>
        <v>9.3307267865203214E-2</v>
      </c>
      <c r="S128" s="271">
        <f t="shared" si="28"/>
        <v>9.3073468722246325E-2</v>
      </c>
      <c r="T128" s="271">
        <f t="shared" si="28"/>
        <v>9.1742357974641364E-2</v>
      </c>
      <c r="U128" s="271">
        <f t="shared" si="28"/>
        <v>9.2679750341419051E-2</v>
      </c>
      <c r="V128" s="271">
        <f t="shared" si="28"/>
        <v>9.3509141279664559E-2</v>
      </c>
      <c r="W128" s="271">
        <f t="shared" si="28"/>
        <v>9.4141802275350212E-2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3.319537872711624E-2</v>
      </c>
      <c r="C129" s="272">
        <f t="shared" si="29"/>
        <v>3.8094445588752614E-2</v>
      </c>
      <c r="D129" s="272">
        <f t="shared" si="29"/>
        <v>3.4683267810053799E-2</v>
      </c>
      <c r="E129" s="272">
        <f t="shared" si="29"/>
        <v>3.6071052747669786E-2</v>
      </c>
      <c r="F129" s="272">
        <f t="shared" si="29"/>
        <v>4.1523327023555039E-2</v>
      </c>
      <c r="G129" s="272">
        <f t="shared" si="29"/>
        <v>3.1551972313570029E-2</v>
      </c>
      <c r="H129" s="272">
        <f t="shared" si="29"/>
        <v>2.5157266621547054E-2</v>
      </c>
      <c r="I129" s="272">
        <f t="shared" si="29"/>
        <v>2.4674200683032041E-2</v>
      </c>
      <c r="J129" s="272">
        <f t="shared" si="29"/>
        <v>2.3009050395492316E-2</v>
      </c>
      <c r="K129" s="272">
        <f t="shared" si="29"/>
        <v>1.9680285396235786E-2</v>
      </c>
      <c r="L129" s="272">
        <f t="shared" si="29"/>
        <v>1.3915497807486117E-2</v>
      </c>
      <c r="M129" s="272">
        <f t="shared" si="29"/>
        <v>2.2012909745779598E-2</v>
      </c>
      <c r="N129" s="272">
        <f t="shared" si="29"/>
        <v>1.9987746408404835E-2</v>
      </c>
      <c r="O129" s="272">
        <f t="shared" si="29"/>
        <v>2.0088621669676839E-2</v>
      </c>
      <c r="P129" s="272">
        <f t="shared" si="29"/>
        <v>1.8175422078010001E-2</v>
      </c>
      <c r="Q129" s="272">
        <f t="shared" si="29"/>
        <v>2.3838794368262396E-2</v>
      </c>
      <c r="R129" s="272">
        <f t="shared" si="29"/>
        <v>1.9564916492827548E-2</v>
      </c>
      <c r="S129" s="272">
        <f t="shared" si="29"/>
        <v>1.9158167649791769E-2</v>
      </c>
      <c r="T129" s="272">
        <f t="shared" si="29"/>
        <v>1.6624580462646154E-2</v>
      </c>
      <c r="U129" s="272">
        <f t="shared" si="29"/>
        <v>1.9160443986041591E-2</v>
      </c>
      <c r="V129" s="272">
        <f t="shared" si="29"/>
        <v>2.3769606185245661E-2</v>
      </c>
      <c r="W129" s="272">
        <f t="shared" si="29"/>
        <v>2.3483978264943282E-2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6.3259441293613813E-2</v>
      </c>
      <c r="C130" s="272">
        <f t="shared" si="30"/>
        <v>6.0317480352871669E-2</v>
      </c>
      <c r="D130" s="272">
        <f t="shared" si="30"/>
        <v>5.7422636122126669E-2</v>
      </c>
      <c r="E130" s="272">
        <f t="shared" si="30"/>
        <v>5.8026349762318977E-2</v>
      </c>
      <c r="F130" s="272">
        <f t="shared" si="30"/>
        <v>5.7101141466686031E-2</v>
      </c>
      <c r="G130" s="272">
        <f t="shared" si="30"/>
        <v>5.7809106263057845E-2</v>
      </c>
      <c r="H130" s="272">
        <f t="shared" si="30"/>
        <v>6.7403739828340456E-2</v>
      </c>
      <c r="I130" s="272">
        <f t="shared" si="30"/>
        <v>5.8172222722333751E-2</v>
      </c>
      <c r="J130" s="272">
        <f t="shared" si="30"/>
        <v>5.4392948656095313E-2</v>
      </c>
      <c r="K130" s="272">
        <f t="shared" si="30"/>
        <v>6.7621459011984533E-2</v>
      </c>
      <c r="L130" s="272">
        <f t="shared" si="30"/>
        <v>9.0091071168466721E-2</v>
      </c>
      <c r="M130" s="272">
        <f t="shared" si="30"/>
        <v>5.9918125376473813E-2</v>
      </c>
      <c r="N130" s="272">
        <f t="shared" si="30"/>
        <v>5.5539849719502293E-2</v>
      </c>
      <c r="O130" s="272">
        <f t="shared" si="30"/>
        <v>2.4269004299601524E-2</v>
      </c>
      <c r="P130" s="272">
        <f t="shared" si="30"/>
        <v>2.3170144895511956E-2</v>
      </c>
      <c r="Q130" s="272">
        <f t="shared" si="30"/>
        <v>2.4023678971914576E-2</v>
      </c>
      <c r="R130" s="272">
        <f t="shared" si="30"/>
        <v>2.3076933364291164E-2</v>
      </c>
      <c r="S130" s="272">
        <f t="shared" si="30"/>
        <v>2.2890648589097486E-2</v>
      </c>
      <c r="T130" s="272">
        <f t="shared" si="30"/>
        <v>2.1474254304634899E-2</v>
      </c>
      <c r="U130" s="272">
        <f t="shared" si="30"/>
        <v>2.2637143507194982E-2</v>
      </c>
      <c r="V130" s="272">
        <f t="shared" si="30"/>
        <v>2.3981442420520398E-2</v>
      </c>
      <c r="W130" s="272">
        <f t="shared" si="30"/>
        <v>2.4570030476961054E-2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3.5979587516258835E-2</v>
      </c>
      <c r="C131" s="273">
        <f t="shared" si="31"/>
        <v>3.1342412256756595E-2</v>
      </c>
      <c r="D131" s="273">
        <f t="shared" si="31"/>
        <v>3.4672573407877834E-2</v>
      </c>
      <c r="E131" s="273">
        <f t="shared" si="31"/>
        <v>3.337253693113857E-2</v>
      </c>
      <c r="F131" s="273">
        <f t="shared" si="31"/>
        <v>2.8494546516827583E-2</v>
      </c>
      <c r="G131" s="273">
        <f t="shared" si="31"/>
        <v>3.7472279810363142E-2</v>
      </c>
      <c r="H131" s="273">
        <f t="shared" si="31"/>
        <v>4.3671469711959773E-2</v>
      </c>
      <c r="I131" s="273">
        <f t="shared" si="31"/>
        <v>4.4602446883954136E-2</v>
      </c>
      <c r="J131" s="273">
        <f t="shared" si="31"/>
        <v>4.6522920946179665E-2</v>
      </c>
      <c r="K131" s="273">
        <f t="shared" si="31"/>
        <v>4.9432297806494011E-2</v>
      </c>
      <c r="L131" s="273">
        <f t="shared" si="31"/>
        <v>5.4098553939529247E-2</v>
      </c>
      <c r="M131" s="273">
        <f t="shared" si="31"/>
        <v>4.7026112546644343E-2</v>
      </c>
      <c r="N131" s="273">
        <f t="shared" si="31"/>
        <v>4.9306114248242272E-2</v>
      </c>
      <c r="O131" s="273">
        <f t="shared" si="31"/>
        <v>5.1050274509408286E-2</v>
      </c>
      <c r="P131" s="273">
        <f t="shared" si="31"/>
        <v>5.2705359992828937E-2</v>
      </c>
      <c r="Q131" s="273">
        <f t="shared" si="31"/>
        <v>4.6081306759598678E-2</v>
      </c>
      <c r="R131" s="273">
        <f t="shared" si="31"/>
        <v>5.0665418008084502E-2</v>
      </c>
      <c r="S131" s="273">
        <f t="shared" si="31"/>
        <v>5.1024652483357066E-2</v>
      </c>
      <c r="T131" s="273">
        <f t="shared" si="31"/>
        <v>5.3643523207360308E-2</v>
      </c>
      <c r="U131" s="273">
        <f t="shared" si="31"/>
        <v>5.0882162848182484E-2</v>
      </c>
      <c r="V131" s="273">
        <f t="shared" si="31"/>
        <v>4.5758092673898493E-2</v>
      </c>
      <c r="W131" s="273">
        <f t="shared" si="31"/>
        <v>4.6087793533445866E-2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0.49747332076941297</v>
      </c>
      <c r="C136" s="274">
        <f>IF(C$5=0,0,C$5/ISI_fec!C$5)</f>
        <v>0.49530872700817363</v>
      </c>
      <c r="D136" s="274">
        <f>IF(D$5=0,0,D$5/ISI_fec!D$5)</f>
        <v>0.49777250411465201</v>
      </c>
      <c r="E136" s="274">
        <f>IF(E$5=0,0,E$5/ISI_fec!E$5)</f>
        <v>0.50007797189741421</v>
      </c>
      <c r="F136" s="274">
        <f>IF(F$5=0,0,F$5/ISI_fec!F$5)</f>
        <v>0.5002801444278494</v>
      </c>
      <c r="G136" s="274">
        <f>IF(G$5=0,0,G$5/ISI_fec!G$5)</f>
        <v>0.50755130603185328</v>
      </c>
      <c r="H136" s="274">
        <f>IF(H$5=0,0,H$5/ISI_fec!H$5)</f>
        <v>0.50704406325639084</v>
      </c>
      <c r="I136" s="274">
        <f>IF(I$5=0,0,I$5/ISI_fec!I$5)</f>
        <v>0.51446058054526533</v>
      </c>
      <c r="J136" s="274">
        <f>IF(J$5=0,0,J$5/ISI_fec!J$5)</f>
        <v>0.51698262395972583</v>
      </c>
      <c r="K136" s="274">
        <f>IF(K$5=0,0,K$5/ISI_fec!K$5)</f>
        <v>0.51530695934374215</v>
      </c>
      <c r="L136" s="274">
        <f>IF(L$5=0,0,L$5/ISI_fec!L$5)</f>
        <v>0.51689800467577662</v>
      </c>
      <c r="M136" s="274">
        <f>IF(M$5=0,0,M$5/ISI_fec!M$5)</f>
        <v>0.51039662725354917</v>
      </c>
      <c r="N136" s="274">
        <f>IF(N$5=0,0,N$5/ISI_fec!N$5)</f>
        <v>0.51684754467639238</v>
      </c>
      <c r="O136" s="274">
        <f>IF(O$5=0,0,O$5/ISI_fec!O$5)</f>
        <v>0.53496352678331338</v>
      </c>
      <c r="P136" s="274">
        <f>IF(P$5=0,0,P$5/ISI_fec!P$5)</f>
        <v>0.53839462195181054</v>
      </c>
      <c r="Q136" s="274">
        <f>IF(Q$5=0,0,Q$5/ISI_fec!Q$5)</f>
        <v>0.55380256382854753</v>
      </c>
      <c r="R136" s="274">
        <f>IF(R$5=0,0,R$5/ISI_fec!R$5)</f>
        <v>0.5583573236679954</v>
      </c>
      <c r="S136" s="274">
        <f>IF(S$5=0,0,S$5/ISI_fec!S$5)</f>
        <v>0.56715443479835759</v>
      </c>
      <c r="T136" s="274">
        <f>IF(T$5=0,0,T$5/ISI_fec!T$5)</f>
        <v>0.57225143403648582</v>
      </c>
      <c r="U136" s="274">
        <f>IF(U$5=0,0,U$5/ISI_fec!U$5)</f>
        <v>0.56875823880376442</v>
      </c>
      <c r="V136" s="274">
        <f>IF(V$5=0,0,V$5/ISI_fec!V$5)</f>
        <v>0.56558923937436645</v>
      </c>
      <c r="W136" s="274">
        <f>IF(W$5=0,0,W$5/ISI_fec!W$5)</f>
        <v>0.56438298780933127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0.44077964064354341</v>
      </c>
      <c r="C137" s="275">
        <f>IF(C$6=0,0,C$6/ISI_fec!C$6)</f>
        <v>0.44077964064354358</v>
      </c>
      <c r="D137" s="275">
        <f>IF(D$6=0,0,D$6/ISI_fec!D$6)</f>
        <v>0.44077964064354352</v>
      </c>
      <c r="E137" s="275">
        <f>IF(E$6=0,0,E$6/ISI_fec!E$6)</f>
        <v>0.44077964064354352</v>
      </c>
      <c r="F137" s="275">
        <f>IF(F$6=0,0,F$6/ISI_fec!F$6)</f>
        <v>0.44308348813898735</v>
      </c>
      <c r="G137" s="275">
        <f>IF(G$6=0,0,G$6/ISI_fec!G$6)</f>
        <v>0.4430834881389874</v>
      </c>
      <c r="H137" s="275">
        <f>IF(H$6=0,0,H$6/ISI_fec!H$6)</f>
        <v>0.44308348813898746</v>
      </c>
      <c r="I137" s="275">
        <f>IF(I$6=0,0,I$6/ISI_fec!I$6)</f>
        <v>0.44701573680852297</v>
      </c>
      <c r="J137" s="275">
        <f>IF(J$6=0,0,J$6/ISI_fec!J$6)</f>
        <v>0.44701573680852325</v>
      </c>
      <c r="K137" s="275">
        <f>IF(K$6=0,0,K$6/ISI_fec!K$6)</f>
        <v>0.44701573680852325</v>
      </c>
      <c r="L137" s="275">
        <f>IF(L$6=0,0,L$6/ISI_fec!L$6)</f>
        <v>0.44701573680852297</v>
      </c>
      <c r="M137" s="275">
        <f>IF(M$6=0,0,M$6/ISI_fec!M$6)</f>
        <v>0.44701573680852308</v>
      </c>
      <c r="N137" s="275">
        <f>IF(N$6=0,0,N$6/ISI_fec!N$6)</f>
        <v>0.44701573680852325</v>
      </c>
      <c r="O137" s="275">
        <f>IF(O$6=0,0,O$6/ISI_fec!O$6)</f>
        <v>0.45451884295236838</v>
      </c>
      <c r="P137" s="275">
        <f>IF(P$6=0,0,P$6/ISI_fec!P$6)</f>
        <v>0.45451884295236855</v>
      </c>
      <c r="Q137" s="275">
        <f>IF(Q$6=0,0,Q$6/ISI_fec!Q$6)</f>
        <v>0.46406695865713143</v>
      </c>
      <c r="R137" s="275">
        <f>IF(R$6=0,0,R$6/ISI_fec!R$6)</f>
        <v>0.46975063184868832</v>
      </c>
      <c r="S137" s="275">
        <f>IF(S$6=0,0,S$6/ISI_fec!S$6)</f>
        <v>0.47694430535908267</v>
      </c>
      <c r="T137" s="275">
        <f>IF(T$6=0,0,T$6/ISI_fec!T$6)</f>
        <v>0.47694430535908289</v>
      </c>
      <c r="U137" s="275">
        <f>IF(U$6=0,0,U$6/ISI_fec!U$6)</f>
        <v>0.47694430535908278</v>
      </c>
      <c r="V137" s="275">
        <f>IF(V$6=0,0,V$6/ISI_fec!V$6)</f>
        <v>0.47694430535908305</v>
      </c>
      <c r="W137" s="275">
        <f>IF(W$6=0,0,W$6/ISI_fec!W$6)</f>
        <v>0.47694430535908294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0.11431816411633439</v>
      </c>
      <c r="C138" s="276">
        <f>IF(C$7=0,0,C$7/ISI_fec!C$7)</f>
        <v>0.1143181641163344</v>
      </c>
      <c r="D138" s="276">
        <f>IF(D$7=0,0,D$7/ISI_fec!D$7)</f>
        <v>0.11431816411633439</v>
      </c>
      <c r="E138" s="276">
        <f>IF(E$7=0,0,E$7/ISI_fec!E$7)</f>
        <v>0.11431816411633443</v>
      </c>
      <c r="F138" s="276">
        <f>IF(F$7=0,0,F$7/ISI_fec!F$7)</f>
        <v>0.11491567723127462</v>
      </c>
      <c r="G138" s="276">
        <f>IF(G$7=0,0,G$7/ISI_fec!G$7)</f>
        <v>0.11491567723127458</v>
      </c>
      <c r="H138" s="276">
        <f>IF(H$7=0,0,H$7/ISI_fec!H$7)</f>
        <v>0.1149156772312746</v>
      </c>
      <c r="I138" s="276">
        <f>IF(I$7=0,0,I$7/ISI_fec!I$7)</f>
        <v>0.11593552344761507</v>
      </c>
      <c r="J138" s="276">
        <f>IF(J$7=0,0,J$7/ISI_fec!J$7)</f>
        <v>0.11593552344761504</v>
      </c>
      <c r="K138" s="276">
        <f>IF(K$7=0,0,K$7/ISI_fec!K$7)</f>
        <v>0.11593552344761511</v>
      </c>
      <c r="L138" s="276">
        <f>IF(L$7=0,0,L$7/ISI_fec!L$7)</f>
        <v>0.1159355234476151</v>
      </c>
      <c r="M138" s="276">
        <f>IF(M$7=0,0,M$7/ISI_fec!M$7)</f>
        <v>0.11593552344761503</v>
      </c>
      <c r="N138" s="276">
        <f>IF(N$7=0,0,N$7/ISI_fec!N$7)</f>
        <v>0.115935523447615</v>
      </c>
      <c r="O138" s="276">
        <f>IF(O$7=0,0,O$7/ISI_fec!O$7)</f>
        <v>0.11788148746328986</v>
      </c>
      <c r="P138" s="276">
        <f>IF(P$7=0,0,P$7/ISI_fec!P$7)</f>
        <v>0.11788148746328984</v>
      </c>
      <c r="Q138" s="276">
        <f>IF(Q$7=0,0,Q$7/ISI_fec!Q$7)</f>
        <v>0.12183191979335971</v>
      </c>
      <c r="R138" s="276">
        <f>IF(R$7=0,0,R$7/ISI_fec!R$7)</f>
        <v>0.12183191979335974</v>
      </c>
      <c r="S138" s="276">
        <f>IF(S$7=0,0,S$7/ISI_fec!S$7)</f>
        <v>0.12369763107657575</v>
      </c>
      <c r="T138" s="276">
        <f>IF(T$7=0,0,T$7/ISI_fec!T$7)</f>
        <v>0.1236976310765758</v>
      </c>
      <c r="U138" s="276">
        <f>IF(U$7=0,0,U$7/ISI_fec!U$7)</f>
        <v>0.12369763107657583</v>
      </c>
      <c r="V138" s="276">
        <f>IF(V$7=0,0,V$7/ISI_fec!V$7)</f>
        <v>0.12369763107657583</v>
      </c>
      <c r="W138" s="276">
        <f>IF(W$7=0,0,W$7/ISI_fec!W$7)</f>
        <v>0.12369763107657582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0.63144544170422578</v>
      </c>
      <c r="C139" s="276">
        <f>IF(C$8=0,0,C$8/ISI_fec!C$8)</f>
        <v>0.63144544170422578</v>
      </c>
      <c r="D139" s="276">
        <f>IF(D$8=0,0,D$8/ISI_fec!D$8)</f>
        <v>0.63144544170422567</v>
      </c>
      <c r="E139" s="276">
        <f>IF(E$8=0,0,E$8/ISI_fec!E$8)</f>
        <v>0.63144544170422578</v>
      </c>
      <c r="F139" s="276">
        <f>IF(F$8=0,0,F$8/ISI_fec!F$8)</f>
        <v>0.63474585276054352</v>
      </c>
      <c r="G139" s="276">
        <f>IF(G$8=0,0,G$8/ISI_fec!G$8)</f>
        <v>0.63474585276054352</v>
      </c>
      <c r="H139" s="276">
        <f>IF(H$8=0,0,H$8/ISI_fec!H$8)</f>
        <v>0.63474585276054341</v>
      </c>
      <c r="I139" s="276">
        <f>IF(I$8=0,0,I$8/ISI_fec!I$8)</f>
        <v>0.6403790541815545</v>
      </c>
      <c r="J139" s="276">
        <f>IF(J$8=0,0,J$8/ISI_fec!J$8)</f>
        <v>0.6403790541815545</v>
      </c>
      <c r="K139" s="276">
        <f>IF(K$8=0,0,K$8/ISI_fec!K$8)</f>
        <v>0.6403790541815545</v>
      </c>
      <c r="L139" s="276">
        <f>IF(L$8=0,0,L$8/ISI_fec!L$8)</f>
        <v>0.64037905418155439</v>
      </c>
      <c r="M139" s="276">
        <f>IF(M$8=0,0,M$8/ISI_fec!M$8)</f>
        <v>0.64037905418155439</v>
      </c>
      <c r="N139" s="276">
        <f>IF(N$8=0,0,N$8/ISI_fec!N$8)</f>
        <v>0.6403790541815545</v>
      </c>
      <c r="O139" s="276">
        <f>IF(O$8=0,0,O$8/ISI_fec!O$8)</f>
        <v>0.65112774068222157</v>
      </c>
      <c r="P139" s="276">
        <f>IF(P$8=0,0,P$8/ISI_fec!P$8)</f>
        <v>0.65112774068222168</v>
      </c>
      <c r="Q139" s="276">
        <f>IF(Q$8=0,0,Q$8/ISI_fec!Q$8)</f>
        <v>0.66263096852973236</v>
      </c>
      <c r="R139" s="276">
        <f>IF(R$8=0,0,R$8/ISI_fec!R$8)</f>
        <v>0.67294826681527886</v>
      </c>
      <c r="S139" s="276">
        <f>IF(S$8=0,0,S$8/ISI_fec!S$8)</f>
        <v>0.68226944204948403</v>
      </c>
      <c r="T139" s="276">
        <f>IF(T$8=0,0,T$8/ISI_fec!T$8)</f>
        <v>0.68325367098643153</v>
      </c>
      <c r="U139" s="276">
        <f>IF(U$8=0,0,U$8/ISI_fec!U$8)</f>
        <v>0.68325367098643142</v>
      </c>
      <c r="V139" s="276">
        <f>IF(V$8=0,0,V$8/ISI_fec!V$8)</f>
        <v>0.68325367098643164</v>
      </c>
      <c r="W139" s="276">
        <f>IF(W$8=0,0,W$8/ISI_fec!W$8)</f>
        <v>0.68325367098643164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0.43629239907022405</v>
      </c>
      <c r="C140" s="276">
        <f>IF(C$9=0,0,C$9/ISI_fec!C$9)</f>
        <v>0.43629239907022394</v>
      </c>
      <c r="D140" s="276">
        <f>IF(D$9=0,0,D$9/ISI_fec!D$9)</f>
        <v>0.43629239907022388</v>
      </c>
      <c r="E140" s="276">
        <f>IF(E$9=0,0,E$9/ISI_fec!E$9)</f>
        <v>0.43629239907022399</v>
      </c>
      <c r="F140" s="276">
        <f>IF(F$9=0,0,F$9/ISI_fec!F$9)</f>
        <v>0.43857279285023515</v>
      </c>
      <c r="G140" s="276">
        <f>IF(G$9=0,0,G$9/ISI_fec!G$9)</f>
        <v>0.43857279285023493</v>
      </c>
      <c r="H140" s="276">
        <f>IF(H$9=0,0,H$9/ISI_fec!H$9)</f>
        <v>0.43857279285023498</v>
      </c>
      <c r="I140" s="276">
        <f>IF(I$9=0,0,I$9/ISI_fec!I$9)</f>
        <v>0.44246501029309981</v>
      </c>
      <c r="J140" s="276">
        <f>IF(J$9=0,0,J$9/ISI_fec!J$9)</f>
        <v>0.44246501029309987</v>
      </c>
      <c r="K140" s="276">
        <f>IF(K$9=0,0,K$9/ISI_fec!K$9)</f>
        <v>0.44246501029309981</v>
      </c>
      <c r="L140" s="276">
        <f>IF(L$9=0,0,L$9/ISI_fec!L$9)</f>
        <v>0.44246501029309981</v>
      </c>
      <c r="M140" s="276">
        <f>IF(M$9=0,0,M$9/ISI_fec!M$9)</f>
        <v>0.44246501029309976</v>
      </c>
      <c r="N140" s="276">
        <f>IF(N$9=0,0,N$9/ISI_fec!N$9)</f>
        <v>0.44246501029309981</v>
      </c>
      <c r="O140" s="276">
        <f>IF(O$9=0,0,O$9/ISI_fec!O$9)</f>
        <v>0.44989173303192093</v>
      </c>
      <c r="P140" s="276">
        <f>IF(P$9=0,0,P$9/ISI_fec!P$9)</f>
        <v>0.44989173303192104</v>
      </c>
      <c r="Q140" s="276">
        <f>IF(Q$9=0,0,Q$9/ISI_fec!Q$9)</f>
        <v>0.4649684586946673</v>
      </c>
      <c r="R140" s="276">
        <f>IF(R$9=0,0,R$9/ISI_fec!R$9)</f>
        <v>0.46496845869466724</v>
      </c>
      <c r="S140" s="276">
        <f>IF(S$9=0,0,S$9/ISI_fec!S$9)</f>
        <v>0.472088898897839</v>
      </c>
      <c r="T140" s="276">
        <f>IF(T$9=0,0,T$9/ISI_fec!T$9)</f>
        <v>0.47208889889783923</v>
      </c>
      <c r="U140" s="276">
        <f>IF(U$9=0,0,U$9/ISI_fec!U$9)</f>
        <v>0.47208889889783928</v>
      </c>
      <c r="V140" s="276">
        <f>IF(V$9=0,0,V$9/ISI_fec!V$9)</f>
        <v>0.47208889889783923</v>
      </c>
      <c r="W140" s="276">
        <f>IF(W$9=0,0,W$9/ISI_fec!W$9)</f>
        <v>0.47208889889783917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0.69547126982455054</v>
      </c>
      <c r="C141" s="277">
        <f>IF(C$10=0,0,C$10/ISI_fec!C$10)</f>
        <v>0.68484563503403761</v>
      </c>
      <c r="D141" s="277">
        <f>IF(D$10=0,0,D$10/ISI_fec!D$10)</f>
        <v>0.69235818948469896</v>
      </c>
      <c r="E141" s="277">
        <f>IF(E$10=0,0,E$10/ISI_fec!E$10)</f>
        <v>0.68896356566440331</v>
      </c>
      <c r="F141" s="277">
        <f>IF(F$10=0,0,F$10/ISI_fec!F$10)</f>
        <v>0.68105318709502427</v>
      </c>
      <c r="G141" s="277">
        <f>IF(G$10=0,0,G$10/ISI_fec!G$10)</f>
        <v>0.70182587669067353</v>
      </c>
      <c r="H141" s="277">
        <f>IF(H$10=0,0,H$10/ISI_fec!H$10)</f>
        <v>0.71880492255618378</v>
      </c>
      <c r="I141" s="277">
        <f>IF(I$10=0,0,I$10/ISI_fec!I$10)</f>
        <v>0.72669620196419193</v>
      </c>
      <c r="J141" s="277">
        <f>IF(J$10=0,0,J$10/ISI_fec!J$10)</f>
        <v>0.73097638277034516</v>
      </c>
      <c r="K141" s="277">
        <f>IF(K$10=0,0,K$10/ISI_fec!K$10)</f>
        <v>0.7388282248393564</v>
      </c>
      <c r="L141" s="277">
        <f>IF(L$10=0,0,L$10/ISI_fec!L$10)</f>
        <v>0.75287373817293246</v>
      </c>
      <c r="M141" s="277">
        <f>IF(M$10=0,0,M$10/ISI_fec!M$10)</f>
        <v>0.7328767616263504</v>
      </c>
      <c r="N141" s="277">
        <f>IF(N$10=0,0,N$10/ISI_fec!N$10)</f>
        <v>0.73877098448008127</v>
      </c>
      <c r="O141" s="277">
        <f>IF(O$10=0,0,O$10/ISI_fec!O$10)</f>
        <v>0.75184609035446848</v>
      </c>
      <c r="P141" s="277">
        <f>IF(P$10=0,0,P$10/ISI_fec!P$10)</f>
        <v>0.90053335081921593</v>
      </c>
      <c r="Q141" s="277">
        <f>IF(Q$10=0,0,Q$10/ISI_fec!Q$10)</f>
        <v>0.9329971111581884</v>
      </c>
      <c r="R141" s="277">
        <f>IF(R$10=0,0,R$10/ISI_fec!R$10)</f>
        <v>0.93476032489499739</v>
      </c>
      <c r="S141" s="277">
        <f>IF(S$10=0,0,S$10/ISI_fec!S$10)</f>
        <v>0.95068157955337396</v>
      </c>
      <c r="T141" s="277">
        <f>IF(T$10=0,0,T$10/ISI_fec!T$10)</f>
        <v>0.95212164333485994</v>
      </c>
      <c r="U141" s="277">
        <f>IF(U$10=0,0,U$10/ISI_fec!U$10)</f>
        <v>0.95340173523765581</v>
      </c>
      <c r="V141" s="277">
        <f>IF(V$10=0,0,V$10/ISI_fec!V$10)</f>
        <v>0.95494674547287151</v>
      </c>
      <c r="W141" s="277">
        <f>IF(W$10=0,0,W$10/ISI_fec!W$10)</f>
        <v>0.95516605768256568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0.46971614191896915</v>
      </c>
      <c r="C142" s="278">
        <f>IF(C$16=0,0,C$16/ISI_fec!C$16)</f>
        <v>0.4611390566981069</v>
      </c>
      <c r="D142" s="278">
        <f>IF(D$16=0,0,D$16/ISI_fec!D$16)</f>
        <v>0.46547323739707636</v>
      </c>
      <c r="E142" s="278">
        <f>IF(E$16=0,0,E$16/ISI_fec!E$16)</f>
        <v>0.47581646735400646</v>
      </c>
      <c r="F142" s="278">
        <f>IF(F$16=0,0,F$16/ISI_fec!F$16)</f>
        <v>0.47254320495474567</v>
      </c>
      <c r="G142" s="278">
        <f>IF(G$16=0,0,G$16/ISI_fec!G$16)</f>
        <v>0.490688186455219</v>
      </c>
      <c r="H142" s="278">
        <f>IF(H$16=0,0,H$16/ISI_fec!H$16)</f>
        <v>0.4921048539503442</v>
      </c>
      <c r="I142" s="278">
        <f>IF(I$16=0,0,I$16/ISI_fec!I$16)</f>
        <v>0.49865977937971312</v>
      </c>
      <c r="J142" s="278">
        <f>IF(J$16=0,0,J$16/ISI_fec!J$16)</f>
        <v>0.50283395631069294</v>
      </c>
      <c r="K142" s="278">
        <f>IF(K$16=0,0,K$16/ISI_fec!K$16)</f>
        <v>0.50749168987643223</v>
      </c>
      <c r="L142" s="278">
        <f>IF(L$16=0,0,L$16/ISI_fec!L$16)</f>
        <v>0.52230974191702417</v>
      </c>
      <c r="M142" s="278">
        <f>IF(M$16=0,0,M$16/ISI_fec!M$16)</f>
        <v>0.48714266535599998</v>
      </c>
      <c r="N142" s="278">
        <f>IF(N$16=0,0,N$16/ISI_fec!N$16)</f>
        <v>0.50190895998496543</v>
      </c>
      <c r="O142" s="278">
        <f>IF(O$16=0,0,O$16/ISI_fec!O$16)</f>
        <v>0.51341506191981345</v>
      </c>
      <c r="P142" s="278">
        <f>IF(P$16=0,0,P$16/ISI_fec!P$16)</f>
        <v>0.51660226990047242</v>
      </c>
      <c r="Q142" s="278">
        <f>IF(Q$16=0,0,Q$16/ISI_fec!Q$16)</f>
        <v>0.52769280365997662</v>
      </c>
      <c r="R142" s="278">
        <f>IF(R$16=0,0,R$16/ISI_fec!R$16)</f>
        <v>0.53538635797278156</v>
      </c>
      <c r="S142" s="278">
        <f>IF(S$16=0,0,S$16/ISI_fec!S$16)</f>
        <v>0.54349964245765481</v>
      </c>
      <c r="T142" s="278">
        <f>IF(T$16=0,0,T$16/ISI_fec!T$16)</f>
        <v>0.55165550471223146</v>
      </c>
      <c r="U142" s="278">
        <f>IF(U$16=0,0,U$16/ISI_fec!U$16)</f>
        <v>0.54487408473220511</v>
      </c>
      <c r="V142" s="278">
        <f>IF(V$16=0,0,V$16/ISI_fec!V$16)</f>
        <v>0.53755467386211286</v>
      </c>
      <c r="W142" s="278">
        <f>IF(W$16=0,0,W$16/ISI_fec!W$16)</f>
        <v>0.53361028173757563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0.51723918022155291</v>
      </c>
      <c r="C143" s="278">
        <f>IF(C$22=0,0,C$22/ISI_fec!C$22)</f>
        <v>0.52175550185630015</v>
      </c>
      <c r="D143" s="278">
        <f>IF(D$22=0,0,D$22/ISI_fec!D$22)</f>
        <v>0.52121376513411755</v>
      </c>
      <c r="E143" s="278">
        <f>IF(E$22=0,0,E$22/ISI_fec!E$22)</f>
        <v>0.52463603874156783</v>
      </c>
      <c r="F143" s="278">
        <f>IF(F$22=0,0,F$22/ISI_fec!F$22)</f>
        <v>0.52808704226647096</v>
      </c>
      <c r="G143" s="278">
        <f>IF(G$22=0,0,G$22/ISI_fec!G$22)</f>
        <v>0.52640936507163538</v>
      </c>
      <c r="H143" s="278">
        <f>IF(H$22=0,0,H$22/ISI_fec!H$22)</f>
        <v>0.52083677250754457</v>
      </c>
      <c r="I143" s="278">
        <f>IF(I$22=0,0,I$22/ISI_fec!I$22)</f>
        <v>0.52741070389394029</v>
      </c>
      <c r="J143" s="278">
        <f>IF(J$22=0,0,J$22/ISI_fec!J$22)</f>
        <v>0.52720913772551137</v>
      </c>
      <c r="K143" s="278">
        <f>IF(K$22=0,0,K$22/ISI_fec!K$22)</f>
        <v>0.5232855003703869</v>
      </c>
      <c r="L143" s="278">
        <f>IF(L$22=0,0,L$22/ISI_fec!L$22)</f>
        <v>0.5243254513988227</v>
      </c>
      <c r="M143" s="278">
        <f>IF(M$22=0,0,M$22/ISI_fec!M$22)</f>
        <v>0.5181272521031165</v>
      </c>
      <c r="N143" s="278">
        <f>IF(N$22=0,0,N$22/ISI_fec!N$22)</f>
        <v>0.52244494117689533</v>
      </c>
      <c r="O143" s="278">
        <f>IF(O$22=0,0,O$22/ISI_fec!O$22)</f>
        <v>0.5335674391118358</v>
      </c>
      <c r="P143" s="278">
        <f>IF(P$22=0,0,P$22/ISI_fec!P$22)</f>
        <v>0.53274211702216767</v>
      </c>
      <c r="Q143" s="278">
        <f>IF(Q$22=0,0,Q$22/ISI_fec!Q$22)</f>
        <v>0.55564484305113881</v>
      </c>
      <c r="R143" s="278">
        <f>IF(R$22=0,0,R$22/ISI_fec!R$22)</f>
        <v>0.55396510460524351</v>
      </c>
      <c r="S143" s="278">
        <f>IF(S$22=0,0,S$22/ISI_fec!S$22)</f>
        <v>0.56183141934756864</v>
      </c>
      <c r="T143" s="278">
        <f>IF(T$22=0,0,T$22/ISI_fec!T$22)</f>
        <v>0.5642627928861268</v>
      </c>
      <c r="U143" s="278">
        <f>IF(U$22=0,0,U$22/ISI_fec!U$22)</f>
        <v>0.56341134261257264</v>
      </c>
      <c r="V143" s="278">
        <f>IF(V$22=0,0,V$22/ISI_fec!V$22)</f>
        <v>0.56481206487198699</v>
      </c>
      <c r="W143" s="278">
        <f>IF(W$22=0,0,W$22/ISI_fec!W$22)</f>
        <v>0.56328328284506712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0.50405931576941376</v>
      </c>
      <c r="C144" s="278">
        <f>IF(C$28=0,0,C$28/ISI_fec!C$28)</f>
        <v>0.49933814356428796</v>
      </c>
      <c r="D144" s="278">
        <f>IF(D$28=0,0,D$28/ISI_fec!D$28)</f>
        <v>0.50389768274635893</v>
      </c>
      <c r="E144" s="278">
        <f>IF(E$28=0,0,E$28/ISI_fec!E$28)</f>
        <v>0.5030903556537395</v>
      </c>
      <c r="F144" s="278">
        <f>IF(F$28=0,0,F$28/ISI_fec!F$28)</f>
        <v>0.49993968655955634</v>
      </c>
      <c r="G144" s="278">
        <f>IF(G$28=0,0,G$28/ISI_fec!G$28)</f>
        <v>0.51502790038485613</v>
      </c>
      <c r="H144" s="278">
        <f>IF(H$28=0,0,H$28/ISI_fec!H$28)</f>
        <v>0.52094594672026473</v>
      </c>
      <c r="I144" s="278">
        <f>IF(I$28=0,0,I$28/ISI_fec!I$28)</f>
        <v>0.52811371705180721</v>
      </c>
      <c r="J144" s="278">
        <f>IF(J$28=0,0,J$28/ISI_fec!J$28)</f>
        <v>0.53202767132224837</v>
      </c>
      <c r="K144" s="278">
        <f>IF(K$28=0,0,K$28/ISI_fec!K$28)</f>
        <v>0.53529026367009636</v>
      </c>
      <c r="L144" s="278">
        <f>IF(L$28=0,0,L$28/ISI_fec!L$28)</f>
        <v>0.54700802369561907</v>
      </c>
      <c r="M144" s="278">
        <f>IF(M$28=0,0,M$28/ISI_fec!M$28)</f>
        <v>0.53442565192577551</v>
      </c>
      <c r="N144" s="278">
        <f>IF(N$28=0,0,N$28/ISI_fec!N$28)</f>
        <v>0.54039295005369881</v>
      </c>
      <c r="O144" s="278">
        <f>IF(O$28=0,0,O$28/ISI_fec!O$28)</f>
        <v>0.55096509329482168</v>
      </c>
      <c r="P144" s="278">
        <f>IF(P$28=0,0,P$28/ISI_fec!P$28)</f>
        <v>0.55228485757187251</v>
      </c>
      <c r="Q144" s="278">
        <f>IF(Q$28=0,0,Q$28/ISI_fec!Q$28)</f>
        <v>0.56229993770233755</v>
      </c>
      <c r="R144" s="278">
        <f>IF(R$28=0,0,R$28/ISI_fec!R$28)</f>
        <v>0.57023395125125453</v>
      </c>
      <c r="S144" s="278">
        <f>IF(S$28=0,0,S$28/ISI_fec!S$28)</f>
        <v>0.57961198869240571</v>
      </c>
      <c r="T144" s="278">
        <f>IF(T$28=0,0,T$28/ISI_fec!T$28)</f>
        <v>0.5846561012837973</v>
      </c>
      <c r="U144" s="278">
        <f>IF(U$28=0,0,U$28/ISI_fec!U$28)</f>
        <v>0.57892477474225079</v>
      </c>
      <c r="V144" s="278">
        <f>IF(V$28=0,0,V$28/ISI_fec!V$28)</f>
        <v>0.57093367278748808</v>
      </c>
      <c r="W144" s="278">
        <f>IF(W$28=0,0,W$28/ISI_fec!W$28)</f>
        <v>0.57146868797195094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0.45596222184257768</v>
      </c>
      <c r="C145" s="279">
        <f>IF(C$35=0,0,C$35/ISI_fec!C$35)</f>
        <v>0.45452341199770058</v>
      </c>
      <c r="D145" s="279">
        <f>IF(D$35=0,0,D$35/ISI_fec!D$35)</f>
        <v>0.4578097399813581</v>
      </c>
      <c r="E145" s="279">
        <f>IF(E$35=0,0,E$35/ISI_fec!E$35)</f>
        <v>0.45623604712940469</v>
      </c>
      <c r="F145" s="279">
        <f>IF(F$35=0,0,F$35/ISI_fec!F$35)</f>
        <v>0.45592305498460572</v>
      </c>
      <c r="G145" s="279">
        <f>IF(G$35=0,0,G$35/ISI_fec!G$35)</f>
        <v>0.46131931898977235</v>
      </c>
      <c r="H145" s="279">
        <f>IF(H$35=0,0,H$35/ISI_fec!H$35)</f>
        <v>0.46191014431408794</v>
      </c>
      <c r="I145" s="279">
        <f>IF(I$35=0,0,I$35/ISI_fec!I$35)</f>
        <v>0.47050745359424706</v>
      </c>
      <c r="J145" s="279">
        <f>IF(J$35=0,0,J$35/ISI_fec!J$35)</f>
        <v>0.47378368923269182</v>
      </c>
      <c r="K145" s="279">
        <f>IF(K$35=0,0,K$35/ISI_fec!K$35)</f>
        <v>0.4691381462163367</v>
      </c>
      <c r="L145" s="279">
        <f>IF(L$35=0,0,L$35/ISI_fec!L$35)</f>
        <v>0.46432093180156403</v>
      </c>
      <c r="M145" s="279">
        <f>IF(M$35=0,0,M$35/ISI_fec!M$35)</f>
        <v>0.47095975471661589</v>
      </c>
      <c r="N145" s="279">
        <f>IF(N$35=0,0,N$35/ISI_fec!N$35)</f>
        <v>0.47470024769474484</v>
      </c>
      <c r="O145" s="279">
        <f>IF(O$35=0,0,O$35/ISI_fec!O$35)</f>
        <v>0.51320949234819035</v>
      </c>
      <c r="P145" s="279">
        <f>IF(P$35=0,0,P$35/ISI_fec!P$35)</f>
        <v>0.51572773217703882</v>
      </c>
      <c r="Q145" s="279">
        <f>IF(Q$35=0,0,Q$35/ISI_fec!Q$35)</f>
        <v>0.52708276014681699</v>
      </c>
      <c r="R145" s="279">
        <f>IF(R$35=0,0,R$35/ISI_fec!R$35)</f>
        <v>0.53313237682117431</v>
      </c>
      <c r="S145" s="279">
        <f>IF(S$35=0,0,S$35/ISI_fec!S$35)</f>
        <v>0.54156873171995923</v>
      </c>
      <c r="T145" s="279">
        <f>IF(T$35=0,0,T$35/ISI_fec!T$35)</f>
        <v>0.54568033523597681</v>
      </c>
      <c r="U145" s="279">
        <f>IF(U$35=0,0,U$35/ISI_fec!U$35)</f>
        <v>0.5414999316706024</v>
      </c>
      <c r="V145" s="279">
        <f>IF(V$35=0,0,V$35/ISI_fec!V$35)</f>
        <v>0.53539179213038213</v>
      </c>
      <c r="W145" s="279">
        <f>IF(W$35=0,0,W$35/ISI_fec!W$35)</f>
        <v>0.53532621205747088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0.5793363218041111</v>
      </c>
      <c r="C147" s="274">
        <f>IF(C$54=0,0,C$54/ISI_fec!C$54)</f>
        <v>0.57844102108593898</v>
      </c>
      <c r="D147" s="274">
        <f>IF(D$54=0,0,D$54/ISI_fec!D$54)</f>
        <v>0.58188590794469019</v>
      </c>
      <c r="E147" s="274">
        <f>IF(E$54=0,0,E$54/ISI_fec!E$54)</f>
        <v>0.58312837014894081</v>
      </c>
      <c r="F147" s="274">
        <f>IF(F$54=0,0,F$54/ISI_fec!F$54)</f>
        <v>0.58530494688884316</v>
      </c>
      <c r="G147" s="274">
        <f>IF(G$54=0,0,G$54/ISI_fec!G$54)</f>
        <v>0.59507825508792433</v>
      </c>
      <c r="H147" s="274">
        <f>IF(H$54=0,0,H$54/ISI_fec!H$54)</f>
        <v>0.59868698171572077</v>
      </c>
      <c r="I147" s="274">
        <f>IF(I$54=0,0,I$54/ISI_fec!I$54)</f>
        <v>0.60241314601721896</v>
      </c>
      <c r="J147" s="274">
        <f>IF(J$54=0,0,J$54/ISI_fec!J$54)</f>
        <v>0.61050591558862566</v>
      </c>
      <c r="K147" s="274">
        <f>IF(K$54=0,0,K$54/ISI_fec!K$54)</f>
        <v>0.60865765984317521</v>
      </c>
      <c r="L147" s="274">
        <f>IF(L$54=0,0,L$54/ISI_fec!L$54)</f>
        <v>0.6114264722614362</v>
      </c>
      <c r="M147" s="274">
        <f>IF(M$54=0,0,M$54/ISI_fec!M$54)</f>
        <v>0.60689186822235619</v>
      </c>
      <c r="N147" s="274">
        <f>IF(N$54=0,0,N$54/ISI_fec!N$54)</f>
        <v>0.61339642606802325</v>
      </c>
      <c r="O147" s="274">
        <f>IF(O$54=0,0,O$54/ISI_fec!O$54)</f>
        <v>0.62322275891026468</v>
      </c>
      <c r="P147" s="274">
        <f>IF(P$54=0,0,P$54/ISI_fec!P$54)</f>
        <v>0.62655178114975441</v>
      </c>
      <c r="Q147" s="274">
        <f>IF(Q$54=0,0,Q$54/ISI_fec!Q$54)</f>
        <v>0.62327279469019647</v>
      </c>
      <c r="R147" s="274">
        <f>IF(R$54=0,0,R$54/ISI_fec!R$54)</f>
        <v>0.627838088444991</v>
      </c>
      <c r="S147" s="274">
        <f>IF(S$54=0,0,S$54/ISI_fec!S$54)</f>
        <v>0.62833108946349769</v>
      </c>
      <c r="T147" s="274">
        <f>IF(T$54=0,0,T$54/ISI_fec!T$54)</f>
        <v>0.63250185071442477</v>
      </c>
      <c r="U147" s="274">
        <f>IF(U$54=0,0,U$54/ISI_fec!U$54)</f>
        <v>0.6289934348247922</v>
      </c>
      <c r="V147" s="274">
        <f>IF(V$54=0,0,V$54/ISI_fec!V$54)</f>
        <v>0.62497417846517078</v>
      </c>
      <c r="W147" s="274">
        <f>IF(W$54=0,0,W$54/ISI_fec!W$54)</f>
        <v>0.62422971460399124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0.47777033766988269</v>
      </c>
      <c r="C148" s="275">
        <f>IF(C$55=0,0,C$55/ISI_fec!C$55)</f>
        <v>0.47914493993161922</v>
      </c>
      <c r="D148" s="275">
        <f>IF(D$55=0,0,D$55/ISI_fec!D$55)</f>
        <v>0.47914493993161922</v>
      </c>
      <c r="E148" s="275">
        <f>IF(E$55=0,0,E$55/ISI_fec!E$55)</f>
        <v>0.47914493993161905</v>
      </c>
      <c r="F148" s="275">
        <f>IF(F$55=0,0,F$55/ISI_fec!F$55)</f>
        <v>0.48404740861598439</v>
      </c>
      <c r="G148" s="275">
        <f>IF(G$55=0,0,G$55/ISI_fec!G$55)</f>
        <v>0.48404740861598433</v>
      </c>
      <c r="H148" s="275">
        <f>IF(H$55=0,0,H$55/ISI_fec!H$55)</f>
        <v>0.48715193133098039</v>
      </c>
      <c r="I148" s="275">
        <f>IF(I$55=0,0,I$55/ISI_fec!I$55)</f>
        <v>0.48715193133098034</v>
      </c>
      <c r="J148" s="275">
        <f>IF(J$55=0,0,J$55/ISI_fec!J$55)</f>
        <v>0.49128533666309437</v>
      </c>
      <c r="K148" s="275">
        <f>IF(K$55=0,0,K$55/ISI_fec!K$55)</f>
        <v>0.49128533666309437</v>
      </c>
      <c r="L148" s="275">
        <f>IF(L$55=0,0,L$55/ISI_fec!L$55)</f>
        <v>0.49128533666309432</v>
      </c>
      <c r="M148" s="275">
        <f>IF(M$55=0,0,M$55/ISI_fec!M$55)</f>
        <v>0.49128533666309443</v>
      </c>
      <c r="N148" s="275">
        <f>IF(N$55=0,0,N$55/ISI_fec!N$55)</f>
        <v>0.49128533666309432</v>
      </c>
      <c r="O148" s="275">
        <f>IF(O$55=0,0,O$55/ISI_fec!O$55)</f>
        <v>0.49128533666309437</v>
      </c>
      <c r="P148" s="275">
        <f>IF(P$55=0,0,P$55/ISI_fec!P$55)</f>
        <v>0.49128533666309415</v>
      </c>
      <c r="Q148" s="275">
        <f>IF(Q$55=0,0,Q$55/ISI_fec!Q$55)</f>
        <v>0.49128533666309437</v>
      </c>
      <c r="R148" s="275">
        <f>IF(R$55=0,0,R$55/ISI_fec!R$55)</f>
        <v>0.49128533666309432</v>
      </c>
      <c r="S148" s="275">
        <f>IF(S$55=0,0,S$55/ISI_fec!S$55)</f>
        <v>0.4912853366630941</v>
      </c>
      <c r="T148" s="275">
        <f>IF(T$55=0,0,T$55/ISI_fec!T$55)</f>
        <v>0.49128533666309426</v>
      </c>
      <c r="U148" s="275">
        <f>IF(U$55=0,0,U$55/ISI_fec!U$55)</f>
        <v>0.49128533666309432</v>
      </c>
      <c r="V148" s="275">
        <f>IF(V$55=0,0,V$55/ISI_fec!V$55)</f>
        <v>0.49128533666309399</v>
      </c>
      <c r="W148" s="275">
        <f>IF(W$55=0,0,W$55/ISI_fec!W$55)</f>
        <v>0.49128533666309426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0.12398314974344792</v>
      </c>
      <c r="C149" s="276">
        <f>IF(C$56=0,0,C$56/ISI_fec!C$56)</f>
        <v>0.12433986405703573</v>
      </c>
      <c r="D149" s="276">
        <f>IF(D$56=0,0,D$56/ISI_fec!D$56)</f>
        <v>0.12433986405703573</v>
      </c>
      <c r="E149" s="276">
        <f>IF(E$56=0,0,E$56/ISI_fec!E$56)</f>
        <v>0.12433986405703577</v>
      </c>
      <c r="F149" s="276">
        <f>IF(F$56=0,0,F$56/ISI_fec!F$56)</f>
        <v>0.12561207260805338</v>
      </c>
      <c r="G149" s="276">
        <f>IF(G$56=0,0,G$56/ISI_fec!G$56)</f>
        <v>0.12561207260805343</v>
      </c>
      <c r="H149" s="276">
        <f>IF(H$56=0,0,H$56/ISI_fec!H$56)</f>
        <v>0.1264177076052625</v>
      </c>
      <c r="I149" s="276">
        <f>IF(I$56=0,0,I$56/ISI_fec!I$56)</f>
        <v>0.12641770760526252</v>
      </c>
      <c r="J149" s="276">
        <f>IF(J$56=0,0,J$56/ISI_fec!J$56)</f>
        <v>0.127490341404048</v>
      </c>
      <c r="K149" s="276">
        <f>IF(K$56=0,0,K$56/ISI_fec!K$56)</f>
        <v>0.12749034140404802</v>
      </c>
      <c r="L149" s="276">
        <f>IF(L$56=0,0,L$56/ISI_fec!L$56)</f>
        <v>0.12749034140404791</v>
      </c>
      <c r="M149" s="276">
        <f>IF(M$56=0,0,M$56/ISI_fec!M$56)</f>
        <v>0.12749034140404794</v>
      </c>
      <c r="N149" s="276">
        <f>IF(N$56=0,0,N$56/ISI_fec!N$56)</f>
        <v>0.12749034140404797</v>
      </c>
      <c r="O149" s="276">
        <f>IF(O$56=0,0,O$56/ISI_fec!O$56)</f>
        <v>0.12749034140404797</v>
      </c>
      <c r="P149" s="276">
        <f>IF(P$56=0,0,P$56/ISI_fec!P$56)</f>
        <v>0.12749034140404802</v>
      </c>
      <c r="Q149" s="276">
        <f>IF(Q$56=0,0,Q$56/ISI_fec!Q$56)</f>
        <v>0.12749034140404797</v>
      </c>
      <c r="R149" s="276">
        <f>IF(R$56=0,0,R$56/ISI_fec!R$56)</f>
        <v>0.12749034140404789</v>
      </c>
      <c r="S149" s="276">
        <f>IF(S$56=0,0,S$56/ISI_fec!S$56)</f>
        <v>0.12749034140404794</v>
      </c>
      <c r="T149" s="276">
        <f>IF(T$56=0,0,T$56/ISI_fec!T$56)</f>
        <v>0.127490341404048</v>
      </c>
      <c r="U149" s="276">
        <f>IF(U$56=0,0,U$56/ISI_fec!U$56)</f>
        <v>0.12749034140404794</v>
      </c>
      <c r="V149" s="276">
        <f>IF(V$56=0,0,V$56/ISI_fec!V$56)</f>
        <v>0.12749034140404797</v>
      </c>
      <c r="W149" s="276">
        <f>IF(W$56=0,0,W$56/ISI_fec!W$56)</f>
        <v>0.12749034140404794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0.68605129925480912</v>
      </c>
      <c r="C150" s="276">
        <f>IF(C$57=0,0,C$57/ISI_fec!C$57)</f>
        <v>0.68802515069192893</v>
      </c>
      <c r="D150" s="276">
        <f>IF(D$57=0,0,D$57/ISI_fec!D$57)</f>
        <v>0.68802515069192893</v>
      </c>
      <c r="E150" s="276">
        <f>IF(E$57=0,0,E$57/ISI_fec!E$57)</f>
        <v>0.68802515069192904</v>
      </c>
      <c r="F150" s="276">
        <f>IF(F$57=0,0,F$57/ISI_fec!F$57)</f>
        <v>0.69506481964012701</v>
      </c>
      <c r="G150" s="276">
        <f>IF(G$57=0,0,G$57/ISI_fec!G$57)</f>
        <v>0.69506481964012701</v>
      </c>
      <c r="H150" s="276">
        <f>IF(H$57=0,0,H$57/ISI_fec!H$57)</f>
        <v>0.69952273942764798</v>
      </c>
      <c r="I150" s="276">
        <f>IF(I$57=0,0,I$57/ISI_fec!I$57)</f>
        <v>0.69952273942764787</v>
      </c>
      <c r="J150" s="276">
        <f>IF(J$57=0,0,J$57/ISI_fec!J$57)</f>
        <v>0.70545807671182004</v>
      </c>
      <c r="K150" s="276">
        <f>IF(K$57=0,0,K$57/ISI_fec!K$57)</f>
        <v>0.70545807671181993</v>
      </c>
      <c r="L150" s="276">
        <f>IF(L$57=0,0,L$57/ISI_fec!L$57)</f>
        <v>0.70545807671182004</v>
      </c>
      <c r="M150" s="276">
        <f>IF(M$57=0,0,M$57/ISI_fec!M$57)</f>
        <v>0.70545807671181981</v>
      </c>
      <c r="N150" s="276">
        <f>IF(N$57=0,0,N$57/ISI_fec!N$57)</f>
        <v>0.70545807671181981</v>
      </c>
      <c r="O150" s="276">
        <f>IF(O$57=0,0,O$57/ISI_fec!O$57)</f>
        <v>0.70545807671181993</v>
      </c>
      <c r="P150" s="276">
        <f>IF(P$57=0,0,P$57/ISI_fec!P$57)</f>
        <v>0.70545807671182015</v>
      </c>
      <c r="Q150" s="276">
        <f>IF(Q$57=0,0,Q$57/ISI_fec!Q$57)</f>
        <v>0.70545807671181981</v>
      </c>
      <c r="R150" s="276">
        <f>IF(R$57=0,0,R$57/ISI_fec!R$57)</f>
        <v>0.70545807671181993</v>
      </c>
      <c r="S150" s="276">
        <f>IF(S$57=0,0,S$57/ISI_fec!S$57)</f>
        <v>0.70545807671181981</v>
      </c>
      <c r="T150" s="276">
        <f>IF(T$57=0,0,T$57/ISI_fec!T$57)</f>
        <v>0.70545807671181993</v>
      </c>
      <c r="U150" s="276">
        <f>IF(U$57=0,0,U$57/ISI_fec!U$57)</f>
        <v>0.7054580767118197</v>
      </c>
      <c r="V150" s="276">
        <f>IF(V$57=0,0,V$57/ISI_fec!V$57)</f>
        <v>0.70545807671181981</v>
      </c>
      <c r="W150" s="276">
        <f>IF(W$57=0,0,W$57/ISI_fec!W$57)</f>
        <v>0.70545807671181981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0.47315036031369445</v>
      </c>
      <c r="C151" s="276">
        <f>IF(C$58=0,0,C$58/ISI_fec!C$58)</f>
        <v>0.47451167034939223</v>
      </c>
      <c r="D151" s="276">
        <f>IF(D$58=0,0,D$58/ISI_fec!D$58)</f>
        <v>0.47451167034939201</v>
      </c>
      <c r="E151" s="276">
        <f>IF(E$58=0,0,E$58/ISI_fec!E$58)</f>
        <v>0.47451167034939179</v>
      </c>
      <c r="F151" s="276">
        <f>IF(F$58=0,0,F$58/ISI_fec!F$58)</f>
        <v>0.4793667327958111</v>
      </c>
      <c r="G151" s="276">
        <f>IF(G$58=0,0,G$58/ISI_fec!G$58)</f>
        <v>0.47936673279581121</v>
      </c>
      <c r="H151" s="276">
        <f>IF(H$58=0,0,H$58/ISI_fec!H$58)</f>
        <v>0.4824412351777847</v>
      </c>
      <c r="I151" s="276">
        <f>IF(I$58=0,0,I$58/ISI_fec!I$58)</f>
        <v>0.48244123517778464</v>
      </c>
      <c r="J151" s="276">
        <f>IF(J$58=0,0,J$58/ISI_fec!J$58)</f>
        <v>0.48653467101507525</v>
      </c>
      <c r="K151" s="276">
        <f>IF(K$58=0,0,K$58/ISI_fec!K$58)</f>
        <v>0.48653467101507503</v>
      </c>
      <c r="L151" s="276">
        <f>IF(L$58=0,0,L$58/ISI_fec!L$58)</f>
        <v>0.48653467101507536</v>
      </c>
      <c r="M151" s="276">
        <f>IF(M$58=0,0,M$58/ISI_fec!M$58)</f>
        <v>0.4865346710150753</v>
      </c>
      <c r="N151" s="276">
        <f>IF(N$58=0,0,N$58/ISI_fec!N$58)</f>
        <v>0.48653467101507525</v>
      </c>
      <c r="O151" s="276">
        <f>IF(O$58=0,0,O$58/ISI_fec!O$58)</f>
        <v>0.48653467101507508</v>
      </c>
      <c r="P151" s="276">
        <f>IF(P$58=0,0,P$58/ISI_fec!P$58)</f>
        <v>0.4865346710150753</v>
      </c>
      <c r="Q151" s="276">
        <f>IF(Q$58=0,0,Q$58/ISI_fec!Q$58)</f>
        <v>0.48653467101507519</v>
      </c>
      <c r="R151" s="276">
        <f>IF(R$58=0,0,R$58/ISI_fec!R$58)</f>
        <v>0.48653467101507503</v>
      </c>
      <c r="S151" s="276">
        <f>IF(S$58=0,0,S$58/ISI_fec!S$58)</f>
        <v>0.48653467101507519</v>
      </c>
      <c r="T151" s="276">
        <f>IF(T$58=0,0,T$58/ISI_fec!T$58)</f>
        <v>0.4865346710150753</v>
      </c>
      <c r="U151" s="276">
        <f>IF(U$58=0,0,U$58/ISI_fec!U$58)</f>
        <v>0.48653467101507514</v>
      </c>
      <c r="V151" s="276">
        <f>IF(V$58=0,0,V$58/ISI_fec!V$58)</f>
        <v>0.48653467101507503</v>
      </c>
      <c r="W151" s="276">
        <f>IF(W$58=0,0,W$58/ISI_fec!W$58)</f>
        <v>0.48653467101507508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0.75420503450754495</v>
      </c>
      <c r="C152" s="277">
        <f>IF(C$59=0,0,C$59/ISI_fec!C$59)</f>
        <v>0.74481883113398317</v>
      </c>
      <c r="D152" s="277">
        <f>IF(D$59=0,0,D$59/ISI_fec!D$59)</f>
        <v>0.75298927384184122</v>
      </c>
      <c r="E152" s="277">
        <f>IF(E$59=0,0,E$59/ISI_fec!E$59)</f>
        <v>0.74929737654903517</v>
      </c>
      <c r="F152" s="277">
        <f>IF(F$59=0,0,F$59/ISI_fec!F$59)</f>
        <v>0.74438213173256096</v>
      </c>
      <c r="G152" s="277">
        <f>IF(G$59=0,0,G$59/ISI_fec!G$59)</f>
        <v>0.76708640689935603</v>
      </c>
      <c r="H152" s="277">
        <f>IF(H$59=0,0,H$59/ISI_fec!H$59)</f>
        <v>0.79068314660765415</v>
      </c>
      <c r="I152" s="277">
        <f>IF(I$59=0,0,I$59/ISI_fec!I$59)</f>
        <v>0.79233179411903965</v>
      </c>
      <c r="J152" s="277">
        <f>IF(J$59=0,0,J$59/ISI_fec!J$59)</f>
        <v>0.80376096703984423</v>
      </c>
      <c r="K152" s="277">
        <f>IF(K$59=0,0,K$59/ISI_fec!K$59)</f>
        <v>0.81239463062075756</v>
      </c>
      <c r="L152" s="277">
        <f>IF(L$59=0,0,L$59/ISI_fec!L$59)</f>
        <v>0.82783868003967442</v>
      </c>
      <c r="M152" s="277">
        <f>IF(M$59=0,0,M$59/ISI_fec!M$59)</f>
        <v>0.80585056990944148</v>
      </c>
      <c r="N152" s="277">
        <f>IF(N$59=0,0,N$59/ISI_fec!N$59)</f>
        <v>0.8123316907397865</v>
      </c>
      <c r="O152" s="277">
        <f>IF(O$59=0,0,O$59/ISI_fec!O$59)</f>
        <v>0.81306156556741627</v>
      </c>
      <c r="P152" s="277">
        <f>IF(P$59=0,0,P$59/ISI_fec!P$59)</f>
        <v>0.97385497571390223</v>
      </c>
      <c r="Q152" s="277">
        <f>IF(Q$59=0,0,Q$59/ISI_fec!Q$59)</f>
        <v>0.9762466952288219</v>
      </c>
      <c r="R152" s="277">
        <f>IF(R$59=0,0,R$59/ISI_fec!R$59)</f>
        <v>0.9780910311759563</v>
      </c>
      <c r="S152" s="277">
        <f>IF(S$59=0,0,S$59/ISI_fec!S$59)</f>
        <v>0.97974665629232816</v>
      </c>
      <c r="T152" s="277">
        <f>IF(T$59=0,0,T$59/ISI_fec!T$59)</f>
        <v>0.98123074697537394</v>
      </c>
      <c r="U152" s="277">
        <f>IF(U$59=0,0,U$59/ISI_fec!U$59)</f>
        <v>0.98254997497819374</v>
      </c>
      <c r="V152" s="277">
        <f>IF(V$59=0,0,V$59/ISI_fec!V$59)</f>
        <v>0.98414222063062384</v>
      </c>
      <c r="W152" s="277">
        <f>IF(W$59=0,0,W$59/ISI_fec!W$59)</f>
        <v>0.98436823784685534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0.46259069791760155</v>
      </c>
      <c r="C153" s="278">
        <f>IF(C$65=0,0,C$65/ISI_fec!C$65)</f>
        <v>0.46502715006928225</v>
      </c>
      <c r="D153" s="278">
        <f>IF(D$65=0,0,D$65/ISI_fec!D$65)</f>
        <v>0.46390269291769115</v>
      </c>
      <c r="E153" s="278">
        <f>IF(E$65=0,0,E$65/ISI_fec!E$65)</f>
        <v>0.47224603181105201</v>
      </c>
      <c r="F153" s="278">
        <f>IF(F$65=0,0,F$65/ISI_fec!F$65)</f>
        <v>0.47974478345608396</v>
      </c>
      <c r="G153" s="278">
        <f>IF(G$65=0,0,G$65/ISI_fec!G$65)</f>
        <v>0.48046491135515657</v>
      </c>
      <c r="H153" s="278">
        <f>IF(H$65=0,0,H$65/ISI_fec!H$65)</f>
        <v>0.47446096346027045</v>
      </c>
      <c r="I153" s="278">
        <f>IF(I$65=0,0,I$65/ISI_fec!I$65)</f>
        <v>0.47539983692918641</v>
      </c>
      <c r="J153" s="278">
        <f>IF(J$65=0,0,J$65/ISI_fec!J$65)</f>
        <v>0.47988629128931293</v>
      </c>
      <c r="K153" s="278">
        <f>IF(K$65=0,0,K$65/ISI_fec!K$65)</f>
        <v>0.47377980477218745</v>
      </c>
      <c r="L153" s="278">
        <f>IF(L$65=0,0,L$65/ISI_fec!L$65)</f>
        <v>0.47208946289925463</v>
      </c>
      <c r="M153" s="278">
        <f>IF(M$65=0,0,M$65/ISI_fec!M$65)</f>
        <v>0.4639516758216965</v>
      </c>
      <c r="N153" s="278">
        <f>IF(N$65=0,0,N$65/ISI_fec!N$65)</f>
        <v>0.47094146758406802</v>
      </c>
      <c r="O153" s="278">
        <f>IF(O$65=0,0,O$65/ISI_fec!O$65)</f>
        <v>0.47460086143143548</v>
      </c>
      <c r="P153" s="278">
        <f>IF(P$65=0,0,P$65/ISI_fec!P$65)</f>
        <v>0.47446547910754033</v>
      </c>
      <c r="Q153" s="278">
        <f>IF(Q$65=0,0,Q$65/ISI_fec!Q$65)</f>
        <v>0.48221277089495995</v>
      </c>
      <c r="R153" s="278">
        <f>IF(R$65=0,0,R$65/ISI_fec!R$65)</f>
        <v>0.48111906767608204</v>
      </c>
      <c r="S153" s="278">
        <f>IF(S$65=0,0,S$65/ISI_fec!S$65)</f>
        <v>0.48022675968034456</v>
      </c>
      <c r="T153" s="278">
        <f>IF(T$65=0,0,T$65/ISI_fec!T$65)</f>
        <v>0.48196258870558967</v>
      </c>
      <c r="U153" s="278">
        <f>IF(U$65=0,0,U$65/ISI_fec!U$65)</f>
        <v>0.48106975099286753</v>
      </c>
      <c r="V153" s="278">
        <f>IF(V$65=0,0,V$65/ISI_fec!V$65)</f>
        <v>0.48397901581613995</v>
      </c>
      <c r="W153" s="278">
        <f>IF(W$65=0,0,W$65/ISI_fec!W$65)</f>
        <v>0.48079899509796376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0.68520275146291976</v>
      </c>
      <c r="C154" s="278">
        <f>IF(C$71=0,0,C$71/ISI_fec!C$71)</f>
        <v>0.68717416152680633</v>
      </c>
      <c r="D154" s="278">
        <f>IF(D$71=0,0,D$71/ISI_fec!D$71)</f>
        <v>0.68717416152680644</v>
      </c>
      <c r="E154" s="278">
        <f>IF(E$71=0,0,E$71/ISI_fec!E$71)</f>
        <v>0.68717416152680644</v>
      </c>
      <c r="F154" s="278">
        <f>IF(F$71=0,0,F$71/ISI_fec!F$71)</f>
        <v>0.69420512340667273</v>
      </c>
      <c r="G154" s="278">
        <f>IF(G$71=0,0,G$71/ISI_fec!G$71)</f>
        <v>0.69420512340667284</v>
      </c>
      <c r="H154" s="278">
        <f>IF(H$71=0,0,H$71/ISI_fec!H$71)</f>
        <v>0.69865752938203962</v>
      </c>
      <c r="I154" s="278">
        <f>IF(I$71=0,0,I$71/ISI_fec!I$71)</f>
        <v>0.69865752938203973</v>
      </c>
      <c r="J154" s="278">
        <f>IF(J$71=0,0,J$71/ISI_fec!J$71)</f>
        <v>0.70458552549893738</v>
      </c>
      <c r="K154" s="278">
        <f>IF(K$71=0,0,K$71/ISI_fec!K$71)</f>
        <v>0.70458552549893738</v>
      </c>
      <c r="L154" s="278">
        <f>IF(L$71=0,0,L$71/ISI_fec!L$71)</f>
        <v>0.70458552549893738</v>
      </c>
      <c r="M154" s="278">
        <f>IF(M$71=0,0,M$71/ISI_fec!M$71)</f>
        <v>0.70458552549893738</v>
      </c>
      <c r="N154" s="278">
        <f>IF(N$71=0,0,N$71/ISI_fec!N$71)</f>
        <v>0.70458552549893738</v>
      </c>
      <c r="O154" s="278">
        <f>IF(O$71=0,0,O$71/ISI_fec!O$71)</f>
        <v>0.70458552549893749</v>
      </c>
      <c r="P154" s="278">
        <f>IF(P$71=0,0,P$71/ISI_fec!P$71)</f>
        <v>0.70458552549893738</v>
      </c>
      <c r="Q154" s="278">
        <f>IF(Q$71=0,0,Q$71/ISI_fec!Q$71)</f>
        <v>0.70458552549893749</v>
      </c>
      <c r="R154" s="278">
        <f>IF(R$71=0,0,R$71/ISI_fec!R$71)</f>
        <v>0.70458552549893727</v>
      </c>
      <c r="S154" s="278">
        <f>IF(S$71=0,0,S$71/ISI_fec!S$71)</f>
        <v>0.70458552549893727</v>
      </c>
      <c r="T154" s="278">
        <f>IF(T$71=0,0,T$71/ISI_fec!T$71)</f>
        <v>0.70458552549893716</v>
      </c>
      <c r="U154" s="278">
        <f>IF(U$71=0,0,U$71/ISI_fec!U$71)</f>
        <v>0.70458552549893694</v>
      </c>
      <c r="V154" s="278">
        <f>IF(V$71=0,0,V$71/ISI_fec!V$71)</f>
        <v>0.70458552549893716</v>
      </c>
      <c r="W154" s="278">
        <f>IF(W$71=0,0,W$71/ISI_fec!W$71)</f>
        <v>0.70458552549893727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0.54177630344528449</v>
      </c>
      <c r="C155" s="278">
        <f>IF(C$72=0,0,C$72/ISI_fec!C$72)</f>
        <v>0.5382460178005658</v>
      </c>
      <c r="D155" s="278">
        <f>IF(D$72=0,0,D$72/ISI_fec!D$72)</f>
        <v>0.54316083121785741</v>
      </c>
      <c r="E155" s="278">
        <f>IF(E$72=0,0,E$72/ISI_fec!E$72)</f>
        <v>0.54229059809373992</v>
      </c>
      <c r="F155" s="278">
        <f>IF(F$72=0,0,F$72/ISI_fec!F$72)</f>
        <v>0.54157754657569124</v>
      </c>
      <c r="G155" s="278">
        <f>IF(G$72=0,0,G$72/ISI_fec!G$72)</f>
        <v>0.5579223938550677</v>
      </c>
      <c r="H155" s="278">
        <f>IF(H$72=0,0,H$72/ISI_fec!H$72)</f>
        <v>0.56795277972466973</v>
      </c>
      <c r="I155" s="278">
        <f>IF(I$72=0,0,I$72/ISI_fec!I$72)</f>
        <v>0.57070249031154818</v>
      </c>
      <c r="J155" s="278">
        <f>IF(J$72=0,0,J$72/ISI_fec!J$72)</f>
        <v>0.57981028400769796</v>
      </c>
      <c r="K155" s="278">
        <f>IF(K$72=0,0,K$72/ISI_fec!K$72)</f>
        <v>0.5833658971792941</v>
      </c>
      <c r="L155" s="278">
        <f>IF(L$72=0,0,L$72/ISI_fec!L$72)</f>
        <v>0.59613605582808582</v>
      </c>
      <c r="M155" s="278">
        <f>IF(M$72=0,0,M$72/ISI_fec!M$72)</f>
        <v>0.58242363269183828</v>
      </c>
      <c r="N155" s="278">
        <f>IF(N$72=0,0,N$72/ISI_fec!N$72)</f>
        <v>0.58892686740839084</v>
      </c>
      <c r="O155" s="278">
        <f>IF(O$72=0,0,O$72/ISI_fec!O$72)</f>
        <v>0.59053643478572893</v>
      </c>
      <c r="P155" s="278">
        <f>IF(P$72=0,0,P$72/ISI_fec!P$72)</f>
        <v>0.59195098699677062</v>
      </c>
      <c r="Q155" s="278">
        <f>IF(Q$72=0,0,Q$72/ISI_fec!Q$72)</f>
        <v>0.58314313585580468</v>
      </c>
      <c r="R155" s="278">
        <f>IF(R$72=0,0,R$72/ISI_fec!R$72)</f>
        <v>0.59137124550088727</v>
      </c>
      <c r="S155" s="278">
        <f>IF(S$72=0,0,S$72/ISI_fec!S$72)</f>
        <v>0.5920306587445926</v>
      </c>
      <c r="T155" s="278">
        <f>IF(T$72=0,0,T$72/ISI_fec!T$72)</f>
        <v>0.59718284565328661</v>
      </c>
      <c r="U155" s="278">
        <f>IF(U$72=0,0,U$72/ISI_fec!U$72)</f>
        <v>0.59132872066265851</v>
      </c>
      <c r="V155" s="278">
        <f>IF(V$72=0,0,V$72/ISI_fec!V$72)</f>
        <v>0.58316640268672026</v>
      </c>
      <c r="W155" s="278">
        <f>IF(W$72=0,0,W$72/ISI_fec!W$72)</f>
        <v>0.58371288101752605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0.49625680022445368</v>
      </c>
      <c r="C156" s="279">
        <f>IF(C$79=0,0,C$79/ISI_fec!C$79)</f>
        <v>0.495946536762987</v>
      </c>
      <c r="D156" s="279">
        <f>IF(D$79=0,0,D$79/ISI_fec!D$79)</f>
        <v>0.49937533173647192</v>
      </c>
      <c r="E156" s="279">
        <f>IF(E$79=0,0,E$79/ISI_fec!E$79)</f>
        <v>0.49768866878320911</v>
      </c>
      <c r="F156" s="279">
        <f>IF(F$79=0,0,F$79/ISI_fec!F$79)</f>
        <v>0.49974414106578996</v>
      </c>
      <c r="G156" s="279">
        <f>IF(G$79=0,0,G$79/ISI_fec!G$79)</f>
        <v>0.50574698553608222</v>
      </c>
      <c r="H156" s="279">
        <f>IF(H$79=0,0,H$79/ISI_fec!H$79)</f>
        <v>0.51016698229953084</v>
      </c>
      <c r="I156" s="279">
        <f>IF(I$79=0,0,I$79/ISI_fec!I$79)</f>
        <v>0.51457048379598735</v>
      </c>
      <c r="J156" s="279">
        <f>IF(J$79=0,0,J$79/ISI_fec!J$79)</f>
        <v>0.52230871904412546</v>
      </c>
      <c r="K156" s="279">
        <f>IF(K$79=0,0,K$79/ISI_fec!K$79)</f>
        <v>0.51794681872184578</v>
      </c>
      <c r="L156" s="279">
        <f>IF(L$79=0,0,L$79/ISI_fec!L$79)</f>
        <v>0.51364897883213445</v>
      </c>
      <c r="M156" s="279">
        <f>IF(M$79=0,0,M$79/ISI_fec!M$79)</f>
        <v>0.51954773341188265</v>
      </c>
      <c r="N156" s="279">
        <f>IF(N$79=0,0,N$79/ISI_fec!N$79)</f>
        <v>0.52340181690494425</v>
      </c>
      <c r="O156" s="279">
        <f>IF(O$79=0,0,O$79/ISI_fec!O$79)</f>
        <v>0.55373932762673495</v>
      </c>
      <c r="P156" s="279">
        <f>IF(P$79=0,0,P$79/ISI_fec!P$79)</f>
        <v>0.55633949979788355</v>
      </c>
      <c r="Q156" s="279">
        <f>IF(Q$79=0,0,Q$79/ISI_fec!Q$79)</f>
        <v>0.55028722728511836</v>
      </c>
      <c r="R156" s="279">
        <f>IF(R$79=0,0,R$79/ISI_fec!R$79)</f>
        <v>0.5564805283802754</v>
      </c>
      <c r="S156" s="279">
        <f>IF(S$79=0,0,S$79/ISI_fec!S$79)</f>
        <v>0.55674007316936414</v>
      </c>
      <c r="T156" s="279">
        <f>IF(T$79=0,0,T$79/ISI_fec!T$79)</f>
        <v>0.56079228658171665</v>
      </c>
      <c r="U156" s="279">
        <f>IF(U$79=0,0,U$79/ISI_fec!U$79)</f>
        <v>0.55664466870332063</v>
      </c>
      <c r="V156" s="279">
        <f>IF(V$79=0,0,V$79/ISI_fec!V$79)</f>
        <v>0.55054196735204786</v>
      </c>
      <c r="W156" s="279">
        <f>IF(W$79=0,0,W$79/ISI_fec!W$79)</f>
        <v>0.55053993229486742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ES: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5894.2353857158914</v>
      </c>
      <c r="C5" s="225">
        <f t="shared" si="0"/>
        <v>6327.608939981289</v>
      </c>
      <c r="D5" s="225">
        <f t="shared" si="0"/>
        <v>6122.8835772789507</v>
      </c>
      <c r="E5" s="225">
        <f t="shared" si="0"/>
        <v>4711.1314879595993</v>
      </c>
      <c r="F5" s="225">
        <f t="shared" si="0"/>
        <v>5310.2174473792711</v>
      </c>
      <c r="G5" s="225">
        <f t="shared" si="0"/>
        <v>5325.0880253799369</v>
      </c>
      <c r="H5" s="225">
        <f t="shared" si="0"/>
        <v>4458.1422301507573</v>
      </c>
      <c r="I5" s="225">
        <f t="shared" si="0"/>
        <v>4409.5083370093944</v>
      </c>
      <c r="J5" s="225">
        <f t="shared" si="0"/>
        <v>4314.0169705918415</v>
      </c>
      <c r="K5" s="225">
        <f t="shared" si="0"/>
        <v>3262.8588247495163</v>
      </c>
      <c r="L5" s="225">
        <f t="shared" si="0"/>
        <v>3971.004404285221</v>
      </c>
      <c r="M5" s="225">
        <f t="shared" si="0"/>
        <v>3996.5884582666531</v>
      </c>
      <c r="N5" s="225">
        <f t="shared" si="0"/>
        <v>3450.5513215254496</v>
      </c>
      <c r="O5" s="225">
        <f t="shared" si="0"/>
        <v>3336.7411047552378</v>
      </c>
      <c r="P5" s="225">
        <f t="shared" si="0"/>
        <v>3731.0593761570381</v>
      </c>
      <c r="Q5" s="225">
        <f t="shared" si="0"/>
        <v>4795.3333424244247</v>
      </c>
      <c r="R5" s="225">
        <f t="shared" si="0"/>
        <v>4603.0598407296511</v>
      </c>
      <c r="S5" s="225">
        <f t="shared" si="0"/>
        <v>3870.3621307935546</v>
      </c>
      <c r="T5" s="225">
        <f t="shared" si="0"/>
        <v>3898.9342203894298</v>
      </c>
      <c r="U5" s="225">
        <f t="shared" si="0"/>
        <v>3375.8173791907475</v>
      </c>
      <c r="V5" s="225">
        <f t="shared" si="0"/>
        <v>2885.3201937672161</v>
      </c>
      <c r="W5" s="225">
        <f t="shared" si="0"/>
        <v>3513.3783080649569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3.1832197791346588</v>
      </c>
      <c r="C10" s="262">
        <v>4.2733567355683419</v>
      </c>
      <c r="D10" s="262">
        <v>3.766096621999901</v>
      </c>
      <c r="E10" s="262">
        <v>3.8946695388394081</v>
      </c>
      <c r="F10" s="262">
        <v>4.9444922898840424</v>
      </c>
      <c r="G10" s="262">
        <v>3.5350333940828058</v>
      </c>
      <c r="H10" s="262">
        <v>1.6907023748857219</v>
      </c>
      <c r="I10" s="262">
        <v>1.9116433775250889</v>
      </c>
      <c r="J10" s="262">
        <v>1.7887979865094299</v>
      </c>
      <c r="K10" s="262">
        <v>0.99773597232283062</v>
      </c>
      <c r="L10" s="262">
        <v>0.8732021698921073</v>
      </c>
      <c r="M10" s="262">
        <v>1.476336542495341</v>
      </c>
      <c r="N10" s="262">
        <v>1.333580046815376</v>
      </c>
      <c r="O10" s="262">
        <v>1.398401800044565</v>
      </c>
      <c r="P10" s="262">
        <v>0.36927513350197833</v>
      </c>
      <c r="Q10" s="262">
        <v>0.50918807896922968</v>
      </c>
      <c r="R10" s="262">
        <v>0.42726969344462312</v>
      </c>
      <c r="S10" s="262">
        <v>0.41459397109483509</v>
      </c>
      <c r="T10" s="262">
        <v>0.3578918911679948</v>
      </c>
      <c r="U10" s="262">
        <v>0.29850136206519767</v>
      </c>
      <c r="V10" s="262">
        <v>0.24045761181967021</v>
      </c>
      <c r="W10" s="262">
        <v>0.250934634012904</v>
      </c>
      <c r="DA10" s="68" t="s">
        <v>349</v>
      </c>
    </row>
    <row r="11" spans="1:105" ht="12" customHeight="1" x14ac:dyDescent="0.25">
      <c r="A11" s="37" t="s">
        <v>160</v>
      </c>
      <c r="B11" s="228">
        <v>0.55072106359535333</v>
      </c>
      <c r="C11" s="228">
        <v>0.55434704763146059</v>
      </c>
      <c r="D11" s="228">
        <v>0.54746442058869071</v>
      </c>
      <c r="E11" s="228">
        <v>0.56650730975391705</v>
      </c>
      <c r="F11" s="228">
        <v>0.64625302458320266</v>
      </c>
      <c r="G11" s="228">
        <v>0.64937856287420659</v>
      </c>
      <c r="H11" s="228">
        <v>0.28476425539275602</v>
      </c>
      <c r="I11" s="228">
        <v>0.32294529587077653</v>
      </c>
      <c r="J11" s="228">
        <v>0.31211058327797381</v>
      </c>
      <c r="K11" s="228">
        <v>0.30418146029846599</v>
      </c>
      <c r="L11" s="228">
        <v>0.3532558984148671</v>
      </c>
      <c r="M11" s="228">
        <v>0.30622780683820261</v>
      </c>
      <c r="N11" s="228">
        <v>0.26267687284908542</v>
      </c>
      <c r="O11" s="228">
        <v>0.21591613561577469</v>
      </c>
      <c r="P11" s="228">
        <v>3.8102078716013128E-2</v>
      </c>
      <c r="Q11" s="228">
        <v>4.3460353702944488E-2</v>
      </c>
      <c r="R11" s="228">
        <v>3.3411359930887459E-2</v>
      </c>
      <c r="S11" s="228">
        <v>3.2489123187287923E-2</v>
      </c>
      <c r="T11" s="228">
        <v>3.5908012210214578E-2</v>
      </c>
      <c r="U11" s="228">
        <v>2.5641596452240199E-2</v>
      </c>
      <c r="V11" s="228">
        <v>1.8516539795433259E-2</v>
      </c>
      <c r="W11" s="228">
        <v>2.0276213246777069E-2</v>
      </c>
      <c r="DA11" s="69" t="s">
        <v>350</v>
      </c>
    </row>
    <row r="12" spans="1:105" ht="12" customHeight="1" x14ac:dyDescent="0.25">
      <c r="A12" s="37" t="s">
        <v>162</v>
      </c>
      <c r="B12" s="228">
        <v>2.632498715539306</v>
      </c>
      <c r="C12" s="228">
        <v>3.719009687936881</v>
      </c>
      <c r="D12" s="228">
        <v>3.2186322014112112</v>
      </c>
      <c r="E12" s="228">
        <v>3.3281622290854909</v>
      </c>
      <c r="F12" s="228">
        <v>4.2982392653008388</v>
      </c>
      <c r="G12" s="228">
        <v>2.885654831208599</v>
      </c>
      <c r="H12" s="228">
        <v>1.4059381194929661</v>
      </c>
      <c r="I12" s="228">
        <v>1.588698081654313</v>
      </c>
      <c r="J12" s="228">
        <v>1.4766874032314561</v>
      </c>
      <c r="K12" s="228">
        <v>0.69355451202436458</v>
      </c>
      <c r="L12" s="228">
        <v>0.51994627147724026</v>
      </c>
      <c r="M12" s="228">
        <v>1.170108735657138</v>
      </c>
      <c r="N12" s="228">
        <v>1.0709031739662911</v>
      </c>
      <c r="O12" s="228">
        <v>1.1824856644287911</v>
      </c>
      <c r="P12" s="228">
        <v>0.33117305478596509</v>
      </c>
      <c r="Q12" s="228">
        <v>0.4657277252662852</v>
      </c>
      <c r="R12" s="228">
        <v>0.39385833351373573</v>
      </c>
      <c r="S12" s="228">
        <v>0.38210484790754717</v>
      </c>
      <c r="T12" s="228">
        <v>0.32198387895778019</v>
      </c>
      <c r="U12" s="228">
        <v>0.27285976561295749</v>
      </c>
      <c r="V12" s="228">
        <v>0.22194107202423699</v>
      </c>
      <c r="W12" s="228">
        <v>0.23065842076612689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654.58003192439639</v>
      </c>
      <c r="C16" s="263">
        <v>853.39195585796529</v>
      </c>
      <c r="D16" s="263">
        <v>771.25276726916695</v>
      </c>
      <c r="E16" s="263">
        <v>411.32408177104242</v>
      </c>
      <c r="F16" s="263">
        <v>502.71200853412353</v>
      </c>
      <c r="G16" s="263">
        <v>352.35034393898241</v>
      </c>
      <c r="H16" s="263">
        <v>194.04157511174719</v>
      </c>
      <c r="I16" s="263">
        <v>227.2944188094919</v>
      </c>
      <c r="J16" s="263">
        <v>213.25084807686989</v>
      </c>
      <c r="K16" s="263">
        <v>122.57349449750561</v>
      </c>
      <c r="L16" s="263">
        <v>102.96070817747589</v>
      </c>
      <c r="M16" s="263">
        <v>246.61699513294951</v>
      </c>
      <c r="N16" s="263">
        <v>195.51481005117401</v>
      </c>
      <c r="O16" s="263">
        <v>195.73451537422889</v>
      </c>
      <c r="P16" s="263">
        <v>188.64897809712519</v>
      </c>
      <c r="Q16" s="263">
        <v>247.1811481606922</v>
      </c>
      <c r="R16" s="263">
        <v>248.02259439101621</v>
      </c>
      <c r="S16" s="263">
        <v>261.89122238325967</v>
      </c>
      <c r="T16" s="263">
        <v>232.91747047732551</v>
      </c>
      <c r="U16" s="263">
        <v>226.2279133893135</v>
      </c>
      <c r="V16" s="263">
        <v>211.75234024809299</v>
      </c>
      <c r="W16" s="263">
        <v>228.35865731716109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69.436657888544786</v>
      </c>
      <c r="N17" s="232">
        <v>41.981218066940208</v>
      </c>
      <c r="O17" s="232">
        <v>34.612656509697842</v>
      </c>
      <c r="P17" s="232">
        <v>33.376506654252097</v>
      </c>
      <c r="Q17" s="232">
        <v>30.93153961864704</v>
      </c>
      <c r="R17" s="232">
        <v>22.701075799134529</v>
      </c>
      <c r="S17" s="232">
        <v>29.9991740896855</v>
      </c>
      <c r="T17" s="232">
        <v>23.155355583683139</v>
      </c>
      <c r="U17" s="232">
        <v>24.31841080605334</v>
      </c>
      <c r="V17" s="232">
        <v>22.06279368122539</v>
      </c>
      <c r="W17" s="232">
        <v>25.959802890570501</v>
      </c>
      <c r="DA17" s="71" t="s">
        <v>356</v>
      </c>
    </row>
    <row r="18" spans="1:105" ht="12" customHeight="1" x14ac:dyDescent="0.25">
      <c r="A18" s="18" t="s">
        <v>70</v>
      </c>
      <c r="B18" s="232">
        <v>49.743705155851593</v>
      </c>
      <c r="C18" s="232">
        <v>42.725146215234894</v>
      </c>
      <c r="D18" s="232">
        <v>43.584577635450891</v>
      </c>
      <c r="E18" s="232">
        <v>38.820034137389023</v>
      </c>
      <c r="F18" s="232">
        <v>27.02448655997334</v>
      </c>
      <c r="G18" s="232">
        <v>17.803925536065101</v>
      </c>
      <c r="H18" s="232">
        <v>30.776088404059308</v>
      </c>
      <c r="I18" s="232">
        <v>28.813785536579839</v>
      </c>
      <c r="J18" s="232">
        <v>24.7388525187685</v>
      </c>
      <c r="K18" s="232">
        <v>18.981353612368739</v>
      </c>
      <c r="L18" s="232">
        <v>16.648800871268278</v>
      </c>
      <c r="M18" s="232">
        <v>14.338010905596491</v>
      </c>
      <c r="N18" s="232">
        <v>8.0692107900520433</v>
      </c>
      <c r="O18" s="232">
        <v>8.0521014030966569</v>
      </c>
      <c r="P18" s="232">
        <v>17.24328035437501</v>
      </c>
      <c r="Q18" s="232">
        <v>11.927317881885029</v>
      </c>
      <c r="R18" s="232">
        <v>13.31623492114224</v>
      </c>
      <c r="S18" s="232">
        <v>14.876535008671601</v>
      </c>
      <c r="T18" s="232">
        <v>14.18680152291544</v>
      </c>
      <c r="U18" s="232">
        <v>15.17700885012915</v>
      </c>
      <c r="V18" s="232">
        <v>9.3395200491138723</v>
      </c>
      <c r="W18" s="232">
        <v>9.9071278502259084</v>
      </c>
      <c r="DA18" s="71" t="s">
        <v>357</v>
      </c>
    </row>
    <row r="19" spans="1:105" ht="12" customHeight="1" x14ac:dyDescent="0.25">
      <c r="A19" s="18" t="s">
        <v>162</v>
      </c>
      <c r="B19" s="232">
        <v>200.95562772338241</v>
      </c>
      <c r="C19" s="232">
        <v>274.85187522559607</v>
      </c>
      <c r="D19" s="232">
        <v>238.289153791681</v>
      </c>
      <c r="E19" s="232">
        <v>278.46753470172911</v>
      </c>
      <c r="F19" s="232">
        <v>365.3976013026375</v>
      </c>
      <c r="G19" s="232">
        <v>254.96574675760871</v>
      </c>
      <c r="H19" s="232">
        <v>115.4034090087731</v>
      </c>
      <c r="I19" s="232">
        <v>131.20702590026579</v>
      </c>
      <c r="J19" s="232">
        <v>123.26209239603909</v>
      </c>
      <c r="K19" s="232">
        <v>57.661440401614321</v>
      </c>
      <c r="L19" s="232">
        <v>44.412872078243687</v>
      </c>
      <c r="M19" s="232">
        <v>87.719088961345292</v>
      </c>
      <c r="N19" s="232">
        <v>86.320838458146099</v>
      </c>
      <c r="O19" s="232">
        <v>96.517746254267649</v>
      </c>
      <c r="P19" s="232">
        <v>91.922530918228077</v>
      </c>
      <c r="Q19" s="232">
        <v>152.27065062974501</v>
      </c>
      <c r="R19" s="232">
        <v>134.24726818557161</v>
      </c>
      <c r="S19" s="232">
        <v>141.22806637089971</v>
      </c>
      <c r="T19" s="232">
        <v>130.6026099061624</v>
      </c>
      <c r="U19" s="232">
        <v>123.0712310130526</v>
      </c>
      <c r="V19" s="232">
        <v>121.82246545129991</v>
      </c>
      <c r="W19" s="232">
        <v>126.1348521343637</v>
      </c>
      <c r="DA19" s="71" t="s">
        <v>358</v>
      </c>
    </row>
    <row r="20" spans="1:105" ht="12" customHeight="1" x14ac:dyDescent="0.25">
      <c r="A20" s="18" t="s">
        <v>36</v>
      </c>
      <c r="B20" s="232">
        <v>403.88069904516237</v>
      </c>
      <c r="C20" s="232">
        <v>535.81493441713428</v>
      </c>
      <c r="D20" s="232">
        <v>489.37903584203502</v>
      </c>
      <c r="E20" s="232">
        <v>94.03651293192425</v>
      </c>
      <c r="F20" s="232">
        <v>110.2899206715126</v>
      </c>
      <c r="G20" s="232">
        <v>79.580671645308684</v>
      </c>
      <c r="H20" s="232">
        <v>47.862077698914781</v>
      </c>
      <c r="I20" s="232">
        <v>67.273607372646197</v>
      </c>
      <c r="J20" s="232">
        <v>65.249903162062296</v>
      </c>
      <c r="K20" s="232">
        <v>45.930700483522543</v>
      </c>
      <c r="L20" s="232">
        <v>41.899035227963893</v>
      </c>
      <c r="M20" s="232">
        <v>75.123237377462928</v>
      </c>
      <c r="N20" s="232">
        <v>59.143542736035613</v>
      </c>
      <c r="O20" s="232">
        <v>56.552011207166707</v>
      </c>
      <c r="P20" s="232">
        <v>46.106660170270047</v>
      </c>
      <c r="Q20" s="232">
        <v>52.051640030415143</v>
      </c>
      <c r="R20" s="232">
        <v>77.758015485167903</v>
      </c>
      <c r="S20" s="232">
        <v>75.787446914002956</v>
      </c>
      <c r="T20" s="232">
        <v>64.972703464564532</v>
      </c>
      <c r="U20" s="232">
        <v>63.66126272007839</v>
      </c>
      <c r="V20" s="232">
        <v>58.527561066453842</v>
      </c>
      <c r="W20" s="232">
        <v>66.356874442001043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2302.2809358829782</v>
      </c>
      <c r="C22" s="263">
        <v>2303.1552435836029</v>
      </c>
      <c r="D22" s="263">
        <v>2198.1005430043751</v>
      </c>
      <c r="E22" s="263">
        <v>1287.2819657627931</v>
      </c>
      <c r="F22" s="263">
        <v>1516.8139135735919</v>
      </c>
      <c r="G22" s="263">
        <v>1495.651699156537</v>
      </c>
      <c r="H22" s="263">
        <v>1113.364090635532</v>
      </c>
      <c r="I22" s="263">
        <v>1124.91060145762</v>
      </c>
      <c r="J22" s="263">
        <v>1154.034176393315</v>
      </c>
      <c r="K22" s="263">
        <v>908.75334378748209</v>
      </c>
      <c r="L22" s="263">
        <v>826.45910291538394</v>
      </c>
      <c r="M22" s="263">
        <v>1152.5261207283311</v>
      </c>
      <c r="N22" s="263">
        <v>904.29849509179087</v>
      </c>
      <c r="O22" s="263">
        <v>882.73331234523812</v>
      </c>
      <c r="P22" s="263">
        <v>886.30435165243182</v>
      </c>
      <c r="Q22" s="263">
        <v>996.5930562161891</v>
      </c>
      <c r="R22" s="263">
        <v>1231.5695495171949</v>
      </c>
      <c r="S22" s="263">
        <v>1289.453712623673</v>
      </c>
      <c r="T22" s="263">
        <v>1164.333881572041</v>
      </c>
      <c r="U22" s="263">
        <v>1039.253173692578</v>
      </c>
      <c r="V22" s="263">
        <v>866.54023272959853</v>
      </c>
      <c r="W22" s="263">
        <v>933.12721957595454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201.81638266618171</v>
      </c>
      <c r="N23" s="232">
        <v>157.27823627568111</v>
      </c>
      <c r="O23" s="232">
        <v>130.0474234867518</v>
      </c>
      <c r="P23" s="232">
        <v>130.18349498395179</v>
      </c>
      <c r="Q23" s="232">
        <v>105.0634059819247</v>
      </c>
      <c r="R23" s="232">
        <v>78.690679596177574</v>
      </c>
      <c r="S23" s="232">
        <v>105.4776480529876</v>
      </c>
      <c r="T23" s="232">
        <v>99.381073401394374</v>
      </c>
      <c r="U23" s="232">
        <v>94.040772662366464</v>
      </c>
      <c r="V23" s="232">
        <v>75.860071344504618</v>
      </c>
      <c r="W23" s="232">
        <v>86.228338566071656</v>
      </c>
      <c r="DA23" s="71" t="s">
        <v>362</v>
      </c>
    </row>
    <row r="24" spans="1:105" ht="12" customHeight="1" x14ac:dyDescent="0.25">
      <c r="A24" s="18" t="s">
        <v>40</v>
      </c>
      <c r="B24" s="232">
        <v>920.50508972527473</v>
      </c>
      <c r="C24" s="232">
        <v>208.47622998640119</v>
      </c>
      <c r="D24" s="232">
        <v>199.57513208481419</v>
      </c>
      <c r="E24" s="232">
        <v>157.46740254289949</v>
      </c>
      <c r="F24" s="232">
        <v>285.42372829600731</v>
      </c>
      <c r="G24" s="232">
        <v>508.58605483540191</v>
      </c>
      <c r="H24" s="232">
        <v>570.70019189337881</v>
      </c>
      <c r="I24" s="232">
        <v>417.71155835231411</v>
      </c>
      <c r="J24" s="232">
        <v>468.32188955533331</v>
      </c>
      <c r="K24" s="232">
        <v>526.41104298708876</v>
      </c>
      <c r="L24" s="232">
        <v>340.60829850815469</v>
      </c>
      <c r="M24" s="232">
        <v>435.73831187922258</v>
      </c>
      <c r="N24" s="232">
        <v>171.82273791887229</v>
      </c>
      <c r="O24" s="232">
        <v>147.31534739607289</v>
      </c>
      <c r="P24" s="232">
        <v>150.48788205476731</v>
      </c>
      <c r="Q24" s="232">
        <v>157.00687200215489</v>
      </c>
      <c r="R24" s="232">
        <v>371.82762889067351</v>
      </c>
      <c r="S24" s="232">
        <v>368.63935619757768</v>
      </c>
      <c r="T24" s="232">
        <v>164.66932680763119</v>
      </c>
      <c r="U24" s="232">
        <v>164.4160824616707</v>
      </c>
      <c r="V24" s="232">
        <v>138.4571136704005</v>
      </c>
      <c r="W24" s="232">
        <v>174.60884019372321</v>
      </c>
      <c r="DA24" s="71" t="s">
        <v>363</v>
      </c>
    </row>
    <row r="25" spans="1:105" ht="12" customHeight="1" x14ac:dyDescent="0.25">
      <c r="A25" s="18" t="s">
        <v>70</v>
      </c>
      <c r="B25" s="232">
        <v>105.0057241750462</v>
      </c>
      <c r="C25" s="232">
        <v>104.8702961348509</v>
      </c>
      <c r="D25" s="232">
        <v>112.9394792800081</v>
      </c>
      <c r="E25" s="232">
        <v>106.6298859144582</v>
      </c>
      <c r="F25" s="232">
        <v>66.196325027430362</v>
      </c>
      <c r="G25" s="232">
        <v>49.875481982628322</v>
      </c>
      <c r="H25" s="232">
        <v>86.069555515419637</v>
      </c>
      <c r="I25" s="232">
        <v>89.650602361644175</v>
      </c>
      <c r="J25" s="232">
        <v>79.548265750753046</v>
      </c>
      <c r="K25" s="232">
        <v>59.208350404064007</v>
      </c>
      <c r="L25" s="232">
        <v>78.562331581660786</v>
      </c>
      <c r="M25" s="232">
        <v>41.673167799067159</v>
      </c>
      <c r="N25" s="232">
        <v>30.230453036699579</v>
      </c>
      <c r="O25" s="232">
        <v>30.25352997200272</v>
      </c>
      <c r="P25" s="232">
        <v>67.256604316757404</v>
      </c>
      <c r="Q25" s="232">
        <v>40.512844053340061</v>
      </c>
      <c r="R25" s="232">
        <v>46.159203417442647</v>
      </c>
      <c r="S25" s="232">
        <v>52.306170803286321</v>
      </c>
      <c r="T25" s="232">
        <v>60.888702761852038</v>
      </c>
      <c r="U25" s="232">
        <v>58.690415683513599</v>
      </c>
      <c r="V25" s="232">
        <v>32.112735471578723</v>
      </c>
      <c r="W25" s="232">
        <v>32.907614055765407</v>
      </c>
      <c r="DA25" s="71" t="s">
        <v>364</v>
      </c>
    </row>
    <row r="26" spans="1:105" ht="12" customHeight="1" x14ac:dyDescent="0.25">
      <c r="A26" s="18" t="s">
        <v>162</v>
      </c>
      <c r="B26" s="232">
        <v>424.20425157377929</v>
      </c>
      <c r="C26" s="232">
        <v>674.6330931887926</v>
      </c>
      <c r="D26" s="232">
        <v>617.47192257786833</v>
      </c>
      <c r="E26" s="232">
        <v>764.88756684341536</v>
      </c>
      <c r="F26" s="232">
        <v>895.03933132621421</v>
      </c>
      <c r="G26" s="232">
        <v>714.25481323412703</v>
      </c>
      <c r="H26" s="232">
        <v>322.74147344336222</v>
      </c>
      <c r="I26" s="232">
        <v>408.23476287437188</v>
      </c>
      <c r="J26" s="232">
        <v>396.35167700179591</v>
      </c>
      <c r="K26" s="232">
        <v>179.86276626115631</v>
      </c>
      <c r="L26" s="232">
        <v>209.57538081474249</v>
      </c>
      <c r="M26" s="232">
        <v>254.9539359075668</v>
      </c>
      <c r="N26" s="232">
        <v>323.39197983458382</v>
      </c>
      <c r="O26" s="232">
        <v>362.63856885988457</v>
      </c>
      <c r="P26" s="232">
        <v>358.5395100412868</v>
      </c>
      <c r="Q26" s="232">
        <v>517.2090811994467</v>
      </c>
      <c r="R26" s="232">
        <v>465.35278155653248</v>
      </c>
      <c r="S26" s="232">
        <v>496.56047980985858</v>
      </c>
      <c r="T26" s="232">
        <v>560.53674125584189</v>
      </c>
      <c r="U26" s="232">
        <v>475.92393060878561</v>
      </c>
      <c r="V26" s="232">
        <v>418.87083993189827</v>
      </c>
      <c r="W26" s="232">
        <v>418.9707749581558</v>
      </c>
      <c r="DA26" s="71" t="s">
        <v>365</v>
      </c>
    </row>
    <row r="27" spans="1:105" ht="12" customHeight="1" x14ac:dyDescent="0.25">
      <c r="A27" s="18" t="s">
        <v>36</v>
      </c>
      <c r="B27" s="232">
        <v>852.56587040887757</v>
      </c>
      <c r="C27" s="232">
        <v>1315.175624273558</v>
      </c>
      <c r="D27" s="232">
        <v>1268.1140090616841</v>
      </c>
      <c r="E27" s="232">
        <v>258.29711046201999</v>
      </c>
      <c r="F27" s="232">
        <v>270.15452892394029</v>
      </c>
      <c r="G27" s="232">
        <v>222.93534910437981</v>
      </c>
      <c r="H27" s="232">
        <v>133.85286978337129</v>
      </c>
      <c r="I27" s="232">
        <v>209.31367786928999</v>
      </c>
      <c r="J27" s="232">
        <v>209.81234408543301</v>
      </c>
      <c r="K27" s="232">
        <v>143.27118413517309</v>
      </c>
      <c r="L27" s="232">
        <v>197.7130920108261</v>
      </c>
      <c r="M27" s="232">
        <v>218.344322476293</v>
      </c>
      <c r="N27" s="232">
        <v>221.5750880259541</v>
      </c>
      <c r="O27" s="232">
        <v>212.47844263052619</v>
      </c>
      <c r="P27" s="232">
        <v>179.83686025566851</v>
      </c>
      <c r="Q27" s="232">
        <v>176.80085297932271</v>
      </c>
      <c r="R27" s="232">
        <v>269.53925605636891</v>
      </c>
      <c r="S27" s="232">
        <v>266.4700577599628</v>
      </c>
      <c r="T27" s="232">
        <v>278.85803734532192</v>
      </c>
      <c r="U27" s="232">
        <v>246.18197227624159</v>
      </c>
      <c r="V27" s="232">
        <v>201.23947231121639</v>
      </c>
      <c r="W27" s="232">
        <v>220.41165180223859</v>
      </c>
      <c r="DA27" s="71" t="s">
        <v>366</v>
      </c>
    </row>
    <row r="28" spans="1:105" ht="12" customHeight="1" x14ac:dyDescent="0.25">
      <c r="A28" s="57" t="s">
        <v>181</v>
      </c>
      <c r="B28" s="263">
        <v>400.76107000647988</v>
      </c>
      <c r="C28" s="263">
        <v>509.06885095992692</v>
      </c>
      <c r="D28" s="263">
        <v>457.75721536422571</v>
      </c>
      <c r="E28" s="263">
        <v>461.39042890271531</v>
      </c>
      <c r="F28" s="263">
        <v>562.91163886217691</v>
      </c>
      <c r="G28" s="263">
        <v>409.02617301255577</v>
      </c>
      <c r="H28" s="263">
        <v>221.46259230048071</v>
      </c>
      <c r="I28" s="263">
        <v>245.29407013792419</v>
      </c>
      <c r="J28" s="263">
        <v>228.76858891103589</v>
      </c>
      <c r="K28" s="263">
        <v>138.6602966009674</v>
      </c>
      <c r="L28" s="263">
        <v>126.4196139293157</v>
      </c>
      <c r="M28" s="263">
        <v>187.13961812826389</v>
      </c>
      <c r="N28" s="263">
        <v>165.96387336430831</v>
      </c>
      <c r="O28" s="263">
        <v>169.23772197919979</v>
      </c>
      <c r="P28" s="263">
        <v>159.07495178724389</v>
      </c>
      <c r="Q28" s="263">
        <v>229.13787673961809</v>
      </c>
      <c r="R28" s="263">
        <v>207.33547282824819</v>
      </c>
      <c r="S28" s="263">
        <v>217.1684001057688</v>
      </c>
      <c r="T28" s="263">
        <v>201.900812044524</v>
      </c>
      <c r="U28" s="263">
        <v>191.52341591656341</v>
      </c>
      <c r="V28" s="263">
        <v>178.97630572185989</v>
      </c>
      <c r="W28" s="263">
        <v>189.55757863997641</v>
      </c>
      <c r="DA28" s="70" t="s">
        <v>367</v>
      </c>
    </row>
    <row r="29" spans="1:105" ht="12" customHeight="1" x14ac:dyDescent="0.25">
      <c r="A29" s="60" t="s">
        <v>183</v>
      </c>
      <c r="B29" s="264">
        <v>400.76107000647988</v>
      </c>
      <c r="C29" s="264">
        <v>509.06885095992692</v>
      </c>
      <c r="D29" s="264">
        <v>457.75721536422571</v>
      </c>
      <c r="E29" s="264">
        <v>461.39042890271531</v>
      </c>
      <c r="F29" s="264">
        <v>562.91163886217691</v>
      </c>
      <c r="G29" s="264">
        <v>409.02617301255577</v>
      </c>
      <c r="H29" s="264">
        <v>221.46259230048071</v>
      </c>
      <c r="I29" s="264">
        <v>245.29407013792419</v>
      </c>
      <c r="J29" s="264">
        <v>228.76858891103589</v>
      </c>
      <c r="K29" s="264">
        <v>138.6602966009674</v>
      </c>
      <c r="L29" s="264">
        <v>126.4196139293157</v>
      </c>
      <c r="M29" s="264">
        <v>187.13961812826389</v>
      </c>
      <c r="N29" s="264">
        <v>165.96387336430831</v>
      </c>
      <c r="O29" s="264">
        <v>169.23772197919979</v>
      </c>
      <c r="P29" s="264">
        <v>159.07495178724389</v>
      </c>
      <c r="Q29" s="264">
        <v>229.13787673961809</v>
      </c>
      <c r="R29" s="264">
        <v>207.33547282824819</v>
      </c>
      <c r="S29" s="264">
        <v>217.1684001057688</v>
      </c>
      <c r="T29" s="264">
        <v>201.900812044524</v>
      </c>
      <c r="U29" s="264">
        <v>191.52341591656341</v>
      </c>
      <c r="V29" s="264">
        <v>178.97630572185989</v>
      </c>
      <c r="W29" s="264">
        <v>189.55757863997641</v>
      </c>
      <c r="DA29" s="72" t="s">
        <v>368</v>
      </c>
    </row>
    <row r="30" spans="1:105" ht="12" customHeight="1" x14ac:dyDescent="0.25">
      <c r="A30" s="59" t="s">
        <v>33</v>
      </c>
      <c r="B30" s="232">
        <v>29.300786219684039</v>
      </c>
      <c r="C30" s="232">
        <v>28.338634230170051</v>
      </c>
      <c r="D30" s="232">
        <v>28.243859113828091</v>
      </c>
      <c r="E30" s="232">
        <v>25.97292328606105</v>
      </c>
      <c r="F30" s="232">
        <v>27.22148971395103</v>
      </c>
      <c r="G30" s="232">
        <v>26.799147531737209</v>
      </c>
      <c r="H30" s="232">
        <v>18.924756878473548</v>
      </c>
      <c r="I30" s="232">
        <v>21.267022179598641</v>
      </c>
      <c r="J30" s="232">
        <v>20.537109214369231</v>
      </c>
      <c r="K30" s="232">
        <v>18.51978403308873</v>
      </c>
      <c r="L30" s="232">
        <v>20.32855627148605</v>
      </c>
      <c r="M30" s="232">
        <v>19.338476655187851</v>
      </c>
      <c r="N30" s="232">
        <v>19.763148673135088</v>
      </c>
      <c r="O30" s="232">
        <v>15.31778526721877</v>
      </c>
      <c r="P30" s="232">
        <v>10.272435551323319</v>
      </c>
      <c r="Q30" s="232">
        <v>9.6857812815791551</v>
      </c>
      <c r="R30" s="232">
        <v>11.603248783903719</v>
      </c>
      <c r="S30" s="232">
        <v>9.2822645361464868</v>
      </c>
      <c r="T30" s="232">
        <v>8.6734987897613856</v>
      </c>
      <c r="U30" s="232">
        <v>8.8154145103842065</v>
      </c>
      <c r="V30" s="232">
        <v>7.4804801032140853</v>
      </c>
      <c r="W30" s="232">
        <v>5.1452120957387573</v>
      </c>
      <c r="DA30" s="71" t="s">
        <v>369</v>
      </c>
    </row>
    <row r="31" spans="1:105" ht="12" customHeight="1" x14ac:dyDescent="0.25">
      <c r="A31" s="59" t="s">
        <v>160</v>
      </c>
      <c r="B31" s="232">
        <v>53.345139896768117</v>
      </c>
      <c r="C31" s="232">
        <v>54.930038263812612</v>
      </c>
      <c r="D31" s="232">
        <v>53.996287435344428</v>
      </c>
      <c r="E31" s="232">
        <v>56.592761017275961</v>
      </c>
      <c r="F31" s="232">
        <v>65.786006443107425</v>
      </c>
      <c r="G31" s="232">
        <v>66.427865032705526</v>
      </c>
      <c r="H31" s="232">
        <v>27.921365064274191</v>
      </c>
      <c r="I31" s="232">
        <v>32.005093514487761</v>
      </c>
      <c r="J31" s="232">
        <v>31.168307095072009</v>
      </c>
      <c r="K31" s="232">
        <v>29.806841457313428</v>
      </c>
      <c r="L31" s="232">
        <v>35.087435010806423</v>
      </c>
      <c r="M31" s="232">
        <v>30.814058906783441</v>
      </c>
      <c r="N31" s="232">
        <v>26.786558499050191</v>
      </c>
      <c r="O31" s="232">
        <v>22.199494768166009</v>
      </c>
      <c r="P31" s="232">
        <v>13.142579500289809</v>
      </c>
      <c r="Q31" s="232">
        <v>17.478500940730751</v>
      </c>
      <c r="R31" s="232">
        <v>14.023499225463681</v>
      </c>
      <c r="S31" s="232">
        <v>14.849139972251059</v>
      </c>
      <c r="T31" s="232">
        <v>17.660933052010201</v>
      </c>
      <c r="U31" s="232">
        <v>14.104841281284219</v>
      </c>
      <c r="V31" s="232">
        <v>12.333381232197651</v>
      </c>
      <c r="W31" s="232">
        <v>13.89765566343738</v>
      </c>
      <c r="DA31" s="71" t="s">
        <v>370</v>
      </c>
    </row>
    <row r="32" spans="1:105" ht="12" customHeight="1" x14ac:dyDescent="0.25">
      <c r="A32" s="59" t="s">
        <v>70</v>
      </c>
      <c r="B32" s="232">
        <v>63.120335190120493</v>
      </c>
      <c r="C32" s="232">
        <v>57.284921940802569</v>
      </c>
      <c r="D32" s="232">
        <v>58.064129482167331</v>
      </c>
      <c r="E32" s="232">
        <v>46.349088214332987</v>
      </c>
      <c r="F32" s="232">
        <v>32.360355295434417</v>
      </c>
      <c r="G32" s="232">
        <v>20.612499511737251</v>
      </c>
      <c r="H32" s="232">
        <v>36.763103059229891</v>
      </c>
      <c r="I32" s="232">
        <v>34.575998984002588</v>
      </c>
      <c r="J32" s="232">
        <v>29.59670099415591</v>
      </c>
      <c r="K32" s="232">
        <v>22.372036099574199</v>
      </c>
      <c r="L32" s="232">
        <v>19.359528121124161</v>
      </c>
      <c r="M32" s="232">
        <v>19.24532723663615</v>
      </c>
      <c r="N32" s="232">
        <v>10.20847097757968</v>
      </c>
      <c r="O32" s="232">
        <v>10.142755097698659</v>
      </c>
      <c r="P32" s="232">
        <v>21.428158639776669</v>
      </c>
      <c r="Q32" s="232">
        <v>14.67133416686735</v>
      </c>
      <c r="R32" s="232">
        <v>16.397523886103219</v>
      </c>
      <c r="S32" s="232">
        <v>18.396136933788629</v>
      </c>
      <c r="T32" s="232">
        <v>17.202400130296759</v>
      </c>
      <c r="U32" s="232">
        <v>18.509397703057161</v>
      </c>
      <c r="V32" s="232">
        <v>11.333320662552151</v>
      </c>
      <c r="W32" s="232">
        <v>12.4175717027329</v>
      </c>
      <c r="DA32" s="71" t="s">
        <v>371</v>
      </c>
    </row>
    <row r="33" spans="1:105" ht="12" customHeight="1" x14ac:dyDescent="0.25">
      <c r="A33" s="59" t="s">
        <v>162</v>
      </c>
      <c r="B33" s="232">
        <v>254.99480869990731</v>
      </c>
      <c r="C33" s="232">
        <v>368.51525652514158</v>
      </c>
      <c r="D33" s="232">
        <v>317.45293933288582</v>
      </c>
      <c r="E33" s="232">
        <v>332.47565638504523</v>
      </c>
      <c r="F33" s="232">
        <v>437.54378740968411</v>
      </c>
      <c r="G33" s="232">
        <v>295.1866609363758</v>
      </c>
      <c r="H33" s="232">
        <v>137.853367298503</v>
      </c>
      <c r="I33" s="232">
        <v>157.4459554598352</v>
      </c>
      <c r="J33" s="232">
        <v>147.46647160743871</v>
      </c>
      <c r="K33" s="232">
        <v>67.961635010991046</v>
      </c>
      <c r="L33" s="232">
        <v>51.644094525899057</v>
      </c>
      <c r="M33" s="232">
        <v>117.7417553296565</v>
      </c>
      <c r="N33" s="232">
        <v>109.2056952145433</v>
      </c>
      <c r="O33" s="232">
        <v>121.57768684611629</v>
      </c>
      <c r="P33" s="232">
        <v>114.2317780958541</v>
      </c>
      <c r="Q33" s="232">
        <v>187.30226035044089</v>
      </c>
      <c r="R33" s="232">
        <v>165.31120093277761</v>
      </c>
      <c r="S33" s="232">
        <v>174.64085866358261</v>
      </c>
      <c r="T33" s="232">
        <v>158.36398007245569</v>
      </c>
      <c r="U33" s="232">
        <v>150.09376242183779</v>
      </c>
      <c r="V33" s="232">
        <v>147.829123723896</v>
      </c>
      <c r="W33" s="232">
        <v>158.09713917806741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723.19439755204166</v>
      </c>
      <c r="C35" s="263">
        <f t="shared" si="1"/>
        <v>834.91649459909638</v>
      </c>
      <c r="D35" s="263">
        <f t="shared" si="1"/>
        <v>762.13545004107868</v>
      </c>
      <c r="E35" s="263">
        <f t="shared" si="1"/>
        <v>736.03809224468228</v>
      </c>
      <c r="F35" s="263">
        <f t="shared" si="1"/>
        <v>825.10675109276235</v>
      </c>
      <c r="G35" s="263">
        <f t="shared" si="1"/>
        <v>738.04486091055469</v>
      </c>
      <c r="H35" s="263">
        <f t="shared" si="1"/>
        <v>497.43729921690385</v>
      </c>
      <c r="I35" s="263">
        <f t="shared" si="1"/>
        <v>501.40248604883021</v>
      </c>
      <c r="J35" s="263">
        <f t="shared" si="1"/>
        <v>468.23173325014801</v>
      </c>
      <c r="K35" s="263">
        <f t="shared" si="1"/>
        <v>372.14869987178611</v>
      </c>
      <c r="L35" s="263">
        <f t="shared" si="1"/>
        <v>590.56041638365127</v>
      </c>
      <c r="M35" s="263">
        <f t="shared" si="1"/>
        <v>441.66461168152546</v>
      </c>
      <c r="N35" s="263">
        <f t="shared" si="1"/>
        <v>411.39978675210773</v>
      </c>
      <c r="O35" s="263">
        <f t="shared" si="1"/>
        <v>179.14234450743331</v>
      </c>
      <c r="P35" s="263">
        <f t="shared" si="1"/>
        <v>169.12915260451084</v>
      </c>
      <c r="Q35" s="263">
        <f t="shared" si="1"/>
        <v>219.08606250156129</v>
      </c>
      <c r="R35" s="263">
        <f t="shared" si="1"/>
        <v>222.00050861545753</v>
      </c>
      <c r="S35" s="263">
        <f t="shared" si="1"/>
        <v>233.38401620871056</v>
      </c>
      <c r="T35" s="263">
        <f t="shared" si="1"/>
        <v>225.94629575090721</v>
      </c>
      <c r="U35" s="263">
        <f t="shared" si="1"/>
        <v>204.24470858811432</v>
      </c>
      <c r="V35" s="263">
        <f t="shared" si="1"/>
        <v>180.953625649738</v>
      </c>
      <c r="W35" s="263">
        <f t="shared" si="1"/>
        <v>190.93529042944908</v>
      </c>
      <c r="DA35" s="70"/>
    </row>
    <row r="36" spans="1:105" ht="12" customHeight="1" x14ac:dyDescent="0.25">
      <c r="A36" s="60" t="s">
        <v>192</v>
      </c>
      <c r="B36" s="264">
        <v>175.37067054395229</v>
      </c>
      <c r="C36" s="264">
        <v>230.93895257751399</v>
      </c>
      <c r="D36" s="264">
        <v>205.0251119637206</v>
      </c>
      <c r="E36" s="264">
        <v>210.76589870093889</v>
      </c>
      <c r="F36" s="264">
        <v>264.94215711872101</v>
      </c>
      <c r="G36" s="264">
        <v>192.63769676840141</v>
      </c>
      <c r="H36" s="264">
        <v>95.04539890462442</v>
      </c>
      <c r="I36" s="264">
        <v>107.4073186824471</v>
      </c>
      <c r="J36" s="264">
        <v>100.8728403222384</v>
      </c>
      <c r="K36" s="264">
        <v>59.345943610925993</v>
      </c>
      <c r="L36" s="264">
        <v>54.123557808036708</v>
      </c>
      <c r="M36" s="264">
        <v>84.15807838560724</v>
      </c>
      <c r="N36" s="264">
        <v>77.052338174308829</v>
      </c>
      <c r="O36" s="264">
        <v>78.666481929335902</v>
      </c>
      <c r="P36" s="264">
        <v>69.378521040297244</v>
      </c>
      <c r="Q36" s="264">
        <v>106.4053369510235</v>
      </c>
      <c r="R36" s="264">
        <v>94.875521495725749</v>
      </c>
      <c r="S36" s="264">
        <v>98.885989474127172</v>
      </c>
      <c r="T36" s="264">
        <v>91.766164386817408</v>
      </c>
      <c r="U36" s="264">
        <v>86.391743478390126</v>
      </c>
      <c r="V36" s="264">
        <v>83.142032129409117</v>
      </c>
      <c r="W36" s="264">
        <v>87.86618060631578</v>
      </c>
      <c r="DA36" s="72" t="s">
        <v>374</v>
      </c>
    </row>
    <row r="37" spans="1:105" ht="12" customHeight="1" x14ac:dyDescent="0.25">
      <c r="A37" s="59" t="s">
        <v>33</v>
      </c>
      <c r="B37" s="232">
        <v>15.218834687129149</v>
      </c>
      <c r="C37" s="232">
        <v>14.48589488519792</v>
      </c>
      <c r="D37" s="232">
        <v>14.487867270260651</v>
      </c>
      <c r="E37" s="232">
        <v>13.189545188914799</v>
      </c>
      <c r="F37" s="232">
        <v>13.59363444814282</v>
      </c>
      <c r="G37" s="232">
        <v>13.291308746522709</v>
      </c>
      <c r="H37" s="232">
        <v>9.7385817041329936</v>
      </c>
      <c r="I37" s="232">
        <v>10.84023698661457</v>
      </c>
      <c r="J37" s="232">
        <v>10.401249695067349</v>
      </c>
      <c r="K37" s="232">
        <v>9.4512898737619651</v>
      </c>
      <c r="L37" s="232">
        <v>10.27697467462256</v>
      </c>
      <c r="M37" s="232">
        <v>9.6935341015022658</v>
      </c>
      <c r="N37" s="232">
        <v>9.7768474904681728</v>
      </c>
      <c r="O37" s="232">
        <v>7.5740691333034524</v>
      </c>
      <c r="P37" s="232">
        <v>5.1776461313490163</v>
      </c>
      <c r="Q37" s="232">
        <v>4.8054993032339377</v>
      </c>
      <c r="R37" s="232">
        <v>5.7655604112049916</v>
      </c>
      <c r="S37" s="232">
        <v>4.6177766382992758</v>
      </c>
      <c r="T37" s="232">
        <v>4.3093695690233211</v>
      </c>
      <c r="U37" s="232">
        <v>4.4018342380614017</v>
      </c>
      <c r="V37" s="232">
        <v>3.70992151484778</v>
      </c>
      <c r="W37" s="232">
        <v>2.5521627952862569</v>
      </c>
      <c r="DA37" s="71" t="s">
        <v>375</v>
      </c>
    </row>
    <row r="38" spans="1:105" ht="12" customHeight="1" x14ac:dyDescent="0.25">
      <c r="A38" s="59" t="s">
        <v>160</v>
      </c>
      <c r="B38" s="232">
        <v>27.70747717702185</v>
      </c>
      <c r="C38" s="232">
        <v>28.078655938977992</v>
      </c>
      <c r="D38" s="232">
        <v>27.697739260677238</v>
      </c>
      <c r="E38" s="232">
        <v>28.738882049653899</v>
      </c>
      <c r="F38" s="232">
        <v>32.851652601968212</v>
      </c>
      <c r="G38" s="232">
        <v>32.945572708103072</v>
      </c>
      <c r="H38" s="232">
        <v>14.3681896002931</v>
      </c>
      <c r="I38" s="232">
        <v>16.313651979383781</v>
      </c>
      <c r="J38" s="232">
        <v>15.78553930275433</v>
      </c>
      <c r="K38" s="232">
        <v>15.211467819009471</v>
      </c>
      <c r="L38" s="232">
        <v>17.738233654561579</v>
      </c>
      <c r="M38" s="232">
        <v>15.445742503118749</v>
      </c>
      <c r="N38" s="232">
        <v>13.2513346719753</v>
      </c>
      <c r="O38" s="232">
        <v>10.976815849372899</v>
      </c>
      <c r="P38" s="232">
        <v>6.624293291074129</v>
      </c>
      <c r="Q38" s="232">
        <v>8.6717758382585775</v>
      </c>
      <c r="R38" s="232">
        <v>6.9681632676064673</v>
      </c>
      <c r="S38" s="232">
        <v>7.3872072268222189</v>
      </c>
      <c r="T38" s="232">
        <v>8.7747158672267105</v>
      </c>
      <c r="U38" s="232">
        <v>7.0430236946025104</v>
      </c>
      <c r="V38" s="232">
        <v>6.1167031731680286</v>
      </c>
      <c r="W38" s="232">
        <v>6.8936088670279609</v>
      </c>
      <c r="DA38" s="71" t="s">
        <v>376</v>
      </c>
    </row>
    <row r="39" spans="1:105" ht="12" customHeight="1" x14ac:dyDescent="0.25">
      <c r="A39" s="59" t="s">
        <v>162</v>
      </c>
      <c r="B39" s="232">
        <v>132.4443586798013</v>
      </c>
      <c r="C39" s="232">
        <v>188.37440175333811</v>
      </c>
      <c r="D39" s="232">
        <v>162.83950543278269</v>
      </c>
      <c r="E39" s="232">
        <v>168.83747146237019</v>
      </c>
      <c r="F39" s="232">
        <v>218.49687006861001</v>
      </c>
      <c r="G39" s="232">
        <v>146.40081531377561</v>
      </c>
      <c r="H39" s="232">
        <v>70.938627600198316</v>
      </c>
      <c r="I39" s="232">
        <v>80.253429716448721</v>
      </c>
      <c r="J39" s="232">
        <v>74.686051324416681</v>
      </c>
      <c r="K39" s="232">
        <v>34.68318591815455</v>
      </c>
      <c r="L39" s="232">
        <v>26.108349478852571</v>
      </c>
      <c r="M39" s="232">
        <v>59.018801780986223</v>
      </c>
      <c r="N39" s="232">
        <v>54.024156011865351</v>
      </c>
      <c r="O39" s="232">
        <v>60.115596946659558</v>
      </c>
      <c r="P39" s="232">
        <v>57.576581617874098</v>
      </c>
      <c r="Q39" s="232">
        <v>92.928061809530945</v>
      </c>
      <c r="R39" s="232">
        <v>82.141797816914291</v>
      </c>
      <c r="S39" s="232">
        <v>86.881005609005683</v>
      </c>
      <c r="T39" s="232">
        <v>78.682078950567373</v>
      </c>
      <c r="U39" s="232">
        <v>74.946885545726218</v>
      </c>
      <c r="V39" s="232">
        <v>73.315407441393305</v>
      </c>
      <c r="W39" s="232">
        <v>78.420408944001565</v>
      </c>
      <c r="DA39" s="71" t="s">
        <v>377</v>
      </c>
    </row>
    <row r="40" spans="1:105" ht="12" customHeight="1" x14ac:dyDescent="0.25">
      <c r="A40" s="60" t="s">
        <v>197</v>
      </c>
      <c r="B40" s="264">
        <v>547.82372700808935</v>
      </c>
      <c r="C40" s="264">
        <v>603.97754202158239</v>
      </c>
      <c r="D40" s="264">
        <v>557.11033807735805</v>
      </c>
      <c r="E40" s="264">
        <v>525.27219354374336</v>
      </c>
      <c r="F40" s="264">
        <v>560.1645939740414</v>
      </c>
      <c r="G40" s="264">
        <v>545.40716414215331</v>
      </c>
      <c r="H40" s="264">
        <v>402.3919003122794</v>
      </c>
      <c r="I40" s="264">
        <v>393.9951673663831</v>
      </c>
      <c r="J40" s="264">
        <v>367.35889292790961</v>
      </c>
      <c r="K40" s="264">
        <v>312.80275626086012</v>
      </c>
      <c r="L40" s="264">
        <v>536.43685857561456</v>
      </c>
      <c r="M40" s="264">
        <v>357.50653329591819</v>
      </c>
      <c r="N40" s="264">
        <v>334.3474485777989</v>
      </c>
      <c r="O40" s="264">
        <v>100.47586257809741</v>
      </c>
      <c r="P40" s="264">
        <v>99.750631564213592</v>
      </c>
      <c r="Q40" s="264">
        <v>112.6807255505378</v>
      </c>
      <c r="R40" s="264">
        <v>127.1249871197318</v>
      </c>
      <c r="S40" s="264">
        <v>134.49802673458339</v>
      </c>
      <c r="T40" s="264">
        <v>134.18013136408979</v>
      </c>
      <c r="U40" s="264">
        <v>117.8529651097242</v>
      </c>
      <c r="V40" s="264">
        <v>97.811593520328898</v>
      </c>
      <c r="W40" s="264">
        <v>103.0691098231333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9.5004448804437178</v>
      </c>
      <c r="N41" s="231">
        <v>6.3360150186431046</v>
      </c>
      <c r="O41" s="231">
        <v>15.42106111387575</v>
      </c>
      <c r="P41" s="231">
        <v>16.045641711660551</v>
      </c>
      <c r="Q41" s="231">
        <v>12.94409064828519</v>
      </c>
      <c r="R41" s="231">
        <v>10.73478952216367</v>
      </c>
      <c r="S41" s="231">
        <v>14.3381217492201</v>
      </c>
      <c r="T41" s="231">
        <v>12.201712940435639</v>
      </c>
      <c r="U41" s="231">
        <v>11.69691211638529</v>
      </c>
      <c r="V41" s="231">
        <v>9.4615597148147543</v>
      </c>
      <c r="W41" s="231">
        <v>10.985980720376039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2.5769297318988431</v>
      </c>
      <c r="C43" s="231">
        <v>2.4217267223572869</v>
      </c>
      <c r="D43" s="231">
        <v>2.6301967954991841</v>
      </c>
      <c r="E43" s="231">
        <v>2.596213737304355</v>
      </c>
      <c r="F43" s="231">
        <v>2.681769308284907</v>
      </c>
      <c r="G43" s="231">
        <v>2.8756227277657871</v>
      </c>
      <c r="H43" s="231">
        <v>1.84207198018431</v>
      </c>
      <c r="I43" s="231">
        <v>2.451455588440425</v>
      </c>
      <c r="J43" s="231">
        <v>2.6711195264214358</v>
      </c>
      <c r="K43" s="231">
        <v>1.9199813093085969</v>
      </c>
      <c r="L43" s="231">
        <v>1.5063170664291761</v>
      </c>
      <c r="M43" s="231">
        <v>1.9712467950224519</v>
      </c>
      <c r="N43" s="231">
        <v>2.35769521790714</v>
      </c>
      <c r="O43" s="231">
        <v>5.4178702356885617</v>
      </c>
      <c r="P43" s="231">
        <v>3.973970809533375</v>
      </c>
      <c r="Q43" s="231">
        <v>3.2951701963426832</v>
      </c>
      <c r="R43" s="231">
        <v>4.4558429448300716</v>
      </c>
      <c r="S43" s="231">
        <v>3.58766646997314</v>
      </c>
      <c r="T43" s="231">
        <v>3.7692862376819138</v>
      </c>
      <c r="U43" s="231">
        <v>3.4767436869096029</v>
      </c>
      <c r="V43" s="231">
        <v>2.64362034222881</v>
      </c>
      <c r="W43" s="231">
        <v>1.7372079773326261</v>
      </c>
      <c r="DA43" s="73" t="s">
        <v>381</v>
      </c>
    </row>
    <row r="44" spans="1:105" ht="12" customHeight="1" x14ac:dyDescent="0.25">
      <c r="A44" s="64" t="s">
        <v>160</v>
      </c>
      <c r="B44" s="231">
        <v>4.6915695716020034</v>
      </c>
      <c r="C44" s="231">
        <v>4.6941408835419756</v>
      </c>
      <c r="D44" s="231">
        <v>5.0283802085587821</v>
      </c>
      <c r="E44" s="231">
        <v>5.6569259442538717</v>
      </c>
      <c r="F44" s="231">
        <v>6.4810153613063219</v>
      </c>
      <c r="G44" s="231">
        <v>7.1278938338910507</v>
      </c>
      <c r="H44" s="231">
        <v>2.7177714653708742</v>
      </c>
      <c r="I44" s="231">
        <v>3.6892360713252481</v>
      </c>
      <c r="J44" s="231">
        <v>4.053845788037977</v>
      </c>
      <c r="K44" s="231">
        <v>3.090132065542333</v>
      </c>
      <c r="L44" s="231">
        <v>2.599928960431714</v>
      </c>
      <c r="M44" s="231">
        <v>3.1409979154348151</v>
      </c>
      <c r="N44" s="231">
        <v>3.195570803110396</v>
      </c>
      <c r="O44" s="231">
        <v>7.8519172226004557</v>
      </c>
      <c r="P44" s="231">
        <v>5.0843081015383218</v>
      </c>
      <c r="Q44" s="231">
        <v>5.9463076547247136</v>
      </c>
      <c r="R44" s="231">
        <v>5.3852598741393018</v>
      </c>
      <c r="S44" s="231">
        <v>5.7393065430237691</v>
      </c>
      <c r="T44" s="231">
        <v>7.6750010014580328</v>
      </c>
      <c r="U44" s="231">
        <v>5.5628601266339768</v>
      </c>
      <c r="V44" s="231">
        <v>4.3586477156582033</v>
      </c>
      <c r="W44" s="231">
        <v>4.6923465613284607</v>
      </c>
      <c r="DA44" s="73" t="s">
        <v>382</v>
      </c>
    </row>
    <row r="45" spans="1:105" ht="12" customHeight="1" x14ac:dyDescent="0.25">
      <c r="A45" s="64" t="s">
        <v>70</v>
      </c>
      <c r="B45" s="231">
        <v>5.5512731712833974</v>
      </c>
      <c r="C45" s="231">
        <v>4.8953815178749487</v>
      </c>
      <c r="D45" s="231">
        <v>5.4071961866809852</v>
      </c>
      <c r="E45" s="231">
        <v>4.6329840583698054</v>
      </c>
      <c r="F45" s="231">
        <v>3.1880330043808991</v>
      </c>
      <c r="G45" s="231">
        <v>2.2117782665219918</v>
      </c>
      <c r="H45" s="231">
        <v>3.5783964087309159</v>
      </c>
      <c r="I45" s="231">
        <v>3.985585063082079</v>
      </c>
      <c r="J45" s="231">
        <v>3.8494378696605041</v>
      </c>
      <c r="K45" s="231">
        <v>2.3193516234106868</v>
      </c>
      <c r="L45" s="231">
        <v>1.434513460641992</v>
      </c>
      <c r="M45" s="231">
        <v>1.961751709341597</v>
      </c>
      <c r="N45" s="231">
        <v>1.2178455773447039</v>
      </c>
      <c r="O45" s="231">
        <v>3.5874723397057768</v>
      </c>
      <c r="P45" s="231">
        <v>8.2896482057317993</v>
      </c>
      <c r="Q45" s="231">
        <v>4.9912899828937061</v>
      </c>
      <c r="R45" s="231">
        <v>6.29692532508074</v>
      </c>
      <c r="S45" s="231">
        <v>7.1102480862700528</v>
      </c>
      <c r="T45" s="231">
        <v>7.4757340305121476</v>
      </c>
      <c r="U45" s="231">
        <v>7.2999893013310393</v>
      </c>
      <c r="V45" s="231">
        <v>4.0052238138634726</v>
      </c>
      <c r="W45" s="231">
        <v>4.1926171787851514</v>
      </c>
      <c r="DA45" s="73" t="s">
        <v>383</v>
      </c>
    </row>
    <row r="46" spans="1:105" ht="12" customHeight="1" x14ac:dyDescent="0.25">
      <c r="A46" s="64" t="s">
        <v>34</v>
      </c>
      <c r="B46" s="231">
        <v>467.50573212932221</v>
      </c>
      <c r="C46" s="231">
        <v>499.08133711351218</v>
      </c>
      <c r="D46" s="231">
        <v>453.76848849403478</v>
      </c>
      <c r="E46" s="231">
        <v>467.92950626095251</v>
      </c>
      <c r="F46" s="231">
        <v>491.69772331011558</v>
      </c>
      <c r="G46" s="231">
        <v>491.63123169686833</v>
      </c>
      <c r="H46" s="231">
        <v>375.27046078576222</v>
      </c>
      <c r="I46" s="231">
        <v>356.41462066296248</v>
      </c>
      <c r="J46" s="231">
        <v>327.45147140609231</v>
      </c>
      <c r="K46" s="231">
        <v>292.81525827711278</v>
      </c>
      <c r="L46" s="231">
        <v>523.45919154132775</v>
      </c>
      <c r="M46" s="231">
        <v>318.65172032127367</v>
      </c>
      <c r="N46" s="231">
        <v>299.28611133130818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22.426145806872992</v>
      </c>
      <c r="C47" s="231">
        <v>31.492104985538361</v>
      </c>
      <c r="D47" s="231">
        <v>29.562663529445171</v>
      </c>
      <c r="E47" s="231">
        <v>33.233758746339518</v>
      </c>
      <c r="F47" s="231">
        <v>43.105337453470213</v>
      </c>
      <c r="G47" s="231">
        <v>31.674345988680439</v>
      </c>
      <c r="H47" s="231">
        <v>13.418181639283</v>
      </c>
      <c r="I47" s="231">
        <v>18.148839274715961</v>
      </c>
      <c r="J47" s="231">
        <v>19.179942400437781</v>
      </c>
      <c r="K47" s="231">
        <v>7.0457122360618198</v>
      </c>
      <c r="L47" s="231">
        <v>3.826753849399489</v>
      </c>
      <c r="M47" s="231">
        <v>12.00187905036662</v>
      </c>
      <c r="N47" s="231">
        <v>13.02797189020537</v>
      </c>
      <c r="O47" s="231">
        <v>43.001786446053011</v>
      </c>
      <c r="P47" s="231">
        <v>44.19144314957898</v>
      </c>
      <c r="Q47" s="231">
        <v>63.721532426939604</v>
      </c>
      <c r="R47" s="231">
        <v>63.482285185467383</v>
      </c>
      <c r="S47" s="231">
        <v>67.500031966850827</v>
      </c>
      <c r="T47" s="231">
        <v>68.821035789648334</v>
      </c>
      <c r="U47" s="231">
        <v>59.196029900798258</v>
      </c>
      <c r="V47" s="231">
        <v>52.243181354420962</v>
      </c>
      <c r="W47" s="231">
        <v>53.379259448034603</v>
      </c>
      <c r="DA47" s="73" t="s">
        <v>385</v>
      </c>
    </row>
    <row r="48" spans="1:105" ht="12" customHeight="1" x14ac:dyDescent="0.25">
      <c r="A48" s="64" t="s">
        <v>36</v>
      </c>
      <c r="B48" s="231">
        <v>45.072076597109913</v>
      </c>
      <c r="C48" s="231">
        <v>61.392850798757557</v>
      </c>
      <c r="D48" s="231">
        <v>60.713412863139119</v>
      </c>
      <c r="E48" s="231">
        <v>11.222804796523381</v>
      </c>
      <c r="F48" s="231">
        <v>13.010715536483451</v>
      </c>
      <c r="G48" s="231">
        <v>9.8862916284257967</v>
      </c>
      <c r="H48" s="231">
        <v>5.5650180329481556</v>
      </c>
      <c r="I48" s="231">
        <v>9.3054307058569545</v>
      </c>
      <c r="J48" s="231">
        <v>10.15307593725964</v>
      </c>
      <c r="K48" s="231">
        <v>5.6123207494238256</v>
      </c>
      <c r="L48" s="231">
        <v>3.6101536973844861</v>
      </c>
      <c r="M48" s="231">
        <v>10.27849262403538</v>
      </c>
      <c r="N48" s="231">
        <v>8.9262387392799685</v>
      </c>
      <c r="O48" s="231">
        <v>25.19575522017384</v>
      </c>
      <c r="P48" s="231">
        <v>22.165619586170571</v>
      </c>
      <c r="Q48" s="231">
        <v>21.782334641351881</v>
      </c>
      <c r="R48" s="231">
        <v>36.769884268050603</v>
      </c>
      <c r="S48" s="231">
        <v>36.222651919245571</v>
      </c>
      <c r="T48" s="231">
        <v>34.237361364353731</v>
      </c>
      <c r="U48" s="231">
        <v>30.620429977665989</v>
      </c>
      <c r="V48" s="231">
        <v>25.099360579342701</v>
      </c>
      <c r="W48" s="231">
        <v>28.081697937276449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1810.2357305708611</v>
      </c>
      <c r="C52" s="281">
        <v>1822.80303824513</v>
      </c>
      <c r="D52" s="281">
        <v>1929.871504978104</v>
      </c>
      <c r="E52" s="281">
        <v>1811.2022497395269</v>
      </c>
      <c r="F52" s="281">
        <v>1897.728643026732</v>
      </c>
      <c r="G52" s="281">
        <v>2326.479914967224</v>
      </c>
      <c r="H52" s="281">
        <v>2430.1459705112079</v>
      </c>
      <c r="I52" s="281">
        <v>2308.6951171780029</v>
      </c>
      <c r="J52" s="281">
        <v>2247.942825973963</v>
      </c>
      <c r="K52" s="281">
        <v>1719.725254019452</v>
      </c>
      <c r="L52" s="281">
        <v>2323.731360709502</v>
      </c>
      <c r="M52" s="281">
        <v>1967.164776053088</v>
      </c>
      <c r="N52" s="281">
        <v>1772.0407762192531</v>
      </c>
      <c r="O52" s="281">
        <v>1908.494808749093</v>
      </c>
      <c r="P52" s="281">
        <v>2327.532666882224</v>
      </c>
      <c r="Q52" s="281">
        <v>3102.8260107273941</v>
      </c>
      <c r="R52" s="281">
        <v>2693.7044456842891</v>
      </c>
      <c r="S52" s="281">
        <v>1868.050185501048</v>
      </c>
      <c r="T52" s="281">
        <v>2073.4778686534642</v>
      </c>
      <c r="U52" s="281">
        <v>1714.2696662421131</v>
      </c>
      <c r="V52" s="281">
        <v>1446.8572318061069</v>
      </c>
      <c r="W52" s="281">
        <v>1971.148627468403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2618.6009848848571</v>
      </c>
      <c r="C54" s="225">
        <f t="shared" si="2"/>
        <v>3053.5381052596636</v>
      </c>
      <c r="D54" s="225">
        <f t="shared" si="2"/>
        <v>2850.3536225869825</v>
      </c>
      <c r="E54" s="225">
        <f t="shared" si="2"/>
        <v>2673.3636560611926</v>
      </c>
      <c r="F54" s="225">
        <f t="shared" si="2"/>
        <v>2987.8270948710633</v>
      </c>
      <c r="G54" s="225">
        <f t="shared" si="2"/>
        <v>2511.1911742873067</v>
      </c>
      <c r="H54" s="225">
        <f t="shared" si="2"/>
        <v>2445.926350300042</v>
      </c>
      <c r="I54" s="225">
        <f t="shared" si="2"/>
        <v>2179.4510949116448</v>
      </c>
      <c r="J54" s="225">
        <f t="shared" si="2"/>
        <v>2091.6512619488499</v>
      </c>
      <c r="K54" s="225">
        <f t="shared" si="2"/>
        <v>1571.9366003960897</v>
      </c>
      <c r="L54" s="225">
        <f t="shared" si="2"/>
        <v>1706.9774104819567</v>
      </c>
      <c r="M54" s="225">
        <f t="shared" si="2"/>
        <v>1685.2714960350274</v>
      </c>
      <c r="N54" s="225">
        <f t="shared" si="2"/>
        <v>1410.6175011718772</v>
      </c>
      <c r="O54" s="225">
        <f t="shared" si="2"/>
        <v>976.56799932421336</v>
      </c>
      <c r="P54" s="225">
        <f t="shared" si="2"/>
        <v>1004.7443008960054</v>
      </c>
      <c r="Q54" s="225">
        <f t="shared" si="2"/>
        <v>1171.7730906431104</v>
      </c>
      <c r="R54" s="225">
        <f t="shared" si="2"/>
        <v>1023.5041521110013</v>
      </c>
      <c r="S54" s="225">
        <f t="shared" si="2"/>
        <v>969.97325397550605</v>
      </c>
      <c r="T54" s="225">
        <f t="shared" si="2"/>
        <v>898.74891714392106</v>
      </c>
      <c r="U54" s="225">
        <f t="shared" si="2"/>
        <v>943.09867045484634</v>
      </c>
      <c r="V54" s="225">
        <f t="shared" si="2"/>
        <v>981.69427566578736</v>
      </c>
      <c r="W54" s="225">
        <f t="shared" si="2"/>
        <v>1150.1011980708495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3.711613374013933</v>
      </c>
      <c r="C59" s="262">
        <v>4.8995855466964926</v>
      </c>
      <c r="D59" s="262">
        <v>4.311033795788167</v>
      </c>
      <c r="E59" s="262">
        <v>4.8855490949053593</v>
      </c>
      <c r="F59" s="262">
        <v>6.0382376021258333</v>
      </c>
      <c r="G59" s="262">
        <v>4.2350444493064838</v>
      </c>
      <c r="H59" s="262">
        <v>2.9959163283752428</v>
      </c>
      <c r="I59" s="262">
        <v>2.842244719903547</v>
      </c>
      <c r="J59" s="262">
        <v>2.666242547461259</v>
      </c>
      <c r="K59" s="262">
        <v>1.6096257255387001</v>
      </c>
      <c r="L59" s="262">
        <v>1.200771509553159</v>
      </c>
      <c r="M59" s="262">
        <v>1.953800859482018</v>
      </c>
      <c r="N59" s="262">
        <v>1.6062666701125801</v>
      </c>
      <c r="O59" s="262">
        <v>1.370217362636351</v>
      </c>
      <c r="P59" s="262">
        <v>0.36101241447438098</v>
      </c>
      <c r="Q59" s="262">
        <v>0.44564038793946598</v>
      </c>
      <c r="R59" s="262">
        <v>0.3358673616469669</v>
      </c>
      <c r="S59" s="262">
        <v>0.32509290205487262</v>
      </c>
      <c r="T59" s="262">
        <v>0.25945502801066828</v>
      </c>
      <c r="U59" s="262">
        <v>0.25631571652038349</v>
      </c>
      <c r="V59" s="262">
        <v>0.24527844845331881</v>
      </c>
      <c r="W59" s="262">
        <v>0.2714037782876032</v>
      </c>
      <c r="DA59" s="68" t="s">
        <v>395</v>
      </c>
    </row>
    <row r="60" spans="1:105" ht="12" customHeight="1" x14ac:dyDescent="0.25">
      <c r="A60" s="37" t="s">
        <v>160</v>
      </c>
      <c r="B60" s="228">
        <v>0.64213714629134389</v>
      </c>
      <c r="C60" s="228">
        <v>0.63558250586064124</v>
      </c>
      <c r="D60" s="228">
        <v>0.62668004993885007</v>
      </c>
      <c r="E60" s="228">
        <v>0.71063776960401115</v>
      </c>
      <c r="F60" s="228">
        <v>0.78920728049458844</v>
      </c>
      <c r="G60" s="228">
        <v>0.777969193389354</v>
      </c>
      <c r="H60" s="228">
        <v>0.50460086597230946</v>
      </c>
      <c r="I60" s="228">
        <v>0.48015732055355959</v>
      </c>
      <c r="J60" s="228">
        <v>0.4652076550424365</v>
      </c>
      <c r="K60" s="228">
        <v>0.49072932851008538</v>
      </c>
      <c r="L60" s="228">
        <v>0.48577481026025032</v>
      </c>
      <c r="M60" s="228">
        <v>0.40526542219601108</v>
      </c>
      <c r="N60" s="228">
        <v>0.31638828645829209</v>
      </c>
      <c r="O60" s="228">
        <v>0.21156440007775379</v>
      </c>
      <c r="P60" s="228">
        <v>3.7249525315484401E-2</v>
      </c>
      <c r="Q60" s="228">
        <v>3.8036414606118417E-2</v>
      </c>
      <c r="R60" s="228">
        <v>2.6263939336663409E-2</v>
      </c>
      <c r="S60" s="228">
        <v>2.5475487051300389E-2</v>
      </c>
      <c r="T60" s="228">
        <v>2.6031644034749751E-2</v>
      </c>
      <c r="U60" s="228">
        <v>2.2017802940366361E-2</v>
      </c>
      <c r="V60" s="228">
        <v>1.8887770353279688E-2</v>
      </c>
      <c r="W60" s="228">
        <v>2.1930176781645289E-2</v>
      </c>
      <c r="DA60" s="69" t="s">
        <v>396</v>
      </c>
    </row>
    <row r="61" spans="1:105" ht="12" customHeight="1" x14ac:dyDescent="0.25">
      <c r="A61" s="37" t="s">
        <v>162</v>
      </c>
      <c r="B61" s="228">
        <v>3.06947622772259</v>
      </c>
      <c r="C61" s="228">
        <v>4.2640030408358509</v>
      </c>
      <c r="D61" s="228">
        <v>3.6843537458493172</v>
      </c>
      <c r="E61" s="228">
        <v>4.1749113253013483</v>
      </c>
      <c r="F61" s="228">
        <v>5.2490303216312446</v>
      </c>
      <c r="G61" s="228">
        <v>3.4570752559171289</v>
      </c>
      <c r="H61" s="228">
        <v>2.4913154624029339</v>
      </c>
      <c r="I61" s="228">
        <v>2.362087399349988</v>
      </c>
      <c r="J61" s="228">
        <v>2.2010348924188219</v>
      </c>
      <c r="K61" s="228">
        <v>1.118896397028615</v>
      </c>
      <c r="L61" s="228">
        <v>0.71499669929290854</v>
      </c>
      <c r="M61" s="228">
        <v>1.548535437286007</v>
      </c>
      <c r="N61" s="228">
        <v>1.289878383654288</v>
      </c>
      <c r="O61" s="228">
        <v>1.1586529625585971</v>
      </c>
      <c r="P61" s="228">
        <v>0.32376288915889662</v>
      </c>
      <c r="Q61" s="228">
        <v>0.40760397333334758</v>
      </c>
      <c r="R61" s="228">
        <v>0.30960342231030352</v>
      </c>
      <c r="S61" s="228">
        <v>0.29961741500357231</v>
      </c>
      <c r="T61" s="228">
        <v>0.2334233839759185</v>
      </c>
      <c r="U61" s="228">
        <v>0.2342979135800172</v>
      </c>
      <c r="V61" s="228">
        <v>0.2263906781000391</v>
      </c>
      <c r="W61" s="228">
        <v>0.2494736015059579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810.19331060814056</v>
      </c>
      <c r="C65" s="263">
        <v>925.34297777315146</v>
      </c>
      <c r="D65" s="263">
        <v>882.30059295375077</v>
      </c>
      <c r="E65" s="263">
        <v>541.66394829604349</v>
      </c>
      <c r="F65" s="263">
        <v>590.92675549744752</v>
      </c>
      <c r="G65" s="263">
        <v>508.37663986022659</v>
      </c>
      <c r="H65" s="263">
        <v>468.21005249575501</v>
      </c>
      <c r="I65" s="263">
        <v>463.1801198724221</v>
      </c>
      <c r="J65" s="263">
        <v>462.93549100169088</v>
      </c>
      <c r="K65" s="263">
        <v>331.97473059853712</v>
      </c>
      <c r="L65" s="263">
        <v>311.98562418459198</v>
      </c>
      <c r="M65" s="263">
        <v>432.08198694352342</v>
      </c>
      <c r="N65" s="263">
        <v>353.71913743006178</v>
      </c>
      <c r="O65" s="263">
        <v>284.4130294131661</v>
      </c>
      <c r="P65" s="263">
        <v>285.39049376480659</v>
      </c>
      <c r="Q65" s="263">
        <v>287.57123405272648</v>
      </c>
      <c r="R65" s="263">
        <v>293.35924704881307</v>
      </c>
      <c r="S65" s="263">
        <v>309.87013617878182</v>
      </c>
      <c r="T65" s="263">
        <v>283.90072897329452</v>
      </c>
      <c r="U65" s="263">
        <v>296.94885682627392</v>
      </c>
      <c r="V65" s="263">
        <v>293.64578857514442</v>
      </c>
      <c r="W65" s="263">
        <v>328.03373501727401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121.65556186030921</v>
      </c>
      <c r="N66" s="232">
        <v>75.9510762331237</v>
      </c>
      <c r="O66" s="232">
        <v>50.294095934684812</v>
      </c>
      <c r="P66" s="232">
        <v>50.492389676753383</v>
      </c>
      <c r="Q66" s="232">
        <v>35.985839071766449</v>
      </c>
      <c r="R66" s="232">
        <v>26.850660602046169</v>
      </c>
      <c r="S66" s="232">
        <v>35.495073396610451</v>
      </c>
      <c r="T66" s="232">
        <v>28.223826733012061</v>
      </c>
      <c r="U66" s="232">
        <v>31.920571517901671</v>
      </c>
      <c r="V66" s="232">
        <v>30.595394795182148</v>
      </c>
      <c r="W66" s="232">
        <v>37.290861675889332</v>
      </c>
      <c r="DA66" s="71" t="s">
        <v>402</v>
      </c>
    </row>
    <row r="67" spans="1:105" ht="12" customHeight="1" x14ac:dyDescent="0.25">
      <c r="A67" s="18" t="s">
        <v>70</v>
      </c>
      <c r="B67" s="232">
        <v>61.569273727539397</v>
      </c>
      <c r="C67" s="232">
        <v>46.327380699120212</v>
      </c>
      <c r="D67" s="232">
        <v>49.860046308237678</v>
      </c>
      <c r="E67" s="232">
        <v>51.121278562897118</v>
      </c>
      <c r="F67" s="232">
        <v>31.76668130215441</v>
      </c>
      <c r="G67" s="232">
        <v>25.687784888082479</v>
      </c>
      <c r="H67" s="232">
        <v>74.260755505515618</v>
      </c>
      <c r="I67" s="232">
        <v>58.716675529095653</v>
      </c>
      <c r="J67" s="232">
        <v>53.704324934108897</v>
      </c>
      <c r="K67" s="232">
        <v>51.408583704774102</v>
      </c>
      <c r="L67" s="232">
        <v>50.448240146078518</v>
      </c>
      <c r="M67" s="232">
        <v>25.120719022499859</v>
      </c>
      <c r="N67" s="232">
        <v>14.59855792843258</v>
      </c>
      <c r="O67" s="232">
        <v>11.700146746311921</v>
      </c>
      <c r="P67" s="232">
        <v>26.085846550022008</v>
      </c>
      <c r="Q67" s="232">
        <v>13.87627473921685</v>
      </c>
      <c r="R67" s="232">
        <v>15.750341857293691</v>
      </c>
      <c r="S67" s="232">
        <v>17.601941321497861</v>
      </c>
      <c r="T67" s="232">
        <v>17.292147668876691</v>
      </c>
      <c r="U67" s="232">
        <v>19.921482546375209</v>
      </c>
      <c r="V67" s="232">
        <v>12.9515013931947</v>
      </c>
      <c r="W67" s="232">
        <v>14.23143834433044</v>
      </c>
      <c r="DA67" s="71" t="s">
        <v>403</v>
      </c>
    </row>
    <row r="68" spans="1:105" ht="12" customHeight="1" x14ac:dyDescent="0.25">
      <c r="A68" s="18" t="s">
        <v>162</v>
      </c>
      <c r="B68" s="232">
        <v>248.72879918425181</v>
      </c>
      <c r="C68" s="232">
        <v>298.02513478357372</v>
      </c>
      <c r="D68" s="232">
        <v>272.5989073974668</v>
      </c>
      <c r="E68" s="232">
        <v>366.70798283764162</v>
      </c>
      <c r="F68" s="232">
        <v>429.51673192358379</v>
      </c>
      <c r="G68" s="232">
        <v>367.86860534052153</v>
      </c>
      <c r="H68" s="232">
        <v>278.4611295752959</v>
      </c>
      <c r="I68" s="232">
        <v>267.37341947461522</v>
      </c>
      <c r="J68" s="232">
        <v>267.58344822472662</v>
      </c>
      <c r="K68" s="232">
        <v>156.16868248493199</v>
      </c>
      <c r="L68" s="232">
        <v>134.57733403772889</v>
      </c>
      <c r="M68" s="232">
        <v>153.6870491462324</v>
      </c>
      <c r="N68" s="232">
        <v>156.16889847711971</v>
      </c>
      <c r="O68" s="232">
        <v>140.24560028068419</v>
      </c>
      <c r="P68" s="232">
        <v>139.06153508744379</v>
      </c>
      <c r="Q68" s="232">
        <v>177.15209771232381</v>
      </c>
      <c r="R68" s="232">
        <v>158.7866525224359</v>
      </c>
      <c r="S68" s="232">
        <v>167.1012864057486</v>
      </c>
      <c r="T68" s="232">
        <v>159.19018904931769</v>
      </c>
      <c r="U68" s="232">
        <v>161.5444390128676</v>
      </c>
      <c r="V68" s="232">
        <v>168.9362860958388</v>
      </c>
      <c r="W68" s="232">
        <v>181.19079498711631</v>
      </c>
      <c r="DA68" s="71" t="s">
        <v>404</v>
      </c>
    </row>
    <row r="69" spans="1:105" ht="12" customHeight="1" x14ac:dyDescent="0.25">
      <c r="A69" s="18" t="s">
        <v>36</v>
      </c>
      <c r="B69" s="232">
        <v>499.8952376963494</v>
      </c>
      <c r="C69" s="232">
        <v>580.99046229045746</v>
      </c>
      <c r="D69" s="232">
        <v>559.84163924804636</v>
      </c>
      <c r="E69" s="232">
        <v>123.8346868955048</v>
      </c>
      <c r="F69" s="232">
        <v>129.64334227170929</v>
      </c>
      <c r="G69" s="232">
        <v>114.8202496316226</v>
      </c>
      <c r="H69" s="232">
        <v>115.4881674149435</v>
      </c>
      <c r="I69" s="232">
        <v>137.09002486871131</v>
      </c>
      <c r="J69" s="232">
        <v>141.6477178428554</v>
      </c>
      <c r="K69" s="232">
        <v>124.397464408831</v>
      </c>
      <c r="L69" s="232">
        <v>126.96005000078461</v>
      </c>
      <c r="M69" s="232">
        <v>131.61865691448199</v>
      </c>
      <c r="N69" s="232">
        <v>107.0006047913858</v>
      </c>
      <c r="O69" s="232">
        <v>82.173186451485194</v>
      </c>
      <c r="P69" s="232">
        <v>69.750722450587347</v>
      </c>
      <c r="Q69" s="232">
        <v>60.557022529419342</v>
      </c>
      <c r="R69" s="232">
        <v>91.971592067037363</v>
      </c>
      <c r="S69" s="232">
        <v>89.671835054924799</v>
      </c>
      <c r="T69" s="232">
        <v>79.19456552208807</v>
      </c>
      <c r="U69" s="232">
        <v>83.562363749129418</v>
      </c>
      <c r="V69" s="232">
        <v>81.162606290928721</v>
      </c>
      <c r="W69" s="232">
        <v>95.320640009937918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836.98750716336406</v>
      </c>
      <c r="C72" s="263">
        <v>1045.4519143409609</v>
      </c>
      <c r="D72" s="263">
        <v>938.56101309438918</v>
      </c>
      <c r="E72" s="263">
        <v>1036.6894795896239</v>
      </c>
      <c r="F72" s="263">
        <v>1231.306195359922</v>
      </c>
      <c r="G72" s="263">
        <v>877.71373179361422</v>
      </c>
      <c r="H72" s="263">
        <v>702.91083613687715</v>
      </c>
      <c r="I72" s="263">
        <v>653.24934544182929</v>
      </c>
      <c r="J72" s="263">
        <v>610.76211816027785</v>
      </c>
      <c r="K72" s="263">
        <v>400.68099243834553</v>
      </c>
      <c r="L72" s="263">
        <v>311.38477233868872</v>
      </c>
      <c r="M72" s="263">
        <v>443.60660887739277</v>
      </c>
      <c r="N72" s="263">
        <v>358.05476945876688</v>
      </c>
      <c r="O72" s="263">
        <v>297.02431634849279</v>
      </c>
      <c r="P72" s="263">
        <v>278.55516470557268</v>
      </c>
      <c r="Q72" s="263">
        <v>359.20348591436482</v>
      </c>
      <c r="R72" s="263">
        <v>291.92861522085212</v>
      </c>
      <c r="S72" s="263">
        <v>305.01309061340601</v>
      </c>
      <c r="T72" s="263">
        <v>262.17159755329402</v>
      </c>
      <c r="U72" s="263">
        <v>294.56974616693577</v>
      </c>
      <c r="V72" s="263">
        <v>327.00450996835201</v>
      </c>
      <c r="W72" s="263">
        <v>367.22630008005439</v>
      </c>
      <c r="DA72" s="70" t="s">
        <v>407</v>
      </c>
    </row>
    <row r="73" spans="1:105" ht="12" customHeight="1" x14ac:dyDescent="0.25">
      <c r="A73" s="60" t="s">
        <v>183</v>
      </c>
      <c r="B73" s="264">
        <v>836.98750716336406</v>
      </c>
      <c r="C73" s="264">
        <v>1045.4519143409609</v>
      </c>
      <c r="D73" s="264">
        <v>938.56101309438918</v>
      </c>
      <c r="E73" s="264">
        <v>1036.6894795896239</v>
      </c>
      <c r="F73" s="264">
        <v>1231.306195359922</v>
      </c>
      <c r="G73" s="264">
        <v>877.71373179361422</v>
      </c>
      <c r="H73" s="264">
        <v>702.91083613687715</v>
      </c>
      <c r="I73" s="264">
        <v>653.24934544182929</v>
      </c>
      <c r="J73" s="264">
        <v>610.76211816027785</v>
      </c>
      <c r="K73" s="264">
        <v>400.68099243834553</v>
      </c>
      <c r="L73" s="264">
        <v>311.38477233868872</v>
      </c>
      <c r="M73" s="264">
        <v>443.60660887739277</v>
      </c>
      <c r="N73" s="264">
        <v>358.05476945876688</v>
      </c>
      <c r="O73" s="264">
        <v>297.02431634849279</v>
      </c>
      <c r="P73" s="264">
        <v>278.55516470557268</v>
      </c>
      <c r="Q73" s="264">
        <v>359.20348591436482</v>
      </c>
      <c r="R73" s="264">
        <v>291.92861522085212</v>
      </c>
      <c r="S73" s="264">
        <v>305.01309061340601</v>
      </c>
      <c r="T73" s="264">
        <v>262.17159755329402</v>
      </c>
      <c r="U73" s="264">
        <v>294.56974616693577</v>
      </c>
      <c r="V73" s="264">
        <v>327.00450996835201</v>
      </c>
      <c r="W73" s="264">
        <v>367.22630008005439</v>
      </c>
      <c r="DA73" s="72" t="s">
        <v>408</v>
      </c>
    </row>
    <row r="74" spans="1:105" ht="12" customHeight="1" x14ac:dyDescent="0.25">
      <c r="A74" s="59" t="s">
        <v>33</v>
      </c>
      <c r="B74" s="232">
        <v>61.194546704707257</v>
      </c>
      <c r="C74" s="232">
        <v>58.197784739478607</v>
      </c>
      <c r="D74" s="232">
        <v>57.909704388771857</v>
      </c>
      <c r="E74" s="232">
        <v>58.358072985786187</v>
      </c>
      <c r="F74" s="232">
        <v>59.54396146340973</v>
      </c>
      <c r="G74" s="232">
        <v>57.507272983840657</v>
      </c>
      <c r="H74" s="232">
        <v>60.066201442662752</v>
      </c>
      <c r="I74" s="232">
        <v>56.636788286435532</v>
      </c>
      <c r="J74" s="232">
        <v>54.829591703846098</v>
      </c>
      <c r="K74" s="232">
        <v>53.515863069847519</v>
      </c>
      <c r="L74" s="232">
        <v>50.071366853802957</v>
      </c>
      <c r="M74" s="232">
        <v>45.841047105176607</v>
      </c>
      <c r="N74" s="232">
        <v>42.637530075027307</v>
      </c>
      <c r="O74" s="232">
        <v>26.883809612657512</v>
      </c>
      <c r="P74" s="232">
        <v>17.987998391810311</v>
      </c>
      <c r="Q74" s="232">
        <v>15.18372453150076</v>
      </c>
      <c r="R74" s="232">
        <v>16.337389368745519</v>
      </c>
      <c r="S74" s="232">
        <v>13.03694364687658</v>
      </c>
      <c r="T74" s="232">
        <v>11.2626839439697</v>
      </c>
      <c r="U74" s="232">
        <v>13.55841739900602</v>
      </c>
      <c r="V74" s="232">
        <v>13.667455703779</v>
      </c>
      <c r="W74" s="232">
        <v>9.9677217582205042</v>
      </c>
      <c r="DA74" s="71" t="s">
        <v>409</v>
      </c>
    </row>
    <row r="75" spans="1:105" ht="12" customHeight="1" x14ac:dyDescent="0.25">
      <c r="A75" s="59" t="s">
        <v>160</v>
      </c>
      <c r="B75" s="232">
        <v>111.41106011308661</v>
      </c>
      <c r="C75" s="232">
        <v>112.80736102678109</v>
      </c>
      <c r="D75" s="232">
        <v>110.7111117807916</v>
      </c>
      <c r="E75" s="232">
        <v>127.1572106666093</v>
      </c>
      <c r="F75" s="232">
        <v>143.8995247373426</v>
      </c>
      <c r="G75" s="232">
        <v>142.54503295843799</v>
      </c>
      <c r="H75" s="232">
        <v>88.62097142249236</v>
      </c>
      <c r="I75" s="232">
        <v>85.2336396774202</v>
      </c>
      <c r="J75" s="232">
        <v>83.212565813653441</v>
      </c>
      <c r="K75" s="232">
        <v>86.131611638896786</v>
      </c>
      <c r="L75" s="232">
        <v>86.424033606820828</v>
      </c>
      <c r="M75" s="232">
        <v>73.043433101469617</v>
      </c>
      <c r="N75" s="232">
        <v>57.790016788278997</v>
      </c>
      <c r="O75" s="232">
        <v>38.961702389298672</v>
      </c>
      <c r="P75" s="232">
        <v>23.01388971819809</v>
      </c>
      <c r="Q75" s="232">
        <v>27.399828242287541</v>
      </c>
      <c r="R75" s="232">
        <v>19.745105136117068</v>
      </c>
      <c r="S75" s="232">
        <v>20.85562205956985</v>
      </c>
      <c r="T75" s="232">
        <v>22.933018374914791</v>
      </c>
      <c r="U75" s="232">
        <v>21.69374170813068</v>
      </c>
      <c r="V75" s="232">
        <v>22.53410734913313</v>
      </c>
      <c r="W75" s="232">
        <v>26.92366459672856</v>
      </c>
      <c r="DA75" s="71" t="s">
        <v>410</v>
      </c>
    </row>
    <row r="76" spans="1:105" ht="12" customHeight="1" x14ac:dyDescent="0.25">
      <c r="A76" s="59" t="s">
        <v>70</v>
      </c>
      <c r="B76" s="232">
        <v>131.82650700388811</v>
      </c>
      <c r="C76" s="232">
        <v>117.6434802344621</v>
      </c>
      <c r="D76" s="232">
        <v>119.05159845020709</v>
      </c>
      <c r="E76" s="232">
        <v>104.1408948483016</v>
      </c>
      <c r="F76" s="232">
        <v>70.784654657091579</v>
      </c>
      <c r="G76" s="232">
        <v>44.231579937271142</v>
      </c>
      <c r="H76" s="232">
        <v>116.6841914109275</v>
      </c>
      <c r="I76" s="232">
        <v>92.080288331458462</v>
      </c>
      <c r="J76" s="232">
        <v>79.016721114526447</v>
      </c>
      <c r="K76" s="232">
        <v>64.647558435853952</v>
      </c>
      <c r="L76" s="232">
        <v>47.684548854509558</v>
      </c>
      <c r="M76" s="232">
        <v>45.62024031880015</v>
      </c>
      <c r="N76" s="232">
        <v>22.024020338331528</v>
      </c>
      <c r="O76" s="232">
        <v>17.80126122918627</v>
      </c>
      <c r="P76" s="232">
        <v>37.522716129584722</v>
      </c>
      <c r="Q76" s="232">
        <v>22.99922845903761</v>
      </c>
      <c r="R76" s="232">
        <v>23.08773494387194</v>
      </c>
      <c r="S76" s="232">
        <v>25.837380478879549</v>
      </c>
      <c r="T76" s="232">
        <v>22.337605670037291</v>
      </c>
      <c r="U76" s="232">
        <v>28.468104315076001</v>
      </c>
      <c r="V76" s="232">
        <v>20.70691399414337</v>
      </c>
      <c r="W76" s="232">
        <v>24.056326025530371</v>
      </c>
      <c r="DA76" s="71" t="s">
        <v>411</v>
      </c>
    </row>
    <row r="77" spans="1:105" ht="12" customHeight="1" x14ac:dyDescent="0.25">
      <c r="A77" s="59" t="s">
        <v>162</v>
      </c>
      <c r="B77" s="232">
        <v>532.55539334168213</v>
      </c>
      <c r="C77" s="232">
        <v>756.80328834023874</v>
      </c>
      <c r="D77" s="232">
        <v>650.88859847461856</v>
      </c>
      <c r="E77" s="232">
        <v>747.03330108892692</v>
      </c>
      <c r="F77" s="232">
        <v>957.07805450207763</v>
      </c>
      <c r="G77" s="232">
        <v>633.42984591406446</v>
      </c>
      <c r="H77" s="232">
        <v>437.53947186079461</v>
      </c>
      <c r="I77" s="232">
        <v>419.29862914651522</v>
      </c>
      <c r="J77" s="232">
        <v>393.70323952825191</v>
      </c>
      <c r="K77" s="232">
        <v>196.38595929374719</v>
      </c>
      <c r="L77" s="232">
        <v>127.20482302355541</v>
      </c>
      <c r="M77" s="232">
        <v>279.1018883519464</v>
      </c>
      <c r="N77" s="232">
        <v>235.60320225712911</v>
      </c>
      <c r="O77" s="232">
        <v>213.3775431173504</v>
      </c>
      <c r="P77" s="232">
        <v>200.03056046597951</v>
      </c>
      <c r="Q77" s="232">
        <v>293.62070468153888</v>
      </c>
      <c r="R77" s="232">
        <v>232.75838577211749</v>
      </c>
      <c r="S77" s="232">
        <v>245.28314442807999</v>
      </c>
      <c r="T77" s="232">
        <v>205.6382895643722</v>
      </c>
      <c r="U77" s="232">
        <v>230.8494827447231</v>
      </c>
      <c r="V77" s="232">
        <v>270.09603292129651</v>
      </c>
      <c r="W77" s="232">
        <v>306.27858769957498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693.42756095262803</v>
      </c>
      <c r="C79" s="263">
        <f t="shared" si="3"/>
        <v>787.19654054534283</v>
      </c>
      <c r="D79" s="263">
        <f t="shared" si="3"/>
        <v>717.41767497711123</v>
      </c>
      <c r="E79" s="263">
        <f t="shared" si="3"/>
        <v>759.26433249858451</v>
      </c>
      <c r="F79" s="263">
        <f t="shared" si="3"/>
        <v>828.60695568180654</v>
      </c>
      <c r="G79" s="263">
        <f t="shared" si="3"/>
        <v>727.10503563676468</v>
      </c>
      <c r="H79" s="263">
        <f t="shared" si="3"/>
        <v>724.85444053026708</v>
      </c>
      <c r="I79" s="263">
        <f t="shared" si="3"/>
        <v>613.04310812321432</v>
      </c>
      <c r="J79" s="263">
        <f t="shared" si="3"/>
        <v>573.9170678658096</v>
      </c>
      <c r="K79" s="263">
        <f t="shared" si="3"/>
        <v>493.71431525290905</v>
      </c>
      <c r="L79" s="263">
        <f t="shared" si="3"/>
        <v>667.82064777747905</v>
      </c>
      <c r="M79" s="263">
        <f t="shared" si="3"/>
        <v>480.65943246280744</v>
      </c>
      <c r="N79" s="263">
        <f t="shared" si="3"/>
        <v>407.48587681043972</v>
      </c>
      <c r="O79" s="263">
        <f t="shared" si="3"/>
        <v>144.3463097444241</v>
      </c>
      <c r="P79" s="263">
        <f t="shared" si="3"/>
        <v>135.96918221562342</v>
      </c>
      <c r="Q79" s="263">
        <f t="shared" si="3"/>
        <v>157.6779649107898</v>
      </c>
      <c r="R79" s="263">
        <f t="shared" si="3"/>
        <v>143.50585577488954</v>
      </c>
      <c r="S79" s="263">
        <f t="shared" si="3"/>
        <v>150.48927637151823</v>
      </c>
      <c r="T79" s="263">
        <f t="shared" si="3"/>
        <v>134.69931843801908</v>
      </c>
      <c r="U79" s="263">
        <f t="shared" si="3"/>
        <v>144.22138876401732</v>
      </c>
      <c r="V79" s="263">
        <f t="shared" si="3"/>
        <v>151.7882275979575</v>
      </c>
      <c r="W79" s="263">
        <f t="shared" si="3"/>
        <v>169.82101348226513</v>
      </c>
      <c r="DA79" s="70"/>
    </row>
    <row r="80" spans="1:105" ht="12" customHeight="1" x14ac:dyDescent="0.25">
      <c r="A80" s="60" t="s">
        <v>192</v>
      </c>
      <c r="B80" s="264">
        <v>168.15237611014359</v>
      </c>
      <c r="C80" s="264">
        <v>217.73955326331929</v>
      </c>
      <c r="D80" s="264">
        <v>192.9954040702427</v>
      </c>
      <c r="E80" s="264">
        <v>217.4167764912832</v>
      </c>
      <c r="F80" s="264">
        <v>266.06607442148203</v>
      </c>
      <c r="G80" s="264">
        <v>189.78228396708229</v>
      </c>
      <c r="H80" s="264">
        <v>138.49801684844451</v>
      </c>
      <c r="I80" s="264">
        <v>131.32227763596569</v>
      </c>
      <c r="J80" s="264">
        <v>123.64101070891419</v>
      </c>
      <c r="K80" s="264">
        <v>78.73181317844336</v>
      </c>
      <c r="L80" s="264">
        <v>61.204287372866759</v>
      </c>
      <c r="M80" s="264">
        <v>91.588443185380157</v>
      </c>
      <c r="N80" s="264">
        <v>76.319289878902339</v>
      </c>
      <c r="O80" s="264">
        <v>63.38655664186021</v>
      </c>
      <c r="P80" s="264">
        <v>55.775959519157652</v>
      </c>
      <c r="Q80" s="264">
        <v>76.580759152420626</v>
      </c>
      <c r="R80" s="264">
        <v>61.329557257532521</v>
      </c>
      <c r="S80" s="264">
        <v>63.763068443962887</v>
      </c>
      <c r="T80" s="264">
        <v>54.706981397927557</v>
      </c>
      <c r="U80" s="264">
        <v>61.002986605270713</v>
      </c>
      <c r="V80" s="264">
        <v>69.741524385055669</v>
      </c>
      <c r="W80" s="264">
        <v>78.149638067530603</v>
      </c>
      <c r="DA80" s="72" t="s">
        <v>414</v>
      </c>
    </row>
    <row r="81" spans="1:105" ht="12" customHeight="1" x14ac:dyDescent="0.25">
      <c r="A81" s="59" t="s">
        <v>33</v>
      </c>
      <c r="B81" s="232">
        <v>14.5924241854733</v>
      </c>
      <c r="C81" s="232">
        <v>13.657948326684791</v>
      </c>
      <c r="D81" s="232">
        <v>13.63780159005483</v>
      </c>
      <c r="E81" s="232">
        <v>13.60575129105168</v>
      </c>
      <c r="F81" s="232">
        <v>13.651300321818139</v>
      </c>
      <c r="G81" s="232">
        <v>13.09429552544618</v>
      </c>
      <c r="H81" s="232">
        <v>14.19084214999639</v>
      </c>
      <c r="I81" s="232">
        <v>13.25388836308886</v>
      </c>
      <c r="J81" s="232">
        <v>12.748932426466011</v>
      </c>
      <c r="K81" s="232">
        <v>12.53863606103894</v>
      </c>
      <c r="L81" s="232">
        <v>11.62146275638729</v>
      </c>
      <c r="M81" s="232">
        <v>10.54938176288992</v>
      </c>
      <c r="N81" s="232">
        <v>9.683834071834152</v>
      </c>
      <c r="O81" s="232">
        <v>6.1029062232471576</v>
      </c>
      <c r="P81" s="232">
        <v>4.1625012568213817</v>
      </c>
      <c r="Q81" s="232">
        <v>3.4585557011813362</v>
      </c>
      <c r="R81" s="232">
        <v>3.7269810145569462</v>
      </c>
      <c r="S81" s="232">
        <v>2.9776069331221962</v>
      </c>
      <c r="T81" s="232">
        <v>2.5690580229069782</v>
      </c>
      <c r="U81" s="232">
        <v>3.1082256735593021</v>
      </c>
      <c r="V81" s="232">
        <v>3.111970866813571</v>
      </c>
      <c r="W81" s="232">
        <v>2.2699359112316051</v>
      </c>
      <c r="DA81" s="71" t="s">
        <v>415</v>
      </c>
    </row>
    <row r="82" spans="1:105" ht="12" customHeight="1" x14ac:dyDescent="0.25">
      <c r="A82" s="59" t="s">
        <v>160</v>
      </c>
      <c r="B82" s="232">
        <v>26.567031470442579</v>
      </c>
      <c r="C82" s="232">
        <v>26.473810208935731</v>
      </c>
      <c r="D82" s="232">
        <v>26.072593397205551</v>
      </c>
      <c r="E82" s="232">
        <v>29.645759269932199</v>
      </c>
      <c r="F82" s="232">
        <v>32.991013363521553</v>
      </c>
      <c r="G82" s="232">
        <v>32.457230023178802</v>
      </c>
      <c r="H82" s="232">
        <v>20.937002614297171</v>
      </c>
      <c r="I82" s="232">
        <v>19.945995866697579</v>
      </c>
      <c r="J82" s="232">
        <v>19.348518667096108</v>
      </c>
      <c r="K82" s="232">
        <v>20.180426321095119</v>
      </c>
      <c r="L82" s="232">
        <v>20.05884302601476</v>
      </c>
      <c r="M82" s="232">
        <v>16.809455929127271</v>
      </c>
      <c r="N82" s="232">
        <v>13.12526622910498</v>
      </c>
      <c r="O82" s="232">
        <v>8.8447143245651656</v>
      </c>
      <c r="P82" s="232">
        <v>5.3255144229923062</v>
      </c>
      <c r="Q82" s="232">
        <v>6.2411453778782757</v>
      </c>
      <c r="R82" s="232">
        <v>4.5043691076813577</v>
      </c>
      <c r="S82" s="232">
        <v>4.7633744933790068</v>
      </c>
      <c r="T82" s="232">
        <v>5.2311025629990366</v>
      </c>
      <c r="U82" s="232">
        <v>4.9732238614898634</v>
      </c>
      <c r="V82" s="232">
        <v>5.1308368653254517</v>
      </c>
      <c r="W82" s="232">
        <v>6.1312900392375873</v>
      </c>
      <c r="DA82" s="71" t="s">
        <v>416</v>
      </c>
    </row>
    <row r="83" spans="1:105" ht="12" customHeight="1" x14ac:dyDescent="0.25">
      <c r="A83" s="59" t="s">
        <v>162</v>
      </c>
      <c r="B83" s="232">
        <v>126.9929204542277</v>
      </c>
      <c r="C83" s="232">
        <v>177.60779472769869</v>
      </c>
      <c r="D83" s="232">
        <v>153.2850090829823</v>
      </c>
      <c r="E83" s="232">
        <v>174.16526593029931</v>
      </c>
      <c r="F83" s="232">
        <v>219.42376073614241</v>
      </c>
      <c r="G83" s="232">
        <v>144.2307584184573</v>
      </c>
      <c r="H83" s="232">
        <v>103.37017208415099</v>
      </c>
      <c r="I83" s="232">
        <v>98.12239340617927</v>
      </c>
      <c r="J83" s="232">
        <v>91.543559615352066</v>
      </c>
      <c r="K83" s="232">
        <v>46.012750796309298</v>
      </c>
      <c r="L83" s="232">
        <v>29.523981590464722</v>
      </c>
      <c r="M83" s="232">
        <v>64.229605493362968</v>
      </c>
      <c r="N83" s="232">
        <v>53.510189577963203</v>
      </c>
      <c r="O83" s="232">
        <v>48.438936094047882</v>
      </c>
      <c r="P83" s="232">
        <v>46.28794383934396</v>
      </c>
      <c r="Q83" s="232">
        <v>66.881058073361018</v>
      </c>
      <c r="R83" s="232">
        <v>53.098207135294217</v>
      </c>
      <c r="S83" s="232">
        <v>56.022087017461693</v>
      </c>
      <c r="T83" s="232">
        <v>46.906820812021543</v>
      </c>
      <c r="U83" s="232">
        <v>52.92153707022154</v>
      </c>
      <c r="V83" s="232">
        <v>61.498716652916642</v>
      </c>
      <c r="W83" s="232">
        <v>69.748412117061406</v>
      </c>
      <c r="DA83" s="71" t="s">
        <v>417</v>
      </c>
    </row>
    <row r="84" spans="1:105" ht="12" customHeight="1" x14ac:dyDescent="0.25">
      <c r="A84" s="60" t="s">
        <v>197</v>
      </c>
      <c r="B84" s="264">
        <v>525.27518484248446</v>
      </c>
      <c r="C84" s="264">
        <v>569.45698728202353</v>
      </c>
      <c r="D84" s="264">
        <v>524.42227090686856</v>
      </c>
      <c r="E84" s="264">
        <v>541.84755600730125</v>
      </c>
      <c r="F84" s="264">
        <v>562.54088126032445</v>
      </c>
      <c r="G84" s="264">
        <v>537.32275166968236</v>
      </c>
      <c r="H84" s="264">
        <v>586.35642368182255</v>
      </c>
      <c r="I84" s="264">
        <v>481.72083048724869</v>
      </c>
      <c r="J84" s="264">
        <v>450.27605715689538</v>
      </c>
      <c r="K84" s="264">
        <v>414.98250207446569</v>
      </c>
      <c r="L84" s="264">
        <v>606.61636040461235</v>
      </c>
      <c r="M84" s="264">
        <v>389.07098927742732</v>
      </c>
      <c r="N84" s="264">
        <v>331.16658693153738</v>
      </c>
      <c r="O84" s="264">
        <v>80.959753102563894</v>
      </c>
      <c r="P84" s="264">
        <v>80.193222696465767</v>
      </c>
      <c r="Q84" s="264">
        <v>81.097205758369171</v>
      </c>
      <c r="R84" s="264">
        <v>82.176298517357026</v>
      </c>
      <c r="S84" s="264">
        <v>86.726207927555336</v>
      </c>
      <c r="T84" s="264">
        <v>79.992337040091527</v>
      </c>
      <c r="U84" s="264">
        <v>83.218402158746599</v>
      </c>
      <c r="V84" s="264">
        <v>82.046703212901832</v>
      </c>
      <c r="W84" s="264">
        <v>91.671375414734541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10.33924458423907</v>
      </c>
      <c r="N85" s="231">
        <v>6.2757364454143669</v>
      </c>
      <c r="O85" s="231">
        <v>12.4257236347537</v>
      </c>
      <c r="P85" s="231">
        <v>12.89968493344886</v>
      </c>
      <c r="Q85" s="231">
        <v>9.3159639994344765</v>
      </c>
      <c r="R85" s="231">
        <v>6.9391965205351447</v>
      </c>
      <c r="S85" s="231">
        <v>9.2454213515515224</v>
      </c>
      <c r="T85" s="231">
        <v>7.2741286215418759</v>
      </c>
      <c r="U85" s="231">
        <v>8.2594301773452035</v>
      </c>
      <c r="V85" s="231">
        <v>7.9365825043143978</v>
      </c>
      <c r="W85" s="231">
        <v>9.7711134271442894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2.4708627511295642</v>
      </c>
      <c r="C87" s="231">
        <v>2.283312056137131</v>
      </c>
      <c r="D87" s="231">
        <v>2.4758718016037289</v>
      </c>
      <c r="E87" s="231">
        <v>2.678139230901047</v>
      </c>
      <c r="F87" s="231">
        <v>2.6931457044023621</v>
      </c>
      <c r="G87" s="231">
        <v>2.832998204703213</v>
      </c>
      <c r="H87" s="231">
        <v>2.6842258445737488</v>
      </c>
      <c r="I87" s="231">
        <v>2.9972885958470972</v>
      </c>
      <c r="J87" s="231">
        <v>3.2740221938437282</v>
      </c>
      <c r="K87" s="231">
        <v>2.547159932979099</v>
      </c>
      <c r="L87" s="231">
        <v>1.7033814173002411</v>
      </c>
      <c r="M87" s="231">
        <v>2.1452893002503899</v>
      </c>
      <c r="N87" s="231">
        <v>2.3352649516553261</v>
      </c>
      <c r="O87" s="231">
        <v>4.3655204878897136</v>
      </c>
      <c r="P87" s="231">
        <v>3.194822139176265</v>
      </c>
      <c r="Q87" s="231">
        <v>2.3715599461754868</v>
      </c>
      <c r="R87" s="231">
        <v>2.8803517567789059</v>
      </c>
      <c r="S87" s="231">
        <v>2.313377495594175</v>
      </c>
      <c r="T87" s="231">
        <v>2.2470839166723571</v>
      </c>
      <c r="U87" s="231">
        <v>2.455000212092703</v>
      </c>
      <c r="V87" s="231">
        <v>2.2175319491278609</v>
      </c>
      <c r="W87" s="231">
        <v>1.54510158219866</v>
      </c>
      <c r="DA87" s="73" t="s">
        <v>421</v>
      </c>
    </row>
    <row r="88" spans="1:105" ht="12" customHeight="1" x14ac:dyDescent="0.25">
      <c r="A88" s="64" t="s">
        <v>160</v>
      </c>
      <c r="B88" s="231">
        <v>4.4984635612327697</v>
      </c>
      <c r="C88" s="231">
        <v>4.4258455645088688</v>
      </c>
      <c r="D88" s="231">
        <v>4.7333434469302347</v>
      </c>
      <c r="E88" s="231">
        <v>5.8354345329589457</v>
      </c>
      <c r="F88" s="231">
        <v>6.5085086276979354</v>
      </c>
      <c r="G88" s="231">
        <v>7.022239127459402</v>
      </c>
      <c r="H88" s="231">
        <v>3.9602754319424891</v>
      </c>
      <c r="I88" s="231">
        <v>4.5106691942992283</v>
      </c>
      <c r="J88" s="231">
        <v>4.9688458150869748</v>
      </c>
      <c r="K88" s="231">
        <v>4.099550629374523</v>
      </c>
      <c r="L88" s="231">
        <v>2.9400653927387079</v>
      </c>
      <c r="M88" s="231">
        <v>3.418318415079193</v>
      </c>
      <c r="N88" s="231">
        <v>3.1651692892099201</v>
      </c>
      <c r="O88" s="231">
        <v>6.3267859903108237</v>
      </c>
      <c r="P88" s="231">
        <v>4.0874633618899656</v>
      </c>
      <c r="Q88" s="231">
        <v>4.2796044578315584</v>
      </c>
      <c r="R88" s="231">
        <v>3.48114664974567</v>
      </c>
      <c r="S88" s="231">
        <v>3.70078509473234</v>
      </c>
      <c r="T88" s="231">
        <v>4.575500565175167</v>
      </c>
      <c r="U88" s="231">
        <v>3.9280499284857222</v>
      </c>
      <c r="V88" s="231">
        <v>3.6561379143861479</v>
      </c>
      <c r="W88" s="231">
        <v>4.1734508422331809</v>
      </c>
      <c r="DA88" s="73" t="s">
        <v>422</v>
      </c>
    </row>
    <row r="89" spans="1:105" ht="12" customHeight="1" x14ac:dyDescent="0.25">
      <c r="A89" s="64" t="s">
        <v>70</v>
      </c>
      <c r="B89" s="231">
        <v>5.3227815762604864</v>
      </c>
      <c r="C89" s="231">
        <v>4.6155842176422377</v>
      </c>
      <c r="D89" s="231">
        <v>5.0899326572260719</v>
      </c>
      <c r="E89" s="231">
        <v>4.7791813842500854</v>
      </c>
      <c r="F89" s="231">
        <v>3.2015570335288621</v>
      </c>
      <c r="G89" s="231">
        <v>2.178993717693531</v>
      </c>
      <c r="H89" s="231">
        <v>5.2143587361251553</v>
      </c>
      <c r="I89" s="231">
        <v>4.8730022741118706</v>
      </c>
      <c r="J89" s="231">
        <v>4.7183006579925486</v>
      </c>
      <c r="K89" s="231">
        <v>3.0769880399352281</v>
      </c>
      <c r="L89" s="231">
        <v>1.6221840847340081</v>
      </c>
      <c r="M89" s="231">
        <v>2.1349558880325308</v>
      </c>
      <c r="N89" s="231">
        <v>1.2062594315418189</v>
      </c>
      <c r="O89" s="231">
        <v>2.8906532119503279</v>
      </c>
      <c r="P89" s="231">
        <v>6.6643548438053362</v>
      </c>
      <c r="Q89" s="231">
        <v>3.5922707167950598</v>
      </c>
      <c r="R89" s="231">
        <v>4.0704666091173412</v>
      </c>
      <c r="S89" s="231">
        <v>4.5847873676484294</v>
      </c>
      <c r="T89" s="231">
        <v>4.4567062955704548</v>
      </c>
      <c r="U89" s="231">
        <v>5.1546725605683479</v>
      </c>
      <c r="V89" s="231">
        <v>3.359677495582408</v>
      </c>
      <c r="W89" s="231">
        <v>3.728983242663217</v>
      </c>
      <c r="DA89" s="73" t="s">
        <v>423</v>
      </c>
    </row>
    <row r="90" spans="1:105" ht="12" customHeight="1" x14ac:dyDescent="0.25">
      <c r="A90" s="64" t="s">
        <v>34</v>
      </c>
      <c r="B90" s="231">
        <v>448.26309586901948</v>
      </c>
      <c r="C90" s="231">
        <v>470.55616288326968</v>
      </c>
      <c r="D90" s="231">
        <v>427.14393350384393</v>
      </c>
      <c r="E90" s="231">
        <v>482.69537673534882</v>
      </c>
      <c r="F90" s="231">
        <v>493.78356568781197</v>
      </c>
      <c r="G90" s="231">
        <v>484.34392430031482</v>
      </c>
      <c r="H90" s="231">
        <v>546.8356722116016</v>
      </c>
      <c r="I90" s="231">
        <v>435.77272333368552</v>
      </c>
      <c r="J90" s="231">
        <v>401.36106759199481</v>
      </c>
      <c r="K90" s="231">
        <v>388.46591372130342</v>
      </c>
      <c r="L90" s="231">
        <v>591.94088645640977</v>
      </c>
      <c r="M90" s="231">
        <v>346.78566267691622</v>
      </c>
      <c r="N90" s="231">
        <v>296.43881066596168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21.503080832852959</v>
      </c>
      <c r="C91" s="231">
        <v>29.692162341349182</v>
      </c>
      <c r="D91" s="231">
        <v>27.82809451296626</v>
      </c>
      <c r="E91" s="231">
        <v>34.282475209951713</v>
      </c>
      <c r="F91" s="231">
        <v>43.288195610632442</v>
      </c>
      <c r="G91" s="231">
        <v>31.204846329336931</v>
      </c>
      <c r="H91" s="231">
        <v>19.552672387831791</v>
      </c>
      <c r="I91" s="231">
        <v>22.189799906012041</v>
      </c>
      <c r="J91" s="231">
        <v>23.509077925766348</v>
      </c>
      <c r="K91" s="231">
        <v>9.3472555279509333</v>
      </c>
      <c r="L91" s="231">
        <v>4.3273899904099213</v>
      </c>
      <c r="M91" s="231">
        <v>13.06153180548738</v>
      </c>
      <c r="N91" s="231">
        <v>12.90402844068781</v>
      </c>
      <c r="O91" s="231">
        <v>34.649257287396892</v>
      </c>
      <c r="P91" s="231">
        <v>35.527135880749483</v>
      </c>
      <c r="Q91" s="231">
        <v>45.860888818544282</v>
      </c>
      <c r="R91" s="231">
        <v>41.036300857608822</v>
      </c>
      <c r="S91" s="231">
        <v>43.524964266025862</v>
      </c>
      <c r="T91" s="231">
        <v>41.028097337271483</v>
      </c>
      <c r="U91" s="231">
        <v>41.799534003233603</v>
      </c>
      <c r="V91" s="231">
        <v>43.822829597322873</v>
      </c>
      <c r="W91" s="231">
        <v>47.476398511816853</v>
      </c>
      <c r="DA91" s="73" t="s">
        <v>425</v>
      </c>
    </row>
    <row r="92" spans="1:105" ht="12" customHeight="1" x14ac:dyDescent="0.25">
      <c r="A92" s="64" t="s">
        <v>36</v>
      </c>
      <c r="B92" s="231">
        <v>43.216900251989152</v>
      </c>
      <c r="C92" s="231">
        <v>57.88392021911632</v>
      </c>
      <c r="D92" s="231">
        <v>57.151094984298432</v>
      </c>
      <c r="E92" s="231">
        <v>11.57694891389067</v>
      </c>
      <c r="F92" s="231">
        <v>13.065908596250861</v>
      </c>
      <c r="G92" s="231">
        <v>9.7397499901745981</v>
      </c>
      <c r="H92" s="231">
        <v>8.1092190697476454</v>
      </c>
      <c r="I92" s="231">
        <v>11.37734718329296</v>
      </c>
      <c r="J92" s="231">
        <v>12.444742972210999</v>
      </c>
      <c r="K92" s="231">
        <v>7.4456342229224841</v>
      </c>
      <c r="L92" s="231">
        <v>4.0824530630196003</v>
      </c>
      <c r="M92" s="231">
        <v>11.1859866074225</v>
      </c>
      <c r="N92" s="231">
        <v>8.8413177070665494</v>
      </c>
      <c r="O92" s="231">
        <v>20.301812490262439</v>
      </c>
      <c r="P92" s="231">
        <v>17.81976153739587</v>
      </c>
      <c r="Q92" s="231">
        <v>15.67691781958832</v>
      </c>
      <c r="R92" s="231">
        <v>23.768836123571131</v>
      </c>
      <c r="S92" s="231">
        <v>23.356872352002998</v>
      </c>
      <c r="T92" s="231">
        <v>20.410820303860181</v>
      </c>
      <c r="U92" s="231">
        <v>21.621715277021021</v>
      </c>
      <c r="V92" s="231">
        <v>21.053943752168141</v>
      </c>
      <c r="W92" s="231">
        <v>24.976327808678342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274.28099278671073</v>
      </c>
      <c r="C96" s="281">
        <v>290.64708705351183</v>
      </c>
      <c r="D96" s="281">
        <v>307.7633077659429</v>
      </c>
      <c r="E96" s="281">
        <v>330.86034658203562</v>
      </c>
      <c r="F96" s="281">
        <v>330.94895072976129</v>
      </c>
      <c r="G96" s="281">
        <v>393.76072254739489</v>
      </c>
      <c r="H96" s="281">
        <v>546.95510480876783</v>
      </c>
      <c r="I96" s="281">
        <v>447.1362767542754</v>
      </c>
      <c r="J96" s="281">
        <v>441.37034237361019</v>
      </c>
      <c r="K96" s="281">
        <v>343.95693638075937</v>
      </c>
      <c r="L96" s="281">
        <v>414.58559467164378</v>
      </c>
      <c r="M96" s="281">
        <v>326.96966689182187</v>
      </c>
      <c r="N96" s="281">
        <v>289.75145080249621</v>
      </c>
      <c r="O96" s="281">
        <v>249.414126455494</v>
      </c>
      <c r="P96" s="281">
        <v>304.46844779552822</v>
      </c>
      <c r="Q96" s="281">
        <v>366.8747653772898</v>
      </c>
      <c r="R96" s="281">
        <v>294.37456670479941</v>
      </c>
      <c r="S96" s="281">
        <v>204.27565790974521</v>
      </c>
      <c r="T96" s="281">
        <v>217.71781715130271</v>
      </c>
      <c r="U96" s="281">
        <v>207.10236298109899</v>
      </c>
      <c r="V96" s="281">
        <v>209.0104710758801</v>
      </c>
      <c r="W96" s="281">
        <v>284.7487457129684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0.99999999999999978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0.99999999999999989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0.99999999999999989</v>
      </c>
      <c r="P100" s="234">
        <f t="shared" si="4"/>
        <v>0.99999999999999989</v>
      </c>
      <c r="Q100" s="234">
        <f t="shared" si="4"/>
        <v>0.99999999999999978</v>
      </c>
      <c r="R100" s="234">
        <f t="shared" si="4"/>
        <v>0.99999999999999978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5.4005644003442472E-4</v>
      </c>
      <c r="C105" s="270">
        <f t="shared" si="9"/>
        <v>6.7535095422331496E-4</v>
      </c>
      <c r="D105" s="270">
        <f t="shared" si="9"/>
        <v>6.1508545352312229E-4</v>
      </c>
      <c r="E105" s="270">
        <f t="shared" si="9"/>
        <v>8.2669514718346302E-4</v>
      </c>
      <c r="F105" s="270">
        <f t="shared" si="9"/>
        <v>9.3112802608945452E-4</v>
      </c>
      <c r="G105" s="270">
        <f t="shared" si="9"/>
        <v>6.6384506269839296E-4</v>
      </c>
      <c r="H105" s="270">
        <f t="shared" si="9"/>
        <v>3.7923921840164103E-4</v>
      </c>
      <c r="I105" s="270">
        <f t="shared" si="9"/>
        <v>4.3352755713839945E-4</v>
      </c>
      <c r="J105" s="270">
        <f t="shared" si="9"/>
        <v>4.1464787892663853E-4</v>
      </c>
      <c r="K105" s="270">
        <f t="shared" si="9"/>
        <v>3.0578582338738636E-4</v>
      </c>
      <c r="L105" s="270">
        <f t="shared" si="9"/>
        <v>2.1989453573756067E-4</v>
      </c>
      <c r="M105" s="270">
        <f t="shared" si="9"/>
        <v>3.6939919081276583E-4</v>
      </c>
      <c r="N105" s="270">
        <f t="shared" si="9"/>
        <v>3.8648317980264539E-4</v>
      </c>
      <c r="O105" s="270">
        <f t="shared" si="9"/>
        <v>4.1909208900015721E-4</v>
      </c>
      <c r="P105" s="270">
        <f t="shared" si="9"/>
        <v>9.8973266376245351E-5</v>
      </c>
      <c r="Q105" s="270">
        <f t="shared" si="9"/>
        <v>1.0618408411036434E-4</v>
      </c>
      <c r="R105" s="270">
        <f t="shared" si="9"/>
        <v>9.2822971725019921E-5</v>
      </c>
      <c r="S105" s="270">
        <f t="shared" si="9"/>
        <v>1.0712020143960776E-4</v>
      </c>
      <c r="T105" s="270">
        <f t="shared" si="9"/>
        <v>9.1792236272262163E-5</v>
      </c>
      <c r="U105" s="270">
        <f t="shared" si="9"/>
        <v>8.8423433064010871E-5</v>
      </c>
      <c r="V105" s="270">
        <f t="shared" si="9"/>
        <v>8.3338276403117985E-5</v>
      </c>
      <c r="W105" s="270">
        <f t="shared" si="9"/>
        <v>7.1422605825533723E-5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0.11105427406423363</v>
      </c>
      <c r="C106" s="271">
        <f t="shared" si="10"/>
        <v>0.1348679989475596</v>
      </c>
      <c r="D106" s="271">
        <f t="shared" si="10"/>
        <v>0.12596234397321607</v>
      </c>
      <c r="E106" s="271">
        <f t="shared" si="10"/>
        <v>8.7308979344405374E-2</v>
      </c>
      <c r="F106" s="271">
        <f t="shared" si="10"/>
        <v>9.4668817899768831E-2</v>
      </c>
      <c r="G106" s="271">
        <f t="shared" si="10"/>
        <v>6.6167984878304942E-2</v>
      </c>
      <c r="H106" s="271">
        <f t="shared" si="10"/>
        <v>4.3525209626428953E-2</v>
      </c>
      <c r="I106" s="271">
        <f t="shared" si="10"/>
        <v>5.1546431356482465E-2</v>
      </c>
      <c r="J106" s="271">
        <f t="shared" si="10"/>
        <v>4.9432083723957611E-2</v>
      </c>
      <c r="K106" s="271">
        <f t="shared" si="10"/>
        <v>3.7566288056276952E-2</v>
      </c>
      <c r="L106" s="271">
        <f t="shared" si="10"/>
        <v>2.5928127419442833E-2</v>
      </c>
      <c r="M106" s="271">
        <f t="shared" si="10"/>
        <v>6.170687768034764E-2</v>
      </c>
      <c r="N106" s="271">
        <f t="shared" si="10"/>
        <v>5.6661904673465088E-2</v>
      </c>
      <c r="O106" s="271">
        <f t="shared" si="10"/>
        <v>5.8660384257947021E-2</v>
      </c>
      <c r="P106" s="271">
        <f t="shared" si="10"/>
        <v>5.0561773233271934E-2</v>
      </c>
      <c r="Q106" s="271">
        <f t="shared" si="10"/>
        <v>5.154618678411256E-2</v>
      </c>
      <c r="R106" s="271">
        <f t="shared" si="10"/>
        <v>5.3882113848796077E-2</v>
      </c>
      <c r="S106" s="271">
        <f t="shared" si="10"/>
        <v>6.7665818735561878E-2</v>
      </c>
      <c r="T106" s="271">
        <f t="shared" si="10"/>
        <v>5.9738753544311261E-2</v>
      </c>
      <c r="U106" s="271">
        <f t="shared" si="10"/>
        <v>6.7014262911207878E-2</v>
      </c>
      <c r="V106" s="271">
        <f t="shared" si="10"/>
        <v>7.338954640303498E-2</v>
      </c>
      <c r="W106" s="271">
        <f t="shared" si="10"/>
        <v>6.4996888263630481E-2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0.39059874355583646</v>
      </c>
      <c r="C107" s="271">
        <f t="shared" si="11"/>
        <v>0.36398507958211673</v>
      </c>
      <c r="D107" s="271">
        <f t="shared" si="11"/>
        <v>0.35899760550097298</v>
      </c>
      <c r="E107" s="271">
        <f t="shared" si="11"/>
        <v>0.27324263163801388</v>
      </c>
      <c r="F107" s="271">
        <f t="shared" si="11"/>
        <v>0.28564064063368605</v>
      </c>
      <c r="G107" s="271">
        <f t="shared" si="11"/>
        <v>0.2808689155987848</v>
      </c>
      <c r="H107" s="271">
        <f t="shared" si="11"/>
        <v>0.24973722980522364</v>
      </c>
      <c r="I107" s="271">
        <f t="shared" si="11"/>
        <v>0.25511021081786955</v>
      </c>
      <c r="J107" s="271">
        <f t="shared" si="11"/>
        <v>0.26750802888821101</v>
      </c>
      <c r="K107" s="271">
        <f t="shared" si="11"/>
        <v>0.27851445391825846</v>
      </c>
      <c r="L107" s="271">
        <f t="shared" si="11"/>
        <v>0.20812344152112472</v>
      </c>
      <c r="M107" s="271">
        <f t="shared" si="11"/>
        <v>0.28837748313675243</v>
      </c>
      <c r="N107" s="271">
        <f t="shared" si="11"/>
        <v>0.26207362558282737</v>
      </c>
      <c r="O107" s="271">
        <f t="shared" si="11"/>
        <v>0.26454953639862622</v>
      </c>
      <c r="P107" s="271">
        <f t="shared" si="11"/>
        <v>0.23754764057529376</v>
      </c>
      <c r="Q107" s="271">
        <f t="shared" si="11"/>
        <v>0.20782560565692218</v>
      </c>
      <c r="R107" s="271">
        <f t="shared" si="11"/>
        <v>0.26755453809654872</v>
      </c>
      <c r="S107" s="271">
        <f t="shared" si="11"/>
        <v>0.33316099864776516</v>
      </c>
      <c r="T107" s="271">
        <f t="shared" si="11"/>
        <v>0.29862875743919221</v>
      </c>
      <c r="U107" s="271">
        <f t="shared" si="11"/>
        <v>0.30785230862864632</v>
      </c>
      <c r="V107" s="271">
        <f t="shared" si="11"/>
        <v>0.3003272339068202</v>
      </c>
      <c r="W107" s="271">
        <f t="shared" si="11"/>
        <v>0.26559258290915094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6.7992036927755808E-2</v>
      </c>
      <c r="C108" s="271">
        <f t="shared" si="12"/>
        <v>8.0452008932371269E-2</v>
      </c>
      <c r="D108" s="271">
        <f t="shared" si="12"/>
        <v>7.4761704936362028E-2</v>
      </c>
      <c r="E108" s="271">
        <f t="shared" si="12"/>
        <v>9.7936224043397371E-2</v>
      </c>
      <c r="F108" s="271">
        <f t="shared" si="12"/>
        <v>0.10600538385485293</v>
      </c>
      <c r="G108" s="271">
        <f t="shared" si="12"/>
        <v>7.681115712324256E-2</v>
      </c>
      <c r="H108" s="271">
        <f t="shared" si="12"/>
        <v>4.9675981803073088E-2</v>
      </c>
      <c r="I108" s="271">
        <f t="shared" si="12"/>
        <v>5.5628440041523293E-2</v>
      </c>
      <c r="J108" s="271">
        <f t="shared" si="12"/>
        <v>5.3029135135657809E-2</v>
      </c>
      <c r="K108" s="271">
        <f t="shared" si="12"/>
        <v>4.2496566369711719E-2</v>
      </c>
      <c r="L108" s="271">
        <f t="shared" si="12"/>
        <v>3.1835677087865423E-2</v>
      </c>
      <c r="M108" s="271">
        <f t="shared" si="12"/>
        <v>4.6824840756665646E-2</v>
      </c>
      <c r="N108" s="271">
        <f t="shared" si="12"/>
        <v>4.8097784353758742E-2</v>
      </c>
      <c r="O108" s="271">
        <f t="shared" si="12"/>
        <v>5.071946449127164E-2</v>
      </c>
      <c r="P108" s="271">
        <f t="shared" si="12"/>
        <v>4.2635331081514398E-2</v>
      </c>
      <c r="Q108" s="271">
        <f t="shared" si="12"/>
        <v>4.7783513757517132E-2</v>
      </c>
      <c r="R108" s="271">
        <f t="shared" si="12"/>
        <v>4.5042967070222255E-2</v>
      </c>
      <c r="S108" s="271">
        <f t="shared" si="12"/>
        <v>5.6110615174203855E-2</v>
      </c>
      <c r="T108" s="271">
        <f t="shared" si="12"/>
        <v>5.1783590240811479E-2</v>
      </c>
      <c r="U108" s="271">
        <f t="shared" si="12"/>
        <v>5.6733938600219982E-2</v>
      </c>
      <c r="V108" s="271">
        <f t="shared" si="12"/>
        <v>6.2029963297827131E-2</v>
      </c>
      <c r="W108" s="271">
        <f t="shared" si="12"/>
        <v>5.3953079349538635E-2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6.7992036927755808E-2</v>
      </c>
      <c r="C109" s="272">
        <f t="shared" si="13"/>
        <v>8.0452008932371269E-2</v>
      </c>
      <c r="D109" s="272">
        <f t="shared" si="13"/>
        <v>7.4761704936362028E-2</v>
      </c>
      <c r="E109" s="272">
        <f t="shared" si="13"/>
        <v>9.7936224043397371E-2</v>
      </c>
      <c r="F109" s="272">
        <f t="shared" si="13"/>
        <v>0.10600538385485293</v>
      </c>
      <c r="G109" s="272">
        <f t="shared" si="13"/>
        <v>7.681115712324256E-2</v>
      </c>
      <c r="H109" s="272">
        <f t="shared" si="13"/>
        <v>4.9675981803073088E-2</v>
      </c>
      <c r="I109" s="272">
        <f t="shared" si="13"/>
        <v>5.5628440041523293E-2</v>
      </c>
      <c r="J109" s="272">
        <f t="shared" si="13"/>
        <v>5.3029135135657809E-2</v>
      </c>
      <c r="K109" s="272">
        <f t="shared" si="13"/>
        <v>4.2496566369711719E-2</v>
      </c>
      <c r="L109" s="272">
        <f t="shared" si="13"/>
        <v>3.1835677087865423E-2</v>
      </c>
      <c r="M109" s="272">
        <f t="shared" si="13"/>
        <v>4.6824840756665646E-2</v>
      </c>
      <c r="N109" s="272">
        <f t="shared" si="13"/>
        <v>4.8097784353758742E-2</v>
      </c>
      <c r="O109" s="272">
        <f t="shared" si="13"/>
        <v>5.071946449127164E-2</v>
      </c>
      <c r="P109" s="272">
        <f t="shared" si="13"/>
        <v>4.2635331081514398E-2</v>
      </c>
      <c r="Q109" s="272">
        <f t="shared" si="13"/>
        <v>4.7783513757517132E-2</v>
      </c>
      <c r="R109" s="272">
        <f t="shared" si="13"/>
        <v>4.5042967070222255E-2</v>
      </c>
      <c r="S109" s="272">
        <f t="shared" si="13"/>
        <v>5.6110615174203855E-2</v>
      </c>
      <c r="T109" s="272">
        <f t="shared" si="13"/>
        <v>5.1783590240811479E-2</v>
      </c>
      <c r="U109" s="272">
        <f t="shared" si="13"/>
        <v>5.6733938600219982E-2</v>
      </c>
      <c r="V109" s="272">
        <f t="shared" si="13"/>
        <v>6.2029963297827131E-2</v>
      </c>
      <c r="W109" s="272">
        <f t="shared" si="13"/>
        <v>5.3953079349538635E-2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0.12269520136651367</v>
      </c>
      <c r="C111" s="271">
        <f t="shared" si="15"/>
        <v>0.13194818177268161</v>
      </c>
      <c r="D111" s="271">
        <f t="shared" si="15"/>
        <v>0.1244732878588844</v>
      </c>
      <c r="E111" s="271">
        <f t="shared" si="15"/>
        <v>0.15623382495814436</v>
      </c>
      <c r="F111" s="271">
        <f t="shared" si="15"/>
        <v>0.15538097248728933</v>
      </c>
      <c r="G111" s="271">
        <f t="shared" si="15"/>
        <v>0.13859768277875487</v>
      </c>
      <c r="H111" s="271">
        <f t="shared" si="15"/>
        <v>0.11157950409313935</v>
      </c>
      <c r="I111" s="271">
        <f t="shared" si="15"/>
        <v>0.11370938611012812</v>
      </c>
      <c r="J111" s="271">
        <f t="shared" si="15"/>
        <v>0.10853729515716558</v>
      </c>
      <c r="K111" s="271">
        <f t="shared" si="15"/>
        <v>0.11405602260476448</v>
      </c>
      <c r="L111" s="271">
        <f t="shared" si="15"/>
        <v>0.14871814691173879</v>
      </c>
      <c r="M111" s="271">
        <f t="shared" si="15"/>
        <v>0.11051040563558008</v>
      </c>
      <c r="N111" s="271">
        <f t="shared" si="15"/>
        <v>0.11922726208582592</v>
      </c>
      <c r="O111" s="271">
        <f t="shared" si="15"/>
        <v>5.3687816610085502E-2</v>
      </c>
      <c r="P111" s="271">
        <f t="shared" si="15"/>
        <v>4.5330061935040161E-2</v>
      </c>
      <c r="Q111" s="271">
        <f t="shared" si="15"/>
        <v>4.5687347856154616E-2</v>
      </c>
      <c r="R111" s="271">
        <f t="shared" si="15"/>
        <v>4.8228899101226387E-2</v>
      </c>
      <c r="S111" s="271">
        <f t="shared" si="15"/>
        <v>6.0300304809167551E-2</v>
      </c>
      <c r="T111" s="271">
        <f t="shared" si="15"/>
        <v>5.7950784234656681E-2</v>
      </c>
      <c r="U111" s="271">
        <f t="shared" si="15"/>
        <v>6.0502297857437999E-2</v>
      </c>
      <c r="V111" s="271">
        <f t="shared" si="15"/>
        <v>6.2715266763331404E-2</v>
      </c>
      <c r="W111" s="271">
        <f t="shared" si="15"/>
        <v>5.4345212410276823E-2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2.9752912645624251E-2</v>
      </c>
      <c r="C112" s="272">
        <f t="shared" si="16"/>
        <v>3.6497033044870321E-2</v>
      </c>
      <c r="D112" s="272">
        <f t="shared" si="16"/>
        <v>3.3485058041040704E-2</v>
      </c>
      <c r="E112" s="272">
        <f t="shared" si="16"/>
        <v>4.4737851032092935E-2</v>
      </c>
      <c r="F112" s="272">
        <f t="shared" si="16"/>
        <v>4.9892901702071876E-2</v>
      </c>
      <c r="G112" s="272">
        <f t="shared" si="16"/>
        <v>3.6175495287640247E-2</v>
      </c>
      <c r="H112" s="272">
        <f t="shared" si="16"/>
        <v>2.1319507991877224E-2</v>
      </c>
      <c r="I112" s="272">
        <f t="shared" si="16"/>
        <v>2.4358116704524164E-2</v>
      </c>
      <c r="J112" s="272">
        <f t="shared" si="16"/>
        <v>2.3382578466862085E-2</v>
      </c>
      <c r="K112" s="272">
        <f t="shared" si="16"/>
        <v>1.8188327107741743E-2</v>
      </c>
      <c r="L112" s="272">
        <f t="shared" si="16"/>
        <v>1.3629689695037979E-2</v>
      </c>
      <c r="M112" s="272">
        <f t="shared" si="16"/>
        <v>2.1057479213685955E-2</v>
      </c>
      <c r="N112" s="272">
        <f t="shared" si="16"/>
        <v>2.2330442585692323E-2</v>
      </c>
      <c r="O112" s="272">
        <f t="shared" si="16"/>
        <v>2.3575842254356254E-2</v>
      </c>
      <c r="P112" s="272">
        <f t="shared" si="16"/>
        <v>1.8594858469327437E-2</v>
      </c>
      <c r="Q112" s="272">
        <f t="shared" si="16"/>
        <v>2.2189351470032963E-2</v>
      </c>
      <c r="R112" s="272">
        <f t="shared" si="16"/>
        <v>2.0611403018537908E-2</v>
      </c>
      <c r="S112" s="272">
        <f t="shared" si="16"/>
        <v>2.5549544495427411E-2</v>
      </c>
      <c r="T112" s="272">
        <f t="shared" si="16"/>
        <v>2.3536217642997757E-2</v>
      </c>
      <c r="U112" s="272">
        <f t="shared" si="16"/>
        <v>2.559135574421979E-2</v>
      </c>
      <c r="V112" s="272">
        <f t="shared" si="16"/>
        <v>2.88155305289895E-2</v>
      </c>
      <c r="W112" s="272">
        <f t="shared" si="16"/>
        <v>2.5009029174176616E-2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9.2942288720889416E-2</v>
      </c>
      <c r="C113" s="272">
        <f t="shared" si="17"/>
        <v>9.5451148727811297E-2</v>
      </c>
      <c r="D113" s="272">
        <f t="shared" si="17"/>
        <v>9.0988229817843685E-2</v>
      </c>
      <c r="E113" s="272">
        <f t="shared" si="17"/>
        <v>0.11149597392605143</v>
      </c>
      <c r="F113" s="272">
        <f t="shared" si="17"/>
        <v>0.10548807078521748</v>
      </c>
      <c r="G113" s="272">
        <f t="shared" si="17"/>
        <v>0.10242218749111463</v>
      </c>
      <c r="H113" s="272">
        <f t="shared" si="17"/>
        <v>9.0259996101262133E-2</v>
      </c>
      <c r="I113" s="272">
        <f t="shared" si="17"/>
        <v>8.9351269405603964E-2</v>
      </c>
      <c r="J113" s="272">
        <f t="shared" si="17"/>
        <v>8.51547166903035E-2</v>
      </c>
      <c r="K113" s="272">
        <f t="shared" si="17"/>
        <v>9.5867695497022745E-2</v>
      </c>
      <c r="L113" s="272">
        <f t="shared" si="17"/>
        <v>0.13508845721670082</v>
      </c>
      <c r="M113" s="272">
        <f t="shared" si="17"/>
        <v>8.9452926421894119E-2</v>
      </c>
      <c r="N113" s="272">
        <f t="shared" si="17"/>
        <v>9.6896819500133582E-2</v>
      </c>
      <c r="O113" s="272">
        <f t="shared" si="17"/>
        <v>3.0111974355729251E-2</v>
      </c>
      <c r="P113" s="272">
        <f t="shared" si="17"/>
        <v>2.6735203465712721E-2</v>
      </c>
      <c r="Q113" s="272">
        <f t="shared" si="17"/>
        <v>2.3497996386121652E-2</v>
      </c>
      <c r="R113" s="272">
        <f t="shared" si="17"/>
        <v>2.7617496082688479E-2</v>
      </c>
      <c r="S113" s="272">
        <f t="shared" si="17"/>
        <v>3.4750760313740144E-2</v>
      </c>
      <c r="T113" s="272">
        <f t="shared" si="17"/>
        <v>3.4414566591658917E-2</v>
      </c>
      <c r="U113" s="272">
        <f t="shared" si="17"/>
        <v>3.4910942113218213E-2</v>
      </c>
      <c r="V113" s="272">
        <f t="shared" si="17"/>
        <v>3.3899736234341907E-2</v>
      </c>
      <c r="W113" s="272">
        <f t="shared" si="17"/>
        <v>2.9336183236100211E-2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0.30711968764562608</v>
      </c>
      <c r="C115" s="283">
        <f t="shared" si="19"/>
        <v>0.28807137981104758</v>
      </c>
      <c r="D115" s="283">
        <f t="shared" si="19"/>
        <v>0.31518997227704132</v>
      </c>
      <c r="E115" s="283">
        <f t="shared" si="19"/>
        <v>0.38445164486885552</v>
      </c>
      <c r="F115" s="283">
        <f t="shared" si="19"/>
        <v>0.35737305709831335</v>
      </c>
      <c r="G115" s="283">
        <f t="shared" si="19"/>
        <v>0.43689041455821442</v>
      </c>
      <c r="H115" s="283">
        <f t="shared" si="19"/>
        <v>0.54510283545373328</v>
      </c>
      <c r="I115" s="283">
        <f t="shared" si="19"/>
        <v>0.52357200411685811</v>
      </c>
      <c r="J115" s="283">
        <f t="shared" si="19"/>
        <v>0.5210788092160813</v>
      </c>
      <c r="K115" s="283">
        <f t="shared" si="19"/>
        <v>0.52706088322760092</v>
      </c>
      <c r="L115" s="283">
        <f t="shared" si="19"/>
        <v>0.5851747125240907</v>
      </c>
      <c r="M115" s="283">
        <f t="shared" si="19"/>
        <v>0.4922109935998415</v>
      </c>
      <c r="N115" s="283">
        <f t="shared" si="19"/>
        <v>0.51355294012432018</v>
      </c>
      <c r="O115" s="283">
        <f t="shared" si="19"/>
        <v>0.57196370615306935</v>
      </c>
      <c r="P115" s="283">
        <f t="shared" si="19"/>
        <v>0.6238262199085034</v>
      </c>
      <c r="Q115" s="283">
        <f t="shared" si="19"/>
        <v>0.64705116186118294</v>
      </c>
      <c r="R115" s="283">
        <f t="shared" si="19"/>
        <v>0.58519865891148137</v>
      </c>
      <c r="S115" s="283">
        <f t="shared" si="19"/>
        <v>0.48265514243186197</v>
      </c>
      <c r="T115" s="283">
        <f t="shared" si="19"/>
        <v>0.53180632230475611</v>
      </c>
      <c r="U115" s="283">
        <f t="shared" si="19"/>
        <v>0.50780876856942381</v>
      </c>
      <c r="V115" s="283">
        <f t="shared" si="19"/>
        <v>0.50145465135258316</v>
      </c>
      <c r="W115" s="283">
        <f t="shared" si="19"/>
        <v>0.56104081446157761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1.0000000000000002</v>
      </c>
      <c r="C117" s="234">
        <f t="shared" si="20"/>
        <v>1</v>
      </c>
      <c r="D117" s="234">
        <f t="shared" si="20"/>
        <v>0.99999999999999989</v>
      </c>
      <c r="E117" s="234">
        <f t="shared" si="20"/>
        <v>1</v>
      </c>
      <c r="F117" s="234">
        <f t="shared" si="20"/>
        <v>0.99999999999999989</v>
      </c>
      <c r="G117" s="234">
        <f t="shared" si="20"/>
        <v>1.0000000000000002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0.99999999999999989</v>
      </c>
      <c r="Q117" s="234">
        <f t="shared" si="20"/>
        <v>1</v>
      </c>
      <c r="R117" s="234">
        <f t="shared" si="20"/>
        <v>0.99999999999999978</v>
      </c>
      <c r="S117" s="234">
        <f t="shared" si="20"/>
        <v>1.0000000000000002</v>
      </c>
      <c r="T117" s="234">
        <f t="shared" si="20"/>
        <v>0.99999999999999989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1.4174031841575653E-3</v>
      </c>
      <c r="C122" s="270">
        <f t="shared" si="25"/>
        <v>1.6045601455757326E-3</v>
      </c>
      <c r="D122" s="270">
        <f t="shared" si="25"/>
        <v>1.5124557744787717E-3</v>
      </c>
      <c r="E122" s="270">
        <f t="shared" si="25"/>
        <v>1.827491401638749E-3</v>
      </c>
      <c r="F122" s="270">
        <f t="shared" si="25"/>
        <v>2.0209461292091291E-3</v>
      </c>
      <c r="G122" s="270">
        <f t="shared" si="25"/>
        <v>1.6864683552053413E-3</v>
      </c>
      <c r="H122" s="270">
        <f t="shared" si="25"/>
        <v>1.2248595825494638E-3</v>
      </c>
      <c r="I122" s="270">
        <f t="shared" si="25"/>
        <v>1.304110345278829E-3</v>
      </c>
      <c r="J122" s="270">
        <f t="shared" si="25"/>
        <v>1.2747070202214525E-3</v>
      </c>
      <c r="K122" s="270">
        <f t="shared" si="25"/>
        <v>1.0239762374214798E-3</v>
      </c>
      <c r="L122" s="270">
        <f t="shared" si="25"/>
        <v>7.0344897488369641E-4</v>
      </c>
      <c r="M122" s="270">
        <f t="shared" si="25"/>
        <v>1.1593389338624459E-3</v>
      </c>
      <c r="N122" s="270">
        <f t="shared" si="25"/>
        <v>1.1386975340786332E-3</v>
      </c>
      <c r="O122" s="270">
        <f t="shared" si="25"/>
        <v>1.4030946780813458E-3</v>
      </c>
      <c r="P122" s="270">
        <f t="shared" si="25"/>
        <v>3.5930775039225333E-4</v>
      </c>
      <c r="Q122" s="270">
        <f t="shared" si="25"/>
        <v>3.8031287072387267E-4</v>
      </c>
      <c r="R122" s="270">
        <f t="shared" si="25"/>
        <v>3.2815437138601985E-4</v>
      </c>
      <c r="S122" s="270">
        <f t="shared" si="25"/>
        <v>3.3515656305207971E-4</v>
      </c>
      <c r="T122" s="270">
        <f t="shared" si="25"/>
        <v>2.8868466271444803E-4</v>
      </c>
      <c r="U122" s="270">
        <f t="shared" si="25"/>
        <v>2.71780381576368E-4</v>
      </c>
      <c r="V122" s="270">
        <f t="shared" si="25"/>
        <v>2.4985217346507434E-4</v>
      </c>
      <c r="W122" s="270">
        <f t="shared" si="25"/>
        <v>2.3598251940163962E-4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0.30939929958201162</v>
      </c>
      <c r="C123" s="271">
        <f t="shared" si="26"/>
        <v>0.3030396038547104</v>
      </c>
      <c r="D123" s="271">
        <f t="shared" si="26"/>
        <v>0.30954074819424487</v>
      </c>
      <c r="E123" s="271">
        <f t="shared" si="26"/>
        <v>0.20261513882256688</v>
      </c>
      <c r="F123" s="271">
        <f t="shared" si="26"/>
        <v>0.1977780965009116</v>
      </c>
      <c r="G123" s="271">
        <f t="shared" si="26"/>
        <v>0.2024444196306589</v>
      </c>
      <c r="H123" s="271">
        <f t="shared" si="26"/>
        <v>0.19142442798341808</v>
      </c>
      <c r="I123" s="271">
        <f t="shared" si="26"/>
        <v>0.21252145595457808</v>
      </c>
      <c r="J123" s="271">
        <f t="shared" si="26"/>
        <v>0.22132537073621009</v>
      </c>
      <c r="K123" s="271">
        <f t="shared" si="26"/>
        <v>0.21118837141070929</v>
      </c>
      <c r="L123" s="271">
        <f t="shared" si="26"/>
        <v>0.18277079841174018</v>
      </c>
      <c r="M123" s="271">
        <f t="shared" si="26"/>
        <v>0.25638716845332726</v>
      </c>
      <c r="N123" s="271">
        <f t="shared" si="26"/>
        <v>0.25075481988292925</v>
      </c>
      <c r="O123" s="271">
        <f t="shared" si="26"/>
        <v>0.29123730207213466</v>
      </c>
      <c r="P123" s="271">
        <f t="shared" si="26"/>
        <v>0.28404290873837512</v>
      </c>
      <c r="Q123" s="271">
        <f t="shared" si="26"/>
        <v>0.2454154617041916</v>
      </c>
      <c r="R123" s="271">
        <f t="shared" si="26"/>
        <v>0.28662242985898273</v>
      </c>
      <c r="S123" s="271">
        <f t="shared" si="26"/>
        <v>0.3194625572496525</v>
      </c>
      <c r="T123" s="271">
        <f t="shared" si="26"/>
        <v>0.31588436276005227</v>
      </c>
      <c r="U123" s="271">
        <f t="shared" si="26"/>
        <v>0.31486509962214099</v>
      </c>
      <c r="V123" s="271">
        <f t="shared" si="26"/>
        <v>0.29912142288493349</v>
      </c>
      <c r="W123" s="271">
        <f t="shared" si="26"/>
        <v>0.28522162707726023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0.31963155593182802</v>
      </c>
      <c r="C125" s="271">
        <f t="shared" si="28"/>
        <v>0.34237395385378983</v>
      </c>
      <c r="D125" s="271">
        <f t="shared" si="28"/>
        <v>0.32927879742954513</v>
      </c>
      <c r="E125" s="271">
        <f t="shared" si="28"/>
        <v>0.3877846836285016</v>
      </c>
      <c r="F125" s="271">
        <f t="shared" si="28"/>
        <v>0.41210758061388347</v>
      </c>
      <c r="G125" s="271">
        <f t="shared" si="28"/>
        <v>0.34952087311421659</v>
      </c>
      <c r="H125" s="271">
        <f t="shared" si="28"/>
        <v>0.28738021324748841</v>
      </c>
      <c r="I125" s="271">
        <f t="shared" si="28"/>
        <v>0.29973113274574859</v>
      </c>
      <c r="J125" s="271">
        <f t="shared" si="28"/>
        <v>0.29199997593825167</v>
      </c>
      <c r="K125" s="271">
        <f t="shared" si="28"/>
        <v>0.25489640761426618</v>
      </c>
      <c r="L125" s="271">
        <f t="shared" si="28"/>
        <v>0.18241880087374487</v>
      </c>
      <c r="M125" s="271">
        <f t="shared" si="28"/>
        <v>0.26322560484828411</v>
      </c>
      <c r="N125" s="271">
        <f t="shared" si="28"/>
        <v>0.25382839016339381</v>
      </c>
      <c r="O125" s="271">
        <f t="shared" si="28"/>
        <v>0.30415118717184475</v>
      </c>
      <c r="P125" s="271">
        <f t="shared" si="28"/>
        <v>0.27723985541113721</v>
      </c>
      <c r="Q125" s="271">
        <f t="shared" si="28"/>
        <v>0.30654696611715265</v>
      </c>
      <c r="R125" s="271">
        <f t="shared" si="28"/>
        <v>0.28522465162329091</v>
      </c>
      <c r="S125" s="271">
        <f t="shared" si="28"/>
        <v>0.31445515571000299</v>
      </c>
      <c r="T125" s="271">
        <f t="shared" si="28"/>
        <v>0.29170727502674831</v>
      </c>
      <c r="U125" s="271">
        <f t="shared" si="28"/>
        <v>0.312342446654991</v>
      </c>
      <c r="V125" s="271">
        <f t="shared" si="28"/>
        <v>0.33310218677457071</v>
      </c>
      <c r="W125" s="271">
        <f t="shared" si="28"/>
        <v>0.31929911967401692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0.31963155593182802</v>
      </c>
      <c r="C126" s="272">
        <f t="shared" si="29"/>
        <v>0.34237395385378983</v>
      </c>
      <c r="D126" s="272">
        <f t="shared" si="29"/>
        <v>0.32927879742954513</v>
      </c>
      <c r="E126" s="272">
        <f t="shared" si="29"/>
        <v>0.3877846836285016</v>
      </c>
      <c r="F126" s="272">
        <f t="shared" si="29"/>
        <v>0.41210758061388347</v>
      </c>
      <c r="G126" s="272">
        <f t="shared" si="29"/>
        <v>0.34952087311421659</v>
      </c>
      <c r="H126" s="272">
        <f t="shared" si="29"/>
        <v>0.28738021324748841</v>
      </c>
      <c r="I126" s="272">
        <f t="shared" si="29"/>
        <v>0.29973113274574859</v>
      </c>
      <c r="J126" s="272">
        <f t="shared" si="29"/>
        <v>0.29199997593825167</v>
      </c>
      <c r="K126" s="272">
        <f t="shared" si="29"/>
        <v>0.25489640761426618</v>
      </c>
      <c r="L126" s="272">
        <f t="shared" si="29"/>
        <v>0.18241880087374487</v>
      </c>
      <c r="M126" s="272">
        <f t="shared" si="29"/>
        <v>0.26322560484828411</v>
      </c>
      <c r="N126" s="272">
        <f t="shared" si="29"/>
        <v>0.25382839016339381</v>
      </c>
      <c r="O126" s="272">
        <f t="shared" si="29"/>
        <v>0.30415118717184475</v>
      </c>
      <c r="P126" s="272">
        <f t="shared" si="29"/>
        <v>0.27723985541113721</v>
      </c>
      <c r="Q126" s="272">
        <f t="shared" si="29"/>
        <v>0.30654696611715265</v>
      </c>
      <c r="R126" s="272">
        <f t="shared" si="29"/>
        <v>0.28522465162329091</v>
      </c>
      <c r="S126" s="272">
        <f t="shared" si="29"/>
        <v>0.31445515571000299</v>
      </c>
      <c r="T126" s="272">
        <f t="shared" si="29"/>
        <v>0.29170727502674831</v>
      </c>
      <c r="U126" s="272">
        <f t="shared" si="29"/>
        <v>0.312342446654991</v>
      </c>
      <c r="V126" s="272">
        <f t="shared" si="29"/>
        <v>0.33310218677457071</v>
      </c>
      <c r="W126" s="272">
        <f t="shared" si="29"/>
        <v>0.31929911967401692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0.26480840912962494</v>
      </c>
      <c r="C128" s="271">
        <f t="shared" si="31"/>
        <v>0.25779817163224888</v>
      </c>
      <c r="D128" s="271">
        <f t="shared" si="31"/>
        <v>0.25169427024496088</v>
      </c>
      <c r="E128" s="271">
        <f t="shared" si="31"/>
        <v>0.28401086802281461</v>
      </c>
      <c r="F128" s="271">
        <f t="shared" si="31"/>
        <v>0.27732761280068796</v>
      </c>
      <c r="G128" s="271">
        <f t="shared" si="31"/>
        <v>0.28954587093239609</v>
      </c>
      <c r="H128" s="271">
        <f t="shared" si="31"/>
        <v>0.29635170349317719</v>
      </c>
      <c r="I128" s="271">
        <f t="shared" si="31"/>
        <v>0.28128325960352285</v>
      </c>
      <c r="J128" s="271">
        <f t="shared" si="31"/>
        <v>0.27438468271765104</v>
      </c>
      <c r="K128" s="271">
        <f t="shared" si="31"/>
        <v>0.31408029759502071</v>
      </c>
      <c r="L128" s="271">
        <f t="shared" si="31"/>
        <v>0.39122992704919463</v>
      </c>
      <c r="M128" s="271">
        <f t="shared" si="31"/>
        <v>0.28521186858833408</v>
      </c>
      <c r="N128" s="271">
        <f t="shared" si="31"/>
        <v>0.28887056659365057</v>
      </c>
      <c r="O128" s="271">
        <f t="shared" si="31"/>
        <v>0.14780978881584486</v>
      </c>
      <c r="P128" s="271">
        <f t="shared" si="31"/>
        <v>0.13532714949900146</v>
      </c>
      <c r="Q128" s="271">
        <f t="shared" si="31"/>
        <v>0.13456356539494396</v>
      </c>
      <c r="R128" s="271">
        <f t="shared" si="31"/>
        <v>0.14021033083149234</v>
      </c>
      <c r="S128" s="271">
        <f t="shared" si="31"/>
        <v>0.15514786181446444</v>
      </c>
      <c r="T128" s="271">
        <f t="shared" si="31"/>
        <v>0.14987424837859251</v>
      </c>
      <c r="U128" s="271">
        <f t="shared" si="31"/>
        <v>0.15292290539913592</v>
      </c>
      <c r="V128" s="271">
        <f t="shared" si="31"/>
        <v>0.15461863368309281</v>
      </c>
      <c r="W128" s="271">
        <f t="shared" si="31"/>
        <v>0.14765745289816112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6.4214585223467124E-2</v>
      </c>
      <c r="C129" s="272">
        <f t="shared" si="32"/>
        <v>7.1307298536169211E-2</v>
      </c>
      <c r="D129" s="272">
        <f t="shared" si="32"/>
        <v>6.7709284399273928E-2</v>
      </c>
      <c r="E129" s="272">
        <f t="shared" si="32"/>
        <v>8.1327048790516887E-2</v>
      </c>
      <c r="F129" s="272">
        <f t="shared" si="32"/>
        <v>8.9050023971672915E-2</v>
      </c>
      <c r="G129" s="272">
        <f t="shared" si="32"/>
        <v>7.5574606151179946E-2</v>
      </c>
      <c r="H129" s="272">
        <f t="shared" si="32"/>
        <v>5.6623952242656421E-2</v>
      </c>
      <c r="I129" s="272">
        <f t="shared" si="32"/>
        <v>6.0254748520195411E-2</v>
      </c>
      <c r="J129" s="272">
        <f t="shared" si="32"/>
        <v>5.911167552554359E-2</v>
      </c>
      <c r="K129" s="272">
        <f t="shared" si="32"/>
        <v>5.0085870612469267E-2</v>
      </c>
      <c r="L129" s="272">
        <f t="shared" si="32"/>
        <v>3.5855358715957485E-2</v>
      </c>
      <c r="M129" s="272">
        <f t="shared" si="32"/>
        <v>5.4346402583122157E-2</v>
      </c>
      <c r="N129" s="272">
        <f t="shared" si="32"/>
        <v>5.4103461651014345E-2</v>
      </c>
      <c r="O129" s="272">
        <f t="shared" si="32"/>
        <v>6.4907468487318667E-2</v>
      </c>
      <c r="P129" s="272">
        <f t="shared" si="32"/>
        <v>5.5512591083540432E-2</v>
      </c>
      <c r="Q129" s="272">
        <f t="shared" si="32"/>
        <v>6.5354597885833338E-2</v>
      </c>
      <c r="R129" s="272">
        <f t="shared" si="32"/>
        <v>5.9921161170708365E-2</v>
      </c>
      <c r="S129" s="272">
        <f t="shared" si="32"/>
        <v>6.5736934686214596E-2</v>
      </c>
      <c r="T129" s="272">
        <f t="shared" si="32"/>
        <v>6.0870149998931304E-2</v>
      </c>
      <c r="U129" s="272">
        <f t="shared" si="32"/>
        <v>6.4683567601521094E-2</v>
      </c>
      <c r="V129" s="272">
        <f t="shared" si="32"/>
        <v>7.1041999646740128E-2</v>
      </c>
      <c r="W129" s="272">
        <f t="shared" si="32"/>
        <v>6.7950227509211203E-2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0.20059382390615782</v>
      </c>
      <c r="C130" s="272">
        <f t="shared" si="33"/>
        <v>0.18649087309607967</v>
      </c>
      <c r="D130" s="272">
        <f t="shared" si="33"/>
        <v>0.18398498584568698</v>
      </c>
      <c r="E130" s="272">
        <f t="shared" si="33"/>
        <v>0.2026838192322977</v>
      </c>
      <c r="F130" s="272">
        <f t="shared" si="33"/>
        <v>0.18827758882901499</v>
      </c>
      <c r="G130" s="272">
        <f t="shared" si="33"/>
        <v>0.21397126478121614</v>
      </c>
      <c r="H130" s="272">
        <f t="shared" si="33"/>
        <v>0.23972775125052076</v>
      </c>
      <c r="I130" s="272">
        <f t="shared" si="33"/>
        <v>0.22102851108332749</v>
      </c>
      <c r="J130" s="272">
        <f t="shared" si="33"/>
        <v>0.21527300719210746</v>
      </c>
      <c r="K130" s="272">
        <f t="shared" si="33"/>
        <v>0.26399442698255149</v>
      </c>
      <c r="L130" s="272">
        <f t="shared" si="33"/>
        <v>0.35537456833323716</v>
      </c>
      <c r="M130" s="272">
        <f t="shared" si="33"/>
        <v>0.23086546600521196</v>
      </c>
      <c r="N130" s="272">
        <f t="shared" si="33"/>
        <v>0.23476710494263622</v>
      </c>
      <c r="O130" s="272">
        <f t="shared" si="33"/>
        <v>8.2902320328526194E-2</v>
      </c>
      <c r="P130" s="272">
        <f t="shared" si="33"/>
        <v>7.981455841546102E-2</v>
      </c>
      <c r="Q130" s="272">
        <f t="shared" si="33"/>
        <v>6.9208967509110625E-2</v>
      </c>
      <c r="R130" s="272">
        <f t="shared" si="33"/>
        <v>8.0289169660783963E-2</v>
      </c>
      <c r="S130" s="272">
        <f t="shared" si="33"/>
        <v>8.9410927128249829E-2</v>
      </c>
      <c r="T130" s="272">
        <f t="shared" si="33"/>
        <v>8.9004098379661209E-2</v>
      </c>
      <c r="U130" s="272">
        <f t="shared" si="33"/>
        <v>8.8239337797614809E-2</v>
      </c>
      <c r="V130" s="272">
        <f t="shared" si="33"/>
        <v>8.3576634036352682E-2</v>
      </c>
      <c r="W130" s="272">
        <f t="shared" si="33"/>
        <v>7.970722538894992E-2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0.10474333217237798</v>
      </c>
      <c r="C132" s="283">
        <f t="shared" si="35"/>
        <v>9.5183710513675121E-2</v>
      </c>
      <c r="D132" s="283">
        <f t="shared" si="35"/>
        <v>0.10797372835677026</v>
      </c>
      <c r="E132" s="283">
        <f t="shared" si="35"/>
        <v>0.12376181812447827</v>
      </c>
      <c r="F132" s="283">
        <f t="shared" si="35"/>
        <v>0.11076576395530782</v>
      </c>
      <c r="G132" s="283">
        <f t="shared" si="35"/>
        <v>0.15680236796752317</v>
      </c>
      <c r="H132" s="283">
        <f t="shared" si="35"/>
        <v>0.22361879569336696</v>
      </c>
      <c r="I132" s="283">
        <f t="shared" si="35"/>
        <v>0.2051600413508716</v>
      </c>
      <c r="J132" s="283">
        <f t="shared" si="35"/>
        <v>0.2110152635876657</v>
      </c>
      <c r="K132" s="283">
        <f t="shared" si="35"/>
        <v>0.21881094714258234</v>
      </c>
      <c r="L132" s="283">
        <f t="shared" si="35"/>
        <v>0.24287702469043662</v>
      </c>
      <c r="M132" s="283">
        <f t="shared" si="35"/>
        <v>0.19401601917619213</v>
      </c>
      <c r="N132" s="283">
        <f t="shared" si="35"/>
        <v>0.20540752582594773</v>
      </c>
      <c r="O132" s="283">
        <f t="shared" si="35"/>
        <v>0.25539862726209439</v>
      </c>
      <c r="P132" s="283">
        <f t="shared" si="35"/>
        <v>0.30303077860109384</v>
      </c>
      <c r="Q132" s="283">
        <f t="shared" si="35"/>
        <v>0.31309369391298786</v>
      </c>
      <c r="R132" s="283">
        <f t="shared" si="35"/>
        <v>0.28761443331484776</v>
      </c>
      <c r="S132" s="283">
        <f t="shared" si="35"/>
        <v>0.2105992686628281</v>
      </c>
      <c r="T132" s="283">
        <f t="shared" si="35"/>
        <v>0.2422454291718924</v>
      </c>
      <c r="U132" s="283">
        <f t="shared" si="35"/>
        <v>0.21959776794215577</v>
      </c>
      <c r="V132" s="283">
        <f t="shared" si="35"/>
        <v>0.21290790448393795</v>
      </c>
      <c r="W132" s="283">
        <f t="shared" si="35"/>
        <v>0.24758581783116018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2.985570834774264</v>
      </c>
      <c r="C136" s="274">
        <f>IF(C$5=0,0,(C$5-C$52)/ISI_fec!C$5)</f>
        <v>2.9210280678584533</v>
      </c>
      <c r="D136" s="274">
        <f>IF(D$5=0,0,(D$5-D$52)/ISI_fec!D$5)</f>
        <v>2.8570340586671246</v>
      </c>
      <c r="E136" s="274">
        <f>IF(E$5=0,0,(E$5-E$52)/ISI_fec!E$5)</f>
        <v>2.0542616606693325</v>
      </c>
      <c r="F136" s="274">
        <f>IF(F$5=0,0,(F$5-F$52)/ISI_fec!F$5)</f>
        <v>2.140979355612632</v>
      </c>
      <c r="G136" s="274">
        <f>IF(G$5=0,0,(G$5-G$52)/ISI_fec!G$5)</f>
        <v>2.0841981303238675</v>
      </c>
      <c r="H136" s="274">
        <f>IF(H$5=0,0,(H$5-H$52)/ISI_fec!H$5)</f>
        <v>2.1752691576742347</v>
      </c>
      <c r="I136" s="274">
        <f>IF(I$5=0,0,(I$5-I$52)/ISI_fec!I$5)</f>
        <v>2.0462574713344361</v>
      </c>
      <c r="J136" s="274">
        <f>IF(J$5=0,0,(J$5-J$52)/ISI_fec!J$5)</f>
        <v>2.0212547966922614</v>
      </c>
      <c r="K136" s="274">
        <f>IF(K$5=0,0,(K$5-K$52)/ISI_fec!K$5)</f>
        <v>2.2021804639895883</v>
      </c>
      <c r="L136" s="274">
        <f>IF(L$5=0,0,(L$5-L$52)/ISI_fec!L$5)</f>
        <v>2.0010784290976793</v>
      </c>
      <c r="M136" s="274">
        <f>IF(M$5=0,0,(M$5-M$52)/ISI_fec!M$5)</f>
        <v>2.2075817517580334</v>
      </c>
      <c r="N136" s="274">
        <f>IF(N$5=0,0,(N$5-N$52)/ISI_fec!N$5)</f>
        <v>1.9490091321851259</v>
      </c>
      <c r="O136" s="274">
        <f>IF(O$5=0,0,(O$5-O$52)/ISI_fec!O$5)</f>
        <v>1.7060118362803682</v>
      </c>
      <c r="P136" s="274">
        <f>IF(P$5=0,0,(P$5-P$52)/ISI_fec!P$5)</f>
        <v>1.7147794410130195</v>
      </c>
      <c r="Q136" s="274">
        <f>IF(Q$5=0,0,(Q$5-Q$52)/ISI_fec!Q$5)</f>
        <v>1.7304355341948154</v>
      </c>
      <c r="R136" s="274">
        <f>IF(R$5=0,0,(R$5-R$52)/ISI_fec!R$5)</f>
        <v>1.80985250020202</v>
      </c>
      <c r="S136" s="274">
        <f>IF(S$5=0,0,(S$5-S$52)/ISI_fec!S$5)</f>
        <v>1.7860565159473953</v>
      </c>
      <c r="T136" s="274">
        <f>IF(T$5=0,0,(T$5-T$52)/ISI_fec!T$5)</f>
        <v>1.6036361385320406</v>
      </c>
      <c r="U136" s="274">
        <f>IF(U$5=0,0,(U$5-U$52)/ISI_fec!U$5)</f>
        <v>1.729968657281155</v>
      </c>
      <c r="V136" s="274">
        <f>IF(V$5=0,0,(V$5-V$52)/ISI_fec!V$5)</f>
        <v>1.8671651773333162</v>
      </c>
      <c r="W136" s="274">
        <f>IF(W$5=0,0,(W$5-W$52)/ISI_fec!W$5)</f>
        <v>1.8404913488954491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1.2648919411095669</v>
      </c>
      <c r="C141" s="277">
        <f>IF(C$10=0,0,C$10/ISI_fec!C$10)</f>
        <v>1.4291457807515335</v>
      </c>
      <c r="D141" s="277">
        <f>IF(D$10=0,0,D$10/ISI_fec!D$10)</f>
        <v>1.314106186094375</v>
      </c>
      <c r="E141" s="277">
        <f>IF(E$10=0,0,E$10/ISI_fec!E$10)</f>
        <v>1.3653713817796505</v>
      </c>
      <c r="F141" s="277">
        <f>IF(F$10=0,0,F$10/ISI_fec!F$10)</f>
        <v>1.540055837975647</v>
      </c>
      <c r="G141" s="277">
        <f>IF(G$10=0,0,G$10/ISI_fec!G$10)</f>
        <v>1.223128098378943</v>
      </c>
      <c r="H141" s="277">
        <f>IF(H$10=0,0,H$10/ISI_fec!H$10)</f>
        <v>0.96894157404662762</v>
      </c>
      <c r="I141" s="277">
        <f>IF(I$10=0,0,I$10/ISI_fec!I$10)</f>
        <v>0.94638427243271728</v>
      </c>
      <c r="J141" s="277">
        <f>IF(J$10=0,0,J$10/ISI_fec!J$10)</f>
        <v>0.88230837503829673</v>
      </c>
      <c r="K141" s="277">
        <f>IF(K$10=0,0,K$10/ISI_fec!K$10)</f>
        <v>0.75891428949894213</v>
      </c>
      <c r="L141" s="277">
        <f>IF(L$10=0,0,L$10/ISI_fec!L$10)</f>
        <v>0.54810727592391251</v>
      </c>
      <c r="M141" s="277">
        <f>IF(M$10=0,0,M$10/ISI_fec!M$10)</f>
        <v>0.851915508516497</v>
      </c>
      <c r="N141" s="277">
        <f>IF(N$10=0,0,N$10/ISI_fec!N$10)</f>
        <v>0.76473567745874516</v>
      </c>
      <c r="O141" s="277">
        <f>IF(O$10=0,0,O$10/ISI_fec!O$10)</f>
        <v>0.75676170678840404</v>
      </c>
      <c r="P141" s="277">
        <f>IF(P$10=0,0,P$10/ISI_fec!P$10)</f>
        <v>6.0291654798257419E-2</v>
      </c>
      <c r="Q141" s="277">
        <f>IF(Q$10=0,0,Q$10/ISI_fec!Q$10)</f>
        <v>6.130806566225501E-2</v>
      </c>
      <c r="R141" s="277">
        <f>IF(R$10=0,0,R$10/ISI_fec!R$10)</f>
        <v>4.5719985105793927E-2</v>
      </c>
      <c r="S141" s="277">
        <f>IF(S$10=0,0,S$10/ISI_fec!S$10)</f>
        <v>3.8369373258434078E-2</v>
      </c>
      <c r="T141" s="277">
        <f>IF(T$10=0,0,T$10/ISI_fec!T$10)</f>
        <v>2.9251824413383806E-2</v>
      </c>
      <c r="U141" s="277">
        <f>IF(U$10=0,0,U$10/ISI_fec!U$10)</f>
        <v>2.6330733330850741E-2</v>
      </c>
      <c r="V141" s="277">
        <f>IF(V$10=0,0,V$10/ISI_fec!V$10)</f>
        <v>2.2511403602030969E-2</v>
      </c>
      <c r="W141" s="277">
        <f>IF(W$10=0,0,W$10/ISI_fec!W$10)</f>
        <v>2.1403212964420541E-2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2.6654598676763248</v>
      </c>
      <c r="C142" s="278">
        <f>IF(C$16=0,0,C$16/ISI_fec!C$16)</f>
        <v>2.876976682615533</v>
      </c>
      <c r="D142" s="278">
        <f>IF(D$16=0,0,D$16/ISI_fec!D$16)</f>
        <v>2.7286951578597787</v>
      </c>
      <c r="E142" s="278">
        <f>IF(E$16=0,0,E$16/ISI_fec!E$16)</f>
        <v>1.5321451177856653</v>
      </c>
      <c r="F142" s="278">
        <f>IF(F$16=0,0,F$16/ISI_fec!F$16)</f>
        <v>1.6610951277723038</v>
      </c>
      <c r="G142" s="278">
        <f>IF(G$16=0,0,G$16/ISI_fec!G$16)</f>
        <v>1.3179898137382069</v>
      </c>
      <c r="H142" s="278">
        <f>IF(H$16=0,0,H$16/ISI_fec!H$16)</f>
        <v>1.1769917461232069</v>
      </c>
      <c r="I142" s="278">
        <f>IF(I$16=0,0,I$16/ISI_fec!I$16)</f>
        <v>1.197248311496836</v>
      </c>
      <c r="J142" s="278">
        <f>IF(J$16=0,0,J$16/ISI_fec!J$16)</f>
        <v>1.1236619045397327</v>
      </c>
      <c r="K142" s="278">
        <f>IF(K$16=0,0,K$16/ISI_fec!K$16)</f>
        <v>0.99996635479997531</v>
      </c>
      <c r="L142" s="278">
        <f>IF(L$16=0,0,L$16/ISI_fec!L$16)</f>
        <v>0.71004455112258447</v>
      </c>
      <c r="M142" s="278">
        <f>IF(M$16=0,0,M$16/ISI_fec!M$16)</f>
        <v>1.456499631521498</v>
      </c>
      <c r="N142" s="278">
        <f>IF(N$16=0,0,N$16/ISI_fec!N$16)</f>
        <v>1.1898009130380198</v>
      </c>
      <c r="O142" s="278">
        <f>IF(O$16=0,0,O$16/ISI_fec!O$16)</f>
        <v>1.1345793766401957</v>
      </c>
      <c r="P142" s="278">
        <f>IF(P$16=0,0,P$16/ISI_fec!P$16)</f>
        <v>1.1176695501938962</v>
      </c>
      <c r="Q142" s="278">
        <f>IF(Q$16=0,0,Q$16/ISI_fec!Q$16)</f>
        <v>1.2313764179929698</v>
      </c>
      <c r="R142" s="278">
        <f>IF(R$16=0,0,R$16/ISI_fec!R$16)</f>
        <v>1.1526304115443748</v>
      </c>
      <c r="S142" s="278">
        <f>IF(S$16=0,0,S$16/ISI_fec!S$16)</f>
        <v>1.1429411144080897</v>
      </c>
      <c r="T142" s="278">
        <f>IF(T$16=0,0,T$16/ISI_fec!T$16)</f>
        <v>0.97290605713005418</v>
      </c>
      <c r="U142" s="278">
        <f>IF(U$16=0,0,U$16/ISI_fec!U$16)</f>
        <v>1.1395706756104742</v>
      </c>
      <c r="V142" s="278">
        <f>IF(V$16=0,0,V$16/ISI_fec!V$16)</f>
        <v>1.3524237606060314</v>
      </c>
      <c r="W142" s="278">
        <f>IF(W$16=0,0,W$16/ISI_fec!W$16)</f>
        <v>1.3488098365757319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4.3744953589860405</v>
      </c>
      <c r="C143" s="278">
        <f>IF(C$22=0,0,C$22/ISI_fec!C$22)</f>
        <v>4.1754571820986017</v>
      </c>
      <c r="D143" s="278">
        <f>IF(D$22=0,0,D$22/ISI_fec!D$22)</f>
        <v>4.1980826703382599</v>
      </c>
      <c r="E143" s="278">
        <f>IF(E$22=0,0,E$22/ISI_fec!E$22)</f>
        <v>2.6545697816836054</v>
      </c>
      <c r="F143" s="278">
        <f>IF(F$22=0,0,F$22/ISI_fec!F$22)</f>
        <v>2.705851411621615</v>
      </c>
      <c r="G143" s="278">
        <f>IF(G$22=0,0,G$22/ISI_fec!G$22)</f>
        <v>2.9843475037238578</v>
      </c>
      <c r="H143" s="278">
        <f>IF(H$22=0,0,H$22/ISI_fec!H$22)</f>
        <v>3.240163775173603</v>
      </c>
      <c r="I143" s="278">
        <f>IF(I$22=0,0,I$22/ISI_fec!I$22)</f>
        <v>3.0948417674975546</v>
      </c>
      <c r="J143" s="278">
        <f>IF(J$22=0,0,J$22/ISI_fec!J$22)</f>
        <v>3.1703391717916993</v>
      </c>
      <c r="K143" s="278">
        <f>IF(K$22=0,0,K$22/ISI_fec!K$22)</f>
        <v>3.5410462980490971</v>
      </c>
      <c r="L143" s="278">
        <f>IF(L$22=0,0,L$22/ISI_fec!L$22)</f>
        <v>3.2820575522649005</v>
      </c>
      <c r="M143" s="278">
        <f>IF(M$22=0,0,M$22/ISI_fec!M$22)</f>
        <v>3.3882025683428556</v>
      </c>
      <c r="N143" s="278">
        <f>IF(N$22=0,0,N$22/ISI_fec!N$22)</f>
        <v>3.1146234989488577</v>
      </c>
      <c r="O143" s="278">
        <f>IF(O$22=0,0,O$22/ISI_fec!O$22)</f>
        <v>3.0484170685808119</v>
      </c>
      <c r="P143" s="278">
        <f>IF(P$22=0,0,P$22/ISI_fec!P$22)</f>
        <v>3.186047805958776</v>
      </c>
      <c r="Q143" s="278">
        <f>IF(Q$22=0,0,Q$22/ISI_fec!Q$22)</f>
        <v>2.972652138553344</v>
      </c>
      <c r="R143" s="278">
        <f>IF(R$22=0,0,R$22/ISI_fec!R$22)</f>
        <v>3.3793142763858182</v>
      </c>
      <c r="S143" s="278">
        <f>IF(S$22=0,0,S$22/ISI_fec!S$22)</f>
        <v>3.3458630795607411</v>
      </c>
      <c r="T143" s="278">
        <f>IF(T$22=0,0,T$22/ISI_fec!T$22)</f>
        <v>3.1851969462394369</v>
      </c>
      <c r="U143" s="278">
        <f>IF(U$22=0,0,U$22/ISI_fec!U$22)</f>
        <v>3.2496600341261068</v>
      </c>
      <c r="V143" s="278">
        <f>IF(V$22=0,0,V$22/ISI_fec!V$22)</f>
        <v>3.2780666422111886</v>
      </c>
      <c r="W143" s="278">
        <f>IF(W$22=0,0,W$22/ISI_fec!W$22)</f>
        <v>3.1773877701837154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1.4608358795034042</v>
      </c>
      <c r="C144" s="278">
        <f>IF(C$28=0,0,C$28/ISI_fec!C$28)</f>
        <v>1.5678290234832026</v>
      </c>
      <c r="D144" s="278">
        <f>IF(D$28=0,0,D$28/ISI_fec!D$28)</f>
        <v>1.4706034751325914</v>
      </c>
      <c r="E144" s="278">
        <f>IF(E$28=0,0,E$28/ISI_fec!E$28)</f>
        <v>1.4928938535255909</v>
      </c>
      <c r="F144" s="278">
        <f>IF(F$28=0,0,F$28/ISI_fec!F$28)</f>
        <v>1.6218311916006549</v>
      </c>
      <c r="G144" s="278">
        <f>IF(G$28=0,0,G$28/ISI_fec!G$28)</f>
        <v>1.3104771548175869</v>
      </c>
      <c r="H144" s="278">
        <f>IF(H$28=0,0,H$28/ISI_fec!H$28)</f>
        <v>1.1682233904227985</v>
      </c>
      <c r="I144" s="278">
        <f>IF(I$28=0,0,I$28/ISI_fec!I$28)</f>
        <v>1.1206971604377027</v>
      </c>
      <c r="J144" s="278">
        <f>IF(J$28=0,0,J$28/ISI_fec!J$28)</f>
        <v>1.0429755631505615</v>
      </c>
      <c r="K144" s="278">
        <f>IF(K$28=0,0,K$28/ISI_fec!K$28)</f>
        <v>0.9719855273108271</v>
      </c>
      <c r="L144" s="278">
        <f>IF(L$28=0,0,L$28/ISI_fec!L$28)</f>
        <v>0.73579518184803971</v>
      </c>
      <c r="M144" s="278">
        <f>IF(M$28=0,0,M$28/ISI_fec!M$28)</f>
        <v>0.99786191518639489</v>
      </c>
      <c r="N144" s="278">
        <f>IF(N$28=0,0,N$28/ISI_fec!N$28)</f>
        <v>0.88111517815843343</v>
      </c>
      <c r="O144" s="278">
        <f>IF(O$28=0,0,O$28/ISI_fec!O$28)</f>
        <v>0.85128810073883554</v>
      </c>
      <c r="P144" s="278">
        <f>IF(P$28=0,0,P$28/ISI_fec!P$28)</f>
        <v>0.81622018339827729</v>
      </c>
      <c r="Q144" s="278">
        <f>IF(Q$28=0,0,Q$28/ISI_fec!Q$28)</f>
        <v>0.99038138638054496</v>
      </c>
      <c r="R144" s="278">
        <f>IF(R$28=0,0,R$28/ISI_fec!R$28)</f>
        <v>0.83356574276007045</v>
      </c>
      <c r="S144" s="278">
        <f>IF(S$28=0,0,S$28/ISI_fec!S$28)</f>
        <v>0.820685749246577</v>
      </c>
      <c r="T144" s="278">
        <f>IF(T$28=0,0,T$28/ISI_fec!T$28)</f>
        <v>0.72398820421463628</v>
      </c>
      <c r="U144" s="278">
        <f>IF(U$28=0,0,U$28/ISI_fec!U$28)</f>
        <v>0.83243386011122256</v>
      </c>
      <c r="V144" s="278">
        <f>IF(V$28=0,0,V$28/ISI_fec!V$28)</f>
        <v>0.9900274719874268</v>
      </c>
      <c r="W144" s="278">
        <f>IF(W$28=0,0,W$28/ISI_fec!W$28)</f>
        <v>0.9796508398580368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2.7104606839443064</v>
      </c>
      <c r="C145" s="279">
        <f>IF(C$35=0,0,C$35/ISI_fec!C$35)</f>
        <v>2.7318533993032439</v>
      </c>
      <c r="D145" s="279">
        <f>IF(D$35=0,0,D$35/ISI_fec!D$35)</f>
        <v>2.649894944907508</v>
      </c>
      <c r="E145" s="279">
        <f>IF(E$35=0,0,E$35/ISI_fec!E$35)</f>
        <v>2.564262335670751</v>
      </c>
      <c r="F145" s="279">
        <f>IF(F$35=0,0,F$35/ISI_fec!F$35)</f>
        <v>2.6091647228679702</v>
      </c>
      <c r="G145" s="279">
        <f>IF(G$35=0,0,G$35/ISI_fec!G$35)</f>
        <v>2.5177514485678536</v>
      </c>
      <c r="H145" s="279">
        <f>IF(H$35=0,0,H$35/ISI_fec!H$35)</f>
        <v>2.5556004989854735</v>
      </c>
      <c r="I145" s="279">
        <f>IF(I$35=0,0,I$35/ISI_fec!I$35)</f>
        <v>2.4104285134159684</v>
      </c>
      <c r="J145" s="279">
        <f>IF(J$35=0,0,J$35/ISI_fec!J$35)</f>
        <v>2.3177001857483392</v>
      </c>
      <c r="K145" s="279">
        <f>IF(K$35=0,0,K$35/ISI_fec!K$35)</f>
        <v>2.5084183228400945</v>
      </c>
      <c r="L145" s="279">
        <f>IF(L$35=0,0,L$35/ISI_fec!L$35)</f>
        <v>2.7249630740351463</v>
      </c>
      <c r="M145" s="279">
        <f>IF(M$35=0,0,M$35/ISI_fec!M$35)</f>
        <v>2.4217828011274065</v>
      </c>
      <c r="N145" s="279">
        <f>IF(N$35=0,0,N$35/ISI_fec!N$35)</f>
        <v>2.3236661997145838</v>
      </c>
      <c r="O145" s="279">
        <f>IF(O$35=0,0,O$35/ISI_fec!O$35)</f>
        <v>1.3582678870106162</v>
      </c>
      <c r="P145" s="279">
        <f>IF(P$35=0,0,P$35/ISI_fec!P$35)</f>
        <v>1.3180290074490271</v>
      </c>
      <c r="Q145" s="279">
        <f>IF(Q$35=0,0,Q$35/ISI_fec!Q$35)</f>
        <v>1.4333840997701401</v>
      </c>
      <c r="R145" s="279">
        <f>IF(R$35=0,0,R$35/ISI_fec!R$35)</f>
        <v>1.3608778841033133</v>
      </c>
      <c r="S145" s="279">
        <f>IF(S$35=0,0,S$35/ISI_fec!S$35)</f>
        <v>1.3458742155434744</v>
      </c>
      <c r="T145" s="279">
        <f>IF(T$35=0,0,T$35/ISI_fec!T$35)</f>
        <v>1.2532376939592975</v>
      </c>
      <c r="U145" s="279">
        <f>IF(U$35=0,0,U$35/ISI_fec!U$35)</f>
        <v>1.3575403766537106</v>
      </c>
      <c r="V145" s="279">
        <f>IF(V$35=0,0,V$35/ISI_fec!V$35)</f>
        <v>1.5146381489154574</v>
      </c>
      <c r="W145" s="279">
        <f>IF(W$35=0,0,W$35/ISI_fec!W$35)</f>
        <v>1.4829318784688597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1.4167199965464101</v>
      </c>
      <c r="C147" s="274">
        <f>IF(C$54=0,0,(C$54-C$96)/ISI_fec!C$54)</f>
        <v>1.4510556773454839</v>
      </c>
      <c r="D147" s="274">
        <f>IF(D$54=0,0,(D$54-D$96)/ISI_fec!D$54)</f>
        <v>1.3873602870674804</v>
      </c>
      <c r="E147" s="274">
        <f>IF(E$54=0,0,(E$54-E$96)/ISI_fec!E$54)</f>
        <v>1.1815819971727877</v>
      </c>
      <c r="F147" s="274">
        <f>IF(F$54=0,0,(F$54-F$96)/ISI_fec!F$54)</f>
        <v>1.2455740801825683</v>
      </c>
      <c r="G147" s="274">
        <f>IF(G$54=0,0,(G$54-G$96)/ISI_fec!G$54)</f>
        <v>1.0942060881739235</v>
      </c>
      <c r="H147" s="274">
        <f>IF(H$54=0,0,(H$54-H$96)/ISI_fec!H$54)</f>
        <v>1.070357031120803</v>
      </c>
      <c r="I147" s="274">
        <f>IF(I$54=0,0,(I$54-I$96)/ISI_fec!I$54)</f>
        <v>1.0162852482573956</v>
      </c>
      <c r="J147" s="274">
        <f>IF(J$54=0,0,(J$54-J$96)/ISI_fec!J$54)</f>
        <v>0.96535542479336567</v>
      </c>
      <c r="K147" s="274">
        <f>IF(K$54=0,0,(K$54-K$96)/ISI_fec!K$54)</f>
        <v>1.0024898731771565</v>
      </c>
      <c r="L147" s="274">
        <f>IF(L$54=0,0,(L$54-L$96)/ISI_fec!L$54)</f>
        <v>0.99247306519510869</v>
      </c>
      <c r="M147" s="274">
        <f>IF(M$54=0,0,(M$54-M$96)/ISI_fec!M$54)</f>
        <v>1.0309207697808822</v>
      </c>
      <c r="N147" s="274">
        <f>IF(N$54=0,0,(N$54-N$96)/ISI_fec!N$54)</f>
        <v>0.93508865793898022</v>
      </c>
      <c r="O147" s="274">
        <f>IF(O$54=0,0,(O$54-O$96)/ISI_fec!O$54)</f>
        <v>0.7347309651568632</v>
      </c>
      <c r="P147" s="274">
        <f>IF(P$54=0,0,(P$54-P$96)/ISI_fec!P$54)</f>
        <v>0.71900810786441771</v>
      </c>
      <c r="Q147" s="274">
        <f>IF(Q$54=0,0,(Q$54-Q$96)/ISI_fec!Q$54)</f>
        <v>0.77855512854672893</v>
      </c>
      <c r="R147" s="274">
        <f>IF(R$54=0,0,(R$54-R$96)/ISI_fec!R$54)</f>
        <v>0.7278927832251787</v>
      </c>
      <c r="S147" s="274">
        <f>IF(S$54=0,0,(S$54-S$96)/ISI_fec!S$54)</f>
        <v>0.71931343038283047</v>
      </c>
      <c r="T147" s="274">
        <f>IF(T$54=0,0,(T$54-T$96)/ISI_fec!T$54)</f>
        <v>0.65563882418894914</v>
      </c>
      <c r="U147" s="274">
        <f>IF(U$54=0,0,(U$54-U$96)/ISI_fec!U$54)</f>
        <v>0.72552374637825234</v>
      </c>
      <c r="V147" s="274">
        <f>IF(V$54=0,0,(V$54-V$96)/ISI_fec!V$54)</f>
        <v>0.81846162859476834</v>
      </c>
      <c r="W147" s="274">
        <f>IF(W$54=0,0,(W$54-W$96)/ISI_fec!W$54)</f>
        <v>0.80660502445286653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1.2648919411095665</v>
      </c>
      <c r="C152" s="277">
        <f>IF(C$59=0,0,C$59/ISI_fec!C$59)</f>
        <v>1.4291457807515333</v>
      </c>
      <c r="D152" s="277">
        <f>IF(D$59=0,0,D$59/ISI_fec!D$59)</f>
        <v>1.3141061860943752</v>
      </c>
      <c r="E152" s="277">
        <f>IF(E$59=0,0,E$59/ISI_fec!E$59)</f>
        <v>1.3653713817796505</v>
      </c>
      <c r="F152" s="277">
        <f>IF(F$59=0,0,F$59/ISI_fec!F$59)</f>
        <v>1.5400558379756466</v>
      </c>
      <c r="G152" s="277">
        <f>IF(G$59=0,0,G$59/ISI_fec!G$59)</f>
        <v>1.2231280983789425</v>
      </c>
      <c r="H152" s="277">
        <f>IF(H$59=0,0,H$59/ISI_fec!H$59)</f>
        <v>0.96894157404662717</v>
      </c>
      <c r="I152" s="277">
        <f>IF(I$59=0,0,I$59/ISI_fec!I$59)</f>
        <v>0.94638427243271761</v>
      </c>
      <c r="J152" s="277">
        <f>IF(J$59=0,0,J$59/ISI_fec!J$59)</f>
        <v>0.88230837503829707</v>
      </c>
      <c r="K152" s="277">
        <f>IF(K$59=0,0,K$59/ISI_fec!K$59)</f>
        <v>0.75891428949894169</v>
      </c>
      <c r="L152" s="277">
        <f>IF(L$59=0,0,L$59/ISI_fec!L$59)</f>
        <v>0.54810727592391262</v>
      </c>
      <c r="M152" s="277">
        <f>IF(M$59=0,0,M$59/ISI_fec!M$59)</f>
        <v>0.85191550851649689</v>
      </c>
      <c r="N152" s="277">
        <f>IF(N$59=0,0,N$59/ISI_fec!N$59)</f>
        <v>0.7647356774587456</v>
      </c>
      <c r="O152" s="277">
        <f>IF(O$59=0,0,O$59/ISI_fec!O$59)</f>
        <v>0.75676170678840415</v>
      </c>
      <c r="P152" s="277">
        <f>IF(P$59=0,0,P$59/ISI_fec!P$59)</f>
        <v>6.0291654798257426E-2</v>
      </c>
      <c r="Q152" s="277">
        <f>IF(Q$59=0,0,Q$59/ISI_fec!Q$59)</f>
        <v>6.130806566225501E-2</v>
      </c>
      <c r="R152" s="277">
        <f>IF(R$59=0,0,R$59/ISI_fec!R$59)</f>
        <v>4.5719985105793948E-2</v>
      </c>
      <c r="S152" s="277">
        <f>IF(S$59=0,0,S$59/ISI_fec!S$59)</f>
        <v>3.8369373258434078E-2</v>
      </c>
      <c r="T152" s="277">
        <f>IF(T$59=0,0,T$59/ISI_fec!T$59)</f>
        <v>2.9251824413383792E-2</v>
      </c>
      <c r="U152" s="277">
        <f>IF(U$59=0,0,U$59/ISI_fec!U$59)</f>
        <v>2.6330733330850727E-2</v>
      </c>
      <c r="V152" s="277">
        <f>IF(V$59=0,0,V$59/ISI_fec!V$59)</f>
        <v>2.2511403602030966E-2</v>
      </c>
      <c r="W152" s="277">
        <f>IF(W$59=0,0,W$59/ISI_fec!W$59)</f>
        <v>2.1403212964420534E-2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4.2901220670842477</v>
      </c>
      <c r="C153" s="278">
        <f>IF(C$65=0,0,C$65/ISI_fec!C$65)</f>
        <v>4.1453736038197384</v>
      </c>
      <c r="D153" s="278">
        <f>IF(D$65=0,0,D$65/ISI_fec!D$65)</f>
        <v>4.1692393752077503</v>
      </c>
      <c r="E153" s="278">
        <f>IF(E$65=0,0,E$65/ISI_fec!E$65)</f>
        <v>2.5133041948640971</v>
      </c>
      <c r="F153" s="278">
        <f>IF(F$65=0,0,F$65/ISI_fec!F$65)</f>
        <v>2.4763409681482238</v>
      </c>
      <c r="G153" s="278">
        <f>IF(G$65=0,0,G$65/ISI_fec!G$65)</f>
        <v>2.5339987968439144</v>
      </c>
      <c r="H153" s="278">
        <f>IF(H$65=0,0,H$65/ISI_fec!H$65)</f>
        <v>2.4774258670317586</v>
      </c>
      <c r="I153" s="278">
        <f>IF(I$65=0,0,I$65/ISI_fec!I$65)</f>
        <v>2.5974756123320972</v>
      </c>
      <c r="J153" s="278">
        <f>IF(J$65=0,0,J$65/ISI_fec!J$65)</f>
        <v>2.6181911162965101</v>
      </c>
      <c r="K153" s="278">
        <f>IF(K$65=0,0,K$65/ISI_fec!K$65)</f>
        <v>2.6618814809845102</v>
      </c>
      <c r="L153" s="278">
        <f>IF(L$65=0,0,L$65/ISI_fec!L$65)</f>
        <v>2.7354343265326388</v>
      </c>
      <c r="M153" s="278">
        <f>IF(M$65=0,0,M$65/ISI_fec!M$65)</f>
        <v>2.9280495283588066</v>
      </c>
      <c r="N153" s="278">
        <f>IF(N$65=0,0,N$65/ISI_fec!N$65)</f>
        <v>2.8999713573881896</v>
      </c>
      <c r="O153" s="278">
        <f>IF(O$65=0,0,O$65/ISI_fec!O$65)</f>
        <v>2.8551976794910829</v>
      </c>
      <c r="P153" s="278">
        <f>IF(P$65=0,0,P$65/ISI_fec!P$65)</f>
        <v>2.9966832710376927</v>
      </c>
      <c r="Q153" s="278">
        <f>IF(Q$65=0,0,Q$65/ISI_fec!Q$65)</f>
        <v>2.7862265732286389</v>
      </c>
      <c r="R153" s="278">
        <f>IF(R$65=0,0,R$65/ISI_fec!R$65)</f>
        <v>3.0361848662031377</v>
      </c>
      <c r="S153" s="278">
        <f>IF(S$65=0,0,S$65/ISI_fec!S$65)</f>
        <v>3.0249251959479579</v>
      </c>
      <c r="T153" s="278">
        <f>IF(T$65=0,0,T$65/ISI_fec!T$65)</f>
        <v>3.0327102828638539</v>
      </c>
      <c r="U153" s="278">
        <f>IF(U$65=0,0,U$65/ISI_fec!U$65)</f>
        <v>3.0816517297664348</v>
      </c>
      <c r="V153" s="278">
        <f>IF(V$65=0,0,V$65/ISI_fec!V$65)</f>
        <v>3.1161079207042941</v>
      </c>
      <c r="W153" s="278">
        <f>IF(W$65=0,0,W$65/ISI_fec!W$65)</f>
        <v>2.9728636686265464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1.4608358795034049</v>
      </c>
      <c r="C155" s="278">
        <f>IF(C$72=0,0,C$72/ISI_fec!C$72)</f>
        <v>1.5678290234832029</v>
      </c>
      <c r="D155" s="278">
        <f>IF(D$72=0,0,D$72/ISI_fec!D$72)</f>
        <v>1.4706034751325912</v>
      </c>
      <c r="E155" s="278">
        <f>IF(E$72=0,0,E$72/ISI_fec!E$72)</f>
        <v>1.4928938535255909</v>
      </c>
      <c r="F155" s="278">
        <f>IF(F$72=0,0,F$72/ISI_fec!F$72)</f>
        <v>1.6218311916006556</v>
      </c>
      <c r="G155" s="278">
        <f>IF(G$72=0,0,G$72/ISI_fec!G$72)</f>
        <v>1.3104771548175866</v>
      </c>
      <c r="H155" s="278">
        <f>IF(H$72=0,0,H$72/ISI_fec!H$72)</f>
        <v>1.1682233904227981</v>
      </c>
      <c r="I155" s="278">
        <f>IF(I$72=0,0,I$72/ISI_fec!I$72)</f>
        <v>1.1206971604377025</v>
      </c>
      <c r="J155" s="278">
        <f>IF(J$72=0,0,J$72/ISI_fec!J$72)</f>
        <v>1.0429755631505615</v>
      </c>
      <c r="K155" s="278">
        <f>IF(K$72=0,0,K$72/ISI_fec!K$72)</f>
        <v>0.97198552731082721</v>
      </c>
      <c r="L155" s="278">
        <f>IF(L$72=0,0,L$72/ISI_fec!L$72)</f>
        <v>0.73579518184803949</v>
      </c>
      <c r="M155" s="278">
        <f>IF(M$72=0,0,M$72/ISI_fec!M$72)</f>
        <v>0.99786191518639522</v>
      </c>
      <c r="N155" s="278">
        <f>IF(N$72=0,0,N$72/ISI_fec!N$72)</f>
        <v>0.88111517815843321</v>
      </c>
      <c r="O155" s="278">
        <f>IF(O$72=0,0,O$72/ISI_fec!O$72)</f>
        <v>0.85128810073883532</v>
      </c>
      <c r="P155" s="278">
        <f>IF(P$72=0,0,P$72/ISI_fec!P$72)</f>
        <v>0.81622018339827762</v>
      </c>
      <c r="Q155" s="278">
        <f>IF(Q$72=0,0,Q$72/ISI_fec!Q$72)</f>
        <v>0.99038138638054518</v>
      </c>
      <c r="R155" s="278">
        <f>IF(R$72=0,0,R$72/ISI_fec!R$72)</f>
        <v>0.83356574276007078</v>
      </c>
      <c r="S155" s="278">
        <f>IF(S$72=0,0,S$72/ISI_fec!S$72)</f>
        <v>0.82068574924657722</v>
      </c>
      <c r="T155" s="278">
        <f>IF(T$72=0,0,T$72/ISI_fec!T$72)</f>
        <v>0.72398820421463583</v>
      </c>
      <c r="U155" s="278">
        <f>IF(U$72=0,0,U$72/ISI_fec!U$72)</f>
        <v>0.83243386011122222</v>
      </c>
      <c r="V155" s="278">
        <f>IF(V$72=0,0,V$72/ISI_fec!V$72)</f>
        <v>0.99002747198742713</v>
      </c>
      <c r="W155" s="278">
        <f>IF(W$72=0,0,W$72/ISI_fec!W$72)</f>
        <v>0.97965083985803636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2.7104606839443077</v>
      </c>
      <c r="C156" s="279">
        <f>IF(C$79=0,0,C$79/ISI_fec!C$79)</f>
        <v>2.7318533993032452</v>
      </c>
      <c r="D156" s="279">
        <f>IF(D$79=0,0,D$79/ISI_fec!D$79)</f>
        <v>2.649894944907508</v>
      </c>
      <c r="E156" s="279">
        <f>IF(E$79=0,0,E$79/ISI_fec!E$79)</f>
        <v>2.5642623356707515</v>
      </c>
      <c r="F156" s="279">
        <f>IF(F$79=0,0,F$79/ISI_fec!F$79)</f>
        <v>2.6091647228679702</v>
      </c>
      <c r="G156" s="279">
        <f>IF(G$79=0,0,G$79/ISI_fec!G$79)</f>
        <v>2.5177514485678554</v>
      </c>
      <c r="H156" s="279">
        <f>IF(H$79=0,0,H$79/ISI_fec!H$79)</f>
        <v>2.5556004989854757</v>
      </c>
      <c r="I156" s="279">
        <f>IF(I$79=0,0,I$79/ISI_fec!I$79)</f>
        <v>2.4104285134159693</v>
      </c>
      <c r="J156" s="279">
        <f>IF(J$79=0,0,J$79/ISI_fec!J$79)</f>
        <v>2.3177001857483397</v>
      </c>
      <c r="K156" s="279">
        <f>IF(K$79=0,0,K$79/ISI_fec!K$79)</f>
        <v>2.5084183228400954</v>
      </c>
      <c r="L156" s="279">
        <f>IF(L$79=0,0,L$79/ISI_fec!L$79)</f>
        <v>2.7249630740351485</v>
      </c>
      <c r="M156" s="279">
        <f>IF(M$79=0,0,M$79/ISI_fec!M$79)</f>
        <v>2.4217828011274083</v>
      </c>
      <c r="N156" s="279">
        <f>IF(N$79=0,0,N$79/ISI_fec!N$79)</f>
        <v>2.3236661997145851</v>
      </c>
      <c r="O156" s="279">
        <f>IF(O$79=0,0,O$79/ISI_fec!O$79)</f>
        <v>1.3582678870106164</v>
      </c>
      <c r="P156" s="279">
        <f>IF(P$79=0,0,P$79/ISI_fec!P$79)</f>
        <v>1.3180290074490277</v>
      </c>
      <c r="Q156" s="279">
        <f>IF(Q$79=0,0,Q$79/ISI_fec!Q$79)</f>
        <v>1.4333840997701404</v>
      </c>
      <c r="R156" s="279">
        <f>IF(R$79=0,0,R$79/ISI_fec!R$79)</f>
        <v>1.3608778841033138</v>
      </c>
      <c r="S156" s="279">
        <f>IF(S$79=0,0,S$79/ISI_fec!S$79)</f>
        <v>1.3458742155434757</v>
      </c>
      <c r="T156" s="279">
        <f>IF(T$79=0,0,T$79/ISI_fec!T$79)</f>
        <v>1.253237693959298</v>
      </c>
      <c r="U156" s="279">
        <f>IF(U$79=0,0,U$79/ISI_fec!U$79)</f>
        <v>1.3575403766537109</v>
      </c>
      <c r="V156" s="279">
        <f>IF(V$79=0,0,V$79/ISI_fec!V$79)</f>
        <v>1.5146381489154579</v>
      </c>
      <c r="W156" s="279">
        <f>IF(W$79=0,0,W$79/ISI_fec!W$79)</f>
        <v>1.4829318784688603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ES: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2422.3084065533485</v>
      </c>
      <c r="C3" s="205">
        <f t="shared" si="0"/>
        <v>2396.5502446087839</v>
      </c>
      <c r="D3" s="205">
        <f t="shared" si="0"/>
        <v>2227.0589223472289</v>
      </c>
      <c r="E3" s="205">
        <f t="shared" si="0"/>
        <v>2022.530518148631</v>
      </c>
      <c r="F3" s="205">
        <f t="shared" si="0"/>
        <v>2034.3685453687103</v>
      </c>
      <c r="G3" s="205">
        <f t="shared" si="0"/>
        <v>1870.9933217705266</v>
      </c>
      <c r="H3" s="205">
        <f t="shared" si="0"/>
        <v>2075.0426859578592</v>
      </c>
      <c r="I3" s="205">
        <f t="shared" si="0"/>
        <v>1868.7476651609588</v>
      </c>
      <c r="J3" s="205">
        <f t="shared" si="0"/>
        <v>1645.3660841951012</v>
      </c>
      <c r="K3" s="205">
        <f t="shared" si="0"/>
        <v>1762.3952718015985</v>
      </c>
      <c r="L3" s="205">
        <f t="shared" si="0"/>
        <v>2127.6047034787125</v>
      </c>
      <c r="M3" s="205">
        <f t="shared" si="0"/>
        <v>2008.2382383245365</v>
      </c>
      <c r="N3" s="205">
        <f t="shared" si="0"/>
        <v>2075.0291378809025</v>
      </c>
      <c r="O3" s="205">
        <f t="shared" si="0"/>
        <v>1884.738473362379</v>
      </c>
      <c r="P3" s="205">
        <f t="shared" si="0"/>
        <v>2185.1468983392369</v>
      </c>
      <c r="Q3" s="205">
        <f t="shared" si="0"/>
        <v>2288.8289618650506</v>
      </c>
      <c r="R3" s="205">
        <f t="shared" si="0"/>
        <v>2364.2760723155775</v>
      </c>
      <c r="S3" s="205">
        <f t="shared" si="0"/>
        <v>2585.8059336408755</v>
      </c>
      <c r="T3" s="205">
        <f t="shared" si="0"/>
        <v>2305.1083426281266</v>
      </c>
      <c r="U3" s="205">
        <f t="shared" si="0"/>
        <v>2031.6361234960723</v>
      </c>
      <c r="V3" s="205">
        <f t="shared" si="0"/>
        <v>1822.6809731067233</v>
      </c>
      <c r="W3" s="205">
        <f t="shared" si="0"/>
        <v>1859.0741552392954</v>
      </c>
      <c r="DA3" s="112"/>
    </row>
    <row r="4" spans="1:105" ht="12" customHeight="1" x14ac:dyDescent="0.25">
      <c r="A4" s="50" t="s">
        <v>43</v>
      </c>
      <c r="B4" s="243">
        <v>477.54925140231899</v>
      </c>
      <c r="C4" s="243">
        <v>472.47112389351469</v>
      </c>
      <c r="D4" s="243">
        <v>439.05652901937839</v>
      </c>
      <c r="E4" s="243">
        <v>398.73450146446129</v>
      </c>
      <c r="F4" s="243">
        <v>401.06832527555611</v>
      </c>
      <c r="G4" s="243">
        <v>368.85949690509608</v>
      </c>
      <c r="H4" s="243">
        <v>409.0870834721718</v>
      </c>
      <c r="I4" s="243">
        <v>368.41677390999592</v>
      </c>
      <c r="J4" s="243">
        <v>324.37791144363541</v>
      </c>
      <c r="K4" s="243">
        <v>245.26390694194899</v>
      </c>
      <c r="L4" s="243">
        <v>261.30883296452959</v>
      </c>
      <c r="M4" s="243">
        <v>278.71466886603667</v>
      </c>
      <c r="N4" s="243">
        <v>188.64569878184679</v>
      </c>
      <c r="O4" s="243">
        <v>184.9772297605617</v>
      </c>
      <c r="P4" s="243">
        <v>266.36544157211898</v>
      </c>
      <c r="Q4" s="243">
        <v>80.589199887388034</v>
      </c>
      <c r="R4" s="243">
        <v>95.287898543865154</v>
      </c>
      <c r="S4" s="243">
        <v>278.35224855002838</v>
      </c>
      <c r="T4" s="243">
        <v>262.39085671647439</v>
      </c>
      <c r="U4" s="243">
        <v>131.73784505056929</v>
      </c>
      <c r="V4" s="243">
        <v>123.7365289737601</v>
      </c>
      <c r="W4" s="243">
        <v>131.9576455363696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1114.2815866054113</v>
      </c>
      <c r="C5" s="284">
        <f t="shared" si="1"/>
        <v>1102.4326224182014</v>
      </c>
      <c r="D5" s="284">
        <f t="shared" si="1"/>
        <v>1024.4652343785499</v>
      </c>
      <c r="E5" s="284">
        <f t="shared" si="1"/>
        <v>930.38050341707662</v>
      </c>
      <c r="F5" s="284">
        <f t="shared" si="1"/>
        <v>935.82609230963101</v>
      </c>
      <c r="G5" s="284">
        <f t="shared" si="1"/>
        <v>860.67215944522445</v>
      </c>
      <c r="H5" s="284">
        <f t="shared" si="1"/>
        <v>954.53652810173412</v>
      </c>
      <c r="I5" s="284">
        <f t="shared" si="1"/>
        <v>859.63913912332373</v>
      </c>
      <c r="J5" s="284">
        <f t="shared" si="1"/>
        <v>756.88179336848259</v>
      </c>
      <c r="K5" s="284">
        <f t="shared" si="1"/>
        <v>572.28244953121441</v>
      </c>
      <c r="L5" s="284">
        <f t="shared" si="1"/>
        <v>609.72061025056917</v>
      </c>
      <c r="M5" s="284">
        <f t="shared" si="1"/>
        <v>650.33422735408578</v>
      </c>
      <c r="N5" s="284">
        <f t="shared" si="1"/>
        <v>440.17329715764242</v>
      </c>
      <c r="O5" s="284">
        <f t="shared" si="1"/>
        <v>431.61353610797732</v>
      </c>
      <c r="P5" s="284">
        <f t="shared" si="1"/>
        <v>621.51936366827783</v>
      </c>
      <c r="Q5" s="284">
        <f t="shared" si="1"/>
        <v>188.04146640390539</v>
      </c>
      <c r="R5" s="284">
        <f t="shared" si="1"/>
        <v>222.3384299356853</v>
      </c>
      <c r="S5" s="284">
        <f t="shared" si="1"/>
        <v>649.4885799500662</v>
      </c>
      <c r="T5" s="284">
        <f t="shared" si="1"/>
        <v>612.24533233844022</v>
      </c>
      <c r="U5" s="284">
        <f t="shared" si="1"/>
        <v>307.38830511799489</v>
      </c>
      <c r="V5" s="284">
        <f t="shared" si="1"/>
        <v>288.71856760544023</v>
      </c>
      <c r="W5" s="284">
        <f t="shared" si="1"/>
        <v>307.90117291819581</v>
      </c>
      <c r="DA5" s="94"/>
    </row>
    <row r="6" spans="1:105" ht="12" customHeight="1" x14ac:dyDescent="0.25">
      <c r="A6" s="99" t="s">
        <v>44</v>
      </c>
      <c r="B6" s="284">
        <v>735.12450982641769</v>
      </c>
      <c r="C6" s="284">
        <v>755.24149041285284</v>
      </c>
      <c r="D6" s="284">
        <v>684.55271894516261</v>
      </c>
      <c r="E6" s="284">
        <v>626.04407629779087</v>
      </c>
      <c r="F6" s="284">
        <v>634.4257283152491</v>
      </c>
      <c r="G6" s="284">
        <v>584.6497462395721</v>
      </c>
      <c r="H6" s="284">
        <v>618.8794789493495</v>
      </c>
      <c r="I6" s="284">
        <v>590.68957307874302</v>
      </c>
      <c r="J6" s="284">
        <v>521.40710530433751</v>
      </c>
      <c r="K6" s="284">
        <v>572.28244953121441</v>
      </c>
      <c r="L6" s="284">
        <v>609.72061025056917</v>
      </c>
      <c r="M6" s="284">
        <v>650.33422735408578</v>
      </c>
      <c r="N6" s="284">
        <v>440.17329715764242</v>
      </c>
      <c r="O6" s="284">
        <v>431.61353610797732</v>
      </c>
      <c r="P6" s="284">
        <v>621.51936366827783</v>
      </c>
      <c r="Q6" s="284">
        <v>188.04146640390539</v>
      </c>
      <c r="R6" s="284">
        <v>222.3384299356853</v>
      </c>
      <c r="S6" s="284">
        <v>649.4885799500662</v>
      </c>
      <c r="T6" s="284">
        <v>612.24533233844022</v>
      </c>
      <c r="U6" s="284">
        <v>307.38830511799489</v>
      </c>
      <c r="V6" s="284">
        <v>288.71856760544023</v>
      </c>
      <c r="W6" s="284">
        <v>307.90117291819581</v>
      </c>
      <c r="DA6" s="94" t="s">
        <v>436</v>
      </c>
    </row>
    <row r="7" spans="1:105" ht="12" customHeight="1" x14ac:dyDescent="0.25">
      <c r="A7" s="99" t="s">
        <v>81</v>
      </c>
      <c r="B7" s="284">
        <v>379.15707677899371</v>
      </c>
      <c r="C7" s="284">
        <v>347.19113200534849</v>
      </c>
      <c r="D7" s="284">
        <v>339.91251543338728</v>
      </c>
      <c r="E7" s="284">
        <v>304.33642711928582</v>
      </c>
      <c r="F7" s="284">
        <v>301.40036399438191</v>
      </c>
      <c r="G7" s="284">
        <v>276.02241320565241</v>
      </c>
      <c r="H7" s="284">
        <v>335.65704915238467</v>
      </c>
      <c r="I7" s="284">
        <v>268.94956604458071</v>
      </c>
      <c r="J7" s="284">
        <v>235.47468806414511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830.47756854561817</v>
      </c>
      <c r="C8" s="244">
        <v>821.64649829706786</v>
      </c>
      <c r="D8" s="244">
        <v>763.53715894930065</v>
      </c>
      <c r="E8" s="244">
        <v>693.41551326709305</v>
      </c>
      <c r="F8" s="244">
        <v>697.47412778352316</v>
      </c>
      <c r="G8" s="244">
        <v>641.46166542020592</v>
      </c>
      <c r="H8" s="244">
        <v>711.41907438395322</v>
      </c>
      <c r="I8" s="244">
        <v>640.69175212763912</v>
      </c>
      <c r="J8" s="244">
        <v>564.10637938298328</v>
      </c>
      <c r="K8" s="244">
        <v>944.84891532843506</v>
      </c>
      <c r="L8" s="244">
        <v>1256.5752602636139</v>
      </c>
      <c r="M8" s="244">
        <v>1079.189342104414</v>
      </c>
      <c r="N8" s="244">
        <v>1446.210141941413</v>
      </c>
      <c r="O8" s="244">
        <v>1268.14770749384</v>
      </c>
      <c r="P8" s="244">
        <v>1297.2620930988401</v>
      </c>
      <c r="Q8" s="244">
        <v>2020.1982955737569</v>
      </c>
      <c r="R8" s="244">
        <v>2046.649743836027</v>
      </c>
      <c r="S8" s="244">
        <v>1657.9651051407809</v>
      </c>
      <c r="T8" s="244">
        <v>1430.4721535732119</v>
      </c>
      <c r="U8" s="244">
        <v>1592.5099733275081</v>
      </c>
      <c r="V8" s="244">
        <v>1410.225876527523</v>
      </c>
      <c r="W8" s="244">
        <v>1419.21533678473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1200</v>
      </c>
      <c r="C11" s="243">
        <v>1100</v>
      </c>
      <c r="D11" s="243">
        <v>1350</v>
      </c>
      <c r="E11" s="243">
        <v>1380</v>
      </c>
      <c r="F11" s="243">
        <v>1400</v>
      </c>
      <c r="G11" s="243">
        <v>1000</v>
      </c>
      <c r="H11" s="243">
        <v>1000</v>
      </c>
      <c r="I11" s="243">
        <v>1200</v>
      </c>
      <c r="J11" s="243">
        <v>1500</v>
      </c>
      <c r="K11" s="243">
        <v>1500</v>
      </c>
      <c r="L11" s="243">
        <v>1500</v>
      </c>
      <c r="M11" s="243">
        <v>1500</v>
      </c>
      <c r="N11" s="243">
        <v>1500</v>
      </c>
      <c r="O11" s="243">
        <v>1570</v>
      </c>
      <c r="P11" s="243">
        <v>1520</v>
      </c>
      <c r="Q11" s="243">
        <v>1630</v>
      </c>
      <c r="R11" s="243">
        <v>1579</v>
      </c>
      <c r="S11" s="243">
        <v>1588</v>
      </c>
      <c r="T11" s="243">
        <v>1589</v>
      </c>
      <c r="U11" s="243">
        <v>1595</v>
      </c>
      <c r="V11" s="243">
        <v>1552</v>
      </c>
      <c r="W11" s="243">
        <v>1550.3193342462871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606.22</v>
      </c>
      <c r="C12" s="284">
        <f t="shared" si="2"/>
        <v>598.12</v>
      </c>
      <c r="D12" s="284">
        <f t="shared" si="2"/>
        <v>622.70000000000005</v>
      </c>
      <c r="E12" s="284">
        <f t="shared" si="2"/>
        <v>634.1</v>
      </c>
      <c r="F12" s="284">
        <f t="shared" si="2"/>
        <v>642.5</v>
      </c>
      <c r="G12" s="284">
        <f t="shared" si="2"/>
        <v>636.79999999999995</v>
      </c>
      <c r="H12" s="284">
        <f t="shared" si="2"/>
        <v>591.6</v>
      </c>
      <c r="I12" s="284">
        <f t="shared" si="2"/>
        <v>651</v>
      </c>
      <c r="J12" s="284">
        <f t="shared" si="2"/>
        <v>651</v>
      </c>
      <c r="K12" s="284">
        <f t="shared" si="2"/>
        <v>360.30700000000002</v>
      </c>
      <c r="L12" s="284">
        <f t="shared" si="2"/>
        <v>340</v>
      </c>
      <c r="M12" s="284">
        <f t="shared" si="2"/>
        <v>365</v>
      </c>
      <c r="N12" s="284">
        <f t="shared" si="2"/>
        <v>230</v>
      </c>
      <c r="O12" s="284">
        <f t="shared" si="2"/>
        <v>160</v>
      </c>
      <c r="P12" s="284">
        <f t="shared" si="2"/>
        <v>110</v>
      </c>
      <c r="Q12" s="284">
        <f t="shared" si="2"/>
        <v>116</v>
      </c>
      <c r="R12" s="284">
        <f t="shared" si="2"/>
        <v>124</v>
      </c>
      <c r="S12" s="284">
        <f t="shared" si="2"/>
        <v>350</v>
      </c>
      <c r="T12" s="284">
        <f t="shared" si="2"/>
        <v>350</v>
      </c>
      <c r="U12" s="284">
        <f t="shared" si="2"/>
        <v>220</v>
      </c>
      <c r="V12" s="284">
        <f t="shared" si="2"/>
        <v>200</v>
      </c>
      <c r="W12" s="284">
        <f t="shared" si="2"/>
        <v>200</v>
      </c>
      <c r="DA12" s="94"/>
    </row>
    <row r="13" spans="1:105" ht="12" customHeight="1" x14ac:dyDescent="0.25">
      <c r="A13" s="99" t="s">
        <v>44</v>
      </c>
      <c r="B13" s="284">
        <v>365.7</v>
      </c>
      <c r="C13" s="284">
        <v>376.4</v>
      </c>
      <c r="D13" s="284">
        <v>380.1</v>
      </c>
      <c r="E13" s="284">
        <v>389.1</v>
      </c>
      <c r="F13" s="284">
        <v>397.5</v>
      </c>
      <c r="G13" s="284">
        <v>394.2</v>
      </c>
      <c r="H13" s="284">
        <v>349</v>
      </c>
      <c r="I13" s="284">
        <v>408</v>
      </c>
      <c r="J13" s="284">
        <v>408</v>
      </c>
      <c r="K13" s="284">
        <v>360.30700000000002</v>
      </c>
      <c r="L13" s="284">
        <v>340</v>
      </c>
      <c r="M13" s="284">
        <v>365</v>
      </c>
      <c r="N13" s="284">
        <v>230</v>
      </c>
      <c r="O13" s="284">
        <v>160</v>
      </c>
      <c r="P13" s="284">
        <v>110</v>
      </c>
      <c r="Q13" s="284">
        <v>116</v>
      </c>
      <c r="R13" s="284">
        <v>124</v>
      </c>
      <c r="S13" s="284">
        <v>350</v>
      </c>
      <c r="T13" s="284">
        <v>350</v>
      </c>
      <c r="U13" s="284">
        <v>220</v>
      </c>
      <c r="V13" s="284">
        <v>200</v>
      </c>
      <c r="W13" s="284">
        <v>200</v>
      </c>
      <c r="DA13" s="94" t="s">
        <v>443</v>
      </c>
    </row>
    <row r="14" spans="1:105" ht="12" customHeight="1" x14ac:dyDescent="0.25">
      <c r="A14" s="99" t="s">
        <v>81</v>
      </c>
      <c r="B14" s="284">
        <v>240.52</v>
      </c>
      <c r="C14" s="284">
        <v>221.72</v>
      </c>
      <c r="D14" s="284">
        <v>242.6</v>
      </c>
      <c r="E14" s="284">
        <v>245</v>
      </c>
      <c r="F14" s="284">
        <v>245</v>
      </c>
      <c r="G14" s="284">
        <v>242.6</v>
      </c>
      <c r="H14" s="284">
        <v>242.6</v>
      </c>
      <c r="I14" s="284">
        <v>243</v>
      </c>
      <c r="J14" s="284">
        <v>243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1404.2641666666671</v>
      </c>
      <c r="C15" s="244">
        <v>1387.510833333333</v>
      </c>
      <c r="D15" s="244">
        <v>1615.874166666667</v>
      </c>
      <c r="E15" s="244">
        <v>1624.1575</v>
      </c>
      <c r="F15" s="244">
        <v>1499.457166666667</v>
      </c>
      <c r="G15" s="244">
        <v>1577.795333333333</v>
      </c>
      <c r="H15" s="244">
        <v>1616.031666666667</v>
      </c>
      <c r="I15" s="244">
        <v>1615.7633333333331</v>
      </c>
      <c r="J15" s="244">
        <v>1562.8246666666671</v>
      </c>
      <c r="K15" s="244">
        <v>1495.3796666666669</v>
      </c>
      <c r="L15" s="244">
        <v>1684.329033333333</v>
      </c>
      <c r="M15" s="244">
        <v>1766.0528666666669</v>
      </c>
      <c r="N15" s="244">
        <v>1818.262833333333</v>
      </c>
      <c r="O15" s="244">
        <v>1704.855133333333</v>
      </c>
      <c r="P15" s="244">
        <v>1858.7326333333331</v>
      </c>
      <c r="Q15" s="244">
        <v>1864.656733333333</v>
      </c>
      <c r="R15" s="244">
        <v>1885.3884</v>
      </c>
      <c r="S15" s="244">
        <v>1883.336933333333</v>
      </c>
      <c r="T15" s="244">
        <v>1904.5621000000001</v>
      </c>
      <c r="U15" s="244">
        <v>1809.4783</v>
      </c>
      <c r="V15" s="244">
        <v>1801.6920833333329</v>
      </c>
      <c r="W15" s="244">
        <v>1752.998333333333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1724.137931034483</v>
      </c>
      <c r="C18" s="243">
        <v>1599.9840606368859</v>
      </c>
      <c r="D18" s="243">
        <v>1599.9840606368859</v>
      </c>
      <c r="E18" s="243">
        <v>1599.9840606368859</v>
      </c>
      <c r="F18" s="243">
        <v>1475.8301902392891</v>
      </c>
      <c r="G18" s="243">
        <v>1475.8301902392891</v>
      </c>
      <c r="H18" s="243">
        <v>1475.8301902392891</v>
      </c>
      <c r="I18" s="243">
        <v>1351.676319841692</v>
      </c>
      <c r="J18" s="243">
        <v>1599.9840606368859</v>
      </c>
      <c r="K18" s="243">
        <v>1599.9840606368859</v>
      </c>
      <c r="L18" s="243">
        <v>1599.9840606368859</v>
      </c>
      <c r="M18" s="243">
        <v>1599.9840606368859</v>
      </c>
      <c r="N18" s="243">
        <v>1599.9840606368859</v>
      </c>
      <c r="O18" s="243">
        <v>1724.137931034483</v>
      </c>
      <c r="P18" s="243">
        <v>1724.137931034483</v>
      </c>
      <c r="Q18" s="243">
        <v>1724.137931034483</v>
      </c>
      <c r="R18" s="243">
        <v>1724.137931034483</v>
      </c>
      <c r="S18" s="243">
        <v>1724.137931034483</v>
      </c>
      <c r="T18" s="243">
        <v>1724.137931034483</v>
      </c>
      <c r="U18" s="243">
        <v>1724.137931034483</v>
      </c>
      <c r="V18" s="243">
        <v>1724.137931034483</v>
      </c>
      <c r="W18" s="243">
        <v>1724.137931034483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748.38362068965512</v>
      </c>
      <c r="C19" s="284">
        <f t="shared" si="3"/>
        <v>748.38362068965512</v>
      </c>
      <c r="D19" s="284">
        <f t="shared" si="3"/>
        <v>685.65674320950211</v>
      </c>
      <c r="E19" s="284">
        <f t="shared" si="3"/>
        <v>685.65674320950211</v>
      </c>
      <c r="F19" s="284">
        <f t="shared" si="3"/>
        <v>719.09449524950708</v>
      </c>
      <c r="G19" s="284">
        <f t="shared" si="3"/>
        <v>689.80536980935904</v>
      </c>
      <c r="H19" s="284">
        <f t="shared" si="3"/>
        <v>656.36761776935418</v>
      </c>
      <c r="I19" s="284">
        <f t="shared" si="3"/>
        <v>689.80536980935904</v>
      </c>
      <c r="J19" s="284">
        <f t="shared" si="3"/>
        <v>689.80536980935904</v>
      </c>
      <c r="K19" s="284">
        <f t="shared" si="3"/>
        <v>656.36761776935418</v>
      </c>
      <c r="L19" s="284">
        <f t="shared" si="3"/>
        <v>656.36761776935418</v>
      </c>
      <c r="M19" s="284">
        <f t="shared" si="3"/>
        <v>627.07849232920603</v>
      </c>
      <c r="N19" s="284">
        <f t="shared" si="3"/>
        <v>593.64074028920095</v>
      </c>
      <c r="O19" s="284">
        <f t="shared" si="3"/>
        <v>564.35161484905291</v>
      </c>
      <c r="P19" s="284">
        <f t="shared" si="3"/>
        <v>564.35161484905291</v>
      </c>
      <c r="Q19" s="284">
        <f t="shared" si="3"/>
        <v>530.91386280904794</v>
      </c>
      <c r="R19" s="284">
        <f t="shared" si="3"/>
        <v>501.62473736889979</v>
      </c>
      <c r="S19" s="284">
        <f t="shared" si="3"/>
        <v>535.06248940890475</v>
      </c>
      <c r="T19" s="284">
        <f t="shared" si="3"/>
        <v>535.06248940890475</v>
      </c>
      <c r="U19" s="284">
        <f t="shared" si="3"/>
        <v>472.33561192875175</v>
      </c>
      <c r="V19" s="284">
        <f t="shared" si="3"/>
        <v>472.33561192875175</v>
      </c>
      <c r="W19" s="284">
        <f t="shared" si="3"/>
        <v>472.33561192875175</v>
      </c>
      <c r="DA19" s="94"/>
    </row>
    <row r="20" spans="1:105" ht="12" customHeight="1" x14ac:dyDescent="0.25">
      <c r="A20" s="99" t="s">
        <v>44</v>
      </c>
      <c r="B20" s="284">
        <v>432.29166666666669</v>
      </c>
      <c r="C20" s="284">
        <v>432.29166666666669</v>
      </c>
      <c r="D20" s="284">
        <v>398.85391462666172</v>
      </c>
      <c r="E20" s="284">
        <v>398.85391462666172</v>
      </c>
      <c r="F20" s="284">
        <v>432.29166666666669</v>
      </c>
      <c r="G20" s="284">
        <v>432.29166666666669</v>
      </c>
      <c r="H20" s="284">
        <v>398.85391462666172</v>
      </c>
      <c r="I20" s="284">
        <v>432.29166666666669</v>
      </c>
      <c r="J20" s="284">
        <v>432.29166666666669</v>
      </c>
      <c r="K20" s="284">
        <v>398.85391462666172</v>
      </c>
      <c r="L20" s="284">
        <v>398.85391462666172</v>
      </c>
      <c r="M20" s="284">
        <v>398.85391462666172</v>
      </c>
      <c r="N20" s="284">
        <v>365.41616258665658</v>
      </c>
      <c r="O20" s="284">
        <v>365.41616258665658</v>
      </c>
      <c r="P20" s="284">
        <v>365.41616258665658</v>
      </c>
      <c r="Q20" s="284">
        <v>331.97841054665162</v>
      </c>
      <c r="R20" s="284">
        <v>331.97841054665162</v>
      </c>
      <c r="S20" s="284">
        <v>365.41616258665658</v>
      </c>
      <c r="T20" s="284">
        <v>365.41616258665658</v>
      </c>
      <c r="U20" s="284">
        <v>331.97841054665162</v>
      </c>
      <c r="V20" s="284">
        <v>331.97841054665162</v>
      </c>
      <c r="W20" s="284">
        <v>331.97841054665162</v>
      </c>
      <c r="DA20" s="94" t="s">
        <v>449</v>
      </c>
    </row>
    <row r="21" spans="1:105" ht="12" customHeight="1" x14ac:dyDescent="0.25">
      <c r="A21" s="99" t="s">
        <v>81</v>
      </c>
      <c r="B21" s="284">
        <v>316.09195402298849</v>
      </c>
      <c r="C21" s="284">
        <v>316.09195402298849</v>
      </c>
      <c r="D21" s="284">
        <v>286.80282858284039</v>
      </c>
      <c r="E21" s="284">
        <v>286.80282858284039</v>
      </c>
      <c r="F21" s="284">
        <v>286.80282858284039</v>
      </c>
      <c r="G21" s="284">
        <v>257.51370314269241</v>
      </c>
      <c r="H21" s="284">
        <v>257.51370314269241</v>
      </c>
      <c r="I21" s="284">
        <v>257.51370314269241</v>
      </c>
      <c r="J21" s="284">
        <v>257.51370314269241</v>
      </c>
      <c r="K21" s="284">
        <v>257.51370314269241</v>
      </c>
      <c r="L21" s="284">
        <v>257.51370314269241</v>
      </c>
      <c r="M21" s="284">
        <v>228.22457770254431</v>
      </c>
      <c r="N21" s="284">
        <v>228.22457770254431</v>
      </c>
      <c r="O21" s="284">
        <v>198.9354522623963</v>
      </c>
      <c r="P21" s="284">
        <v>198.9354522623963</v>
      </c>
      <c r="Q21" s="284">
        <v>198.9354522623963</v>
      </c>
      <c r="R21" s="284">
        <v>169.6463268222482</v>
      </c>
      <c r="S21" s="284">
        <v>169.6463268222482</v>
      </c>
      <c r="T21" s="284">
        <v>169.6463268222482</v>
      </c>
      <c r="U21" s="284">
        <v>140.3572013821001</v>
      </c>
      <c r="V21" s="284">
        <v>140.3572013821001</v>
      </c>
      <c r="W21" s="284">
        <v>140.3572013821001</v>
      </c>
      <c r="DA21" s="94" t="s">
        <v>450</v>
      </c>
    </row>
    <row r="22" spans="1:105" ht="12" customHeight="1" x14ac:dyDescent="0.25">
      <c r="A22" s="49" t="s">
        <v>445</v>
      </c>
      <c r="B22" s="244">
        <v>1896.5517241379309</v>
      </c>
      <c r="C22" s="244">
        <v>1896.5517241379309</v>
      </c>
      <c r="D22" s="244">
        <v>1896.5517241379309</v>
      </c>
      <c r="E22" s="244">
        <v>1896.5517241379309</v>
      </c>
      <c r="F22" s="244">
        <v>1896.5517241379309</v>
      </c>
      <c r="G22" s="244">
        <v>1896.5517241379309</v>
      </c>
      <c r="H22" s="244">
        <v>1704.0534194571269</v>
      </c>
      <c r="I22" s="244">
        <v>1704.0534194571269</v>
      </c>
      <c r="J22" s="244">
        <v>1704.0534194571269</v>
      </c>
      <c r="K22" s="244">
        <v>1704.0534194571269</v>
      </c>
      <c r="L22" s="244">
        <v>1896.5517241379309</v>
      </c>
      <c r="M22" s="244">
        <v>1896.5517241379309</v>
      </c>
      <c r="N22" s="244">
        <v>2089.050028818735</v>
      </c>
      <c r="O22" s="244">
        <v>2089.050028818735</v>
      </c>
      <c r="P22" s="244">
        <v>2089.050028818735</v>
      </c>
      <c r="Q22" s="244">
        <v>2089.050028818735</v>
      </c>
      <c r="R22" s="244">
        <v>2089.050028818735</v>
      </c>
      <c r="S22" s="244">
        <v>2089.050028818735</v>
      </c>
      <c r="T22" s="244">
        <v>2089.050028818735</v>
      </c>
      <c r="U22" s="244">
        <v>2089.050028818735</v>
      </c>
      <c r="V22" s="244">
        <v>2089.050028818735</v>
      </c>
      <c r="W22" s="244">
        <v>1896.5517241379309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248.30774079519429</v>
      </c>
      <c r="K24" s="243">
        <v>0</v>
      </c>
      <c r="L24" s="243">
        <v>124.1538703975972</v>
      </c>
      <c r="M24" s="243">
        <v>0</v>
      </c>
      <c r="N24" s="243">
        <v>0</v>
      </c>
      <c r="O24" s="243">
        <v>248.30774079519429</v>
      </c>
      <c r="P24" s="243">
        <v>0</v>
      </c>
      <c r="Q24" s="243">
        <v>0</v>
      </c>
      <c r="R24" s="243">
        <v>124.1538703975972</v>
      </c>
      <c r="S24" s="243">
        <v>0</v>
      </c>
      <c r="T24" s="243">
        <v>0</v>
      </c>
      <c r="U24" s="243">
        <v>124.1538703975972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33.437752040005002</v>
      </c>
      <c r="G25" s="284">
        <f t="shared" si="4"/>
        <v>0</v>
      </c>
      <c r="H25" s="284">
        <f t="shared" si="4"/>
        <v>0</v>
      </c>
      <c r="I25" s="284">
        <f t="shared" si="4"/>
        <v>33.437752040005002</v>
      </c>
      <c r="J25" s="284">
        <f t="shared" si="4"/>
        <v>29.289125440148059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33.437752040005002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33.437752040005002</v>
      </c>
      <c r="G26" s="284">
        <v>0</v>
      </c>
      <c r="H26" s="284">
        <v>0</v>
      </c>
      <c r="I26" s="284">
        <v>33.437752040005002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33.437752040005002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29.289125440148059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192.4983046808039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192.4983046808039</v>
      </c>
      <c r="L28" s="244">
        <v>192.4983046808039</v>
      </c>
      <c r="M28" s="244">
        <v>0</v>
      </c>
      <c r="N28" s="244">
        <v>384.99660936160768</v>
      </c>
      <c r="O28" s="244">
        <v>0</v>
      </c>
      <c r="P28" s="244">
        <v>0</v>
      </c>
      <c r="Q28" s="244">
        <v>192.4983046808039</v>
      </c>
      <c r="R28" s="244">
        <v>0</v>
      </c>
      <c r="S28" s="244">
        <v>0</v>
      </c>
      <c r="T28" s="244">
        <v>192.4983046808039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124.15387039759707</v>
      </c>
      <c r="D30" s="243">
        <f t="shared" si="5"/>
        <v>0</v>
      </c>
      <c r="E30" s="243">
        <f t="shared" si="5"/>
        <v>0</v>
      </c>
      <c r="F30" s="243">
        <f t="shared" si="5"/>
        <v>124.15387039759685</v>
      </c>
      <c r="G30" s="243">
        <f t="shared" si="5"/>
        <v>0</v>
      </c>
      <c r="H30" s="243">
        <f t="shared" si="5"/>
        <v>0</v>
      </c>
      <c r="I30" s="243">
        <f t="shared" si="5"/>
        <v>124.15387039759707</v>
      </c>
      <c r="J30" s="243">
        <f t="shared" si="5"/>
        <v>0</v>
      </c>
      <c r="K30" s="243">
        <f t="shared" si="5"/>
        <v>0</v>
      </c>
      <c r="L30" s="243">
        <f t="shared" si="5"/>
        <v>124.1538703975973</v>
      </c>
      <c r="M30" s="243">
        <f t="shared" si="5"/>
        <v>0</v>
      </c>
      <c r="N30" s="243">
        <f t="shared" si="5"/>
        <v>0</v>
      </c>
      <c r="O30" s="243">
        <f t="shared" si="5"/>
        <v>124.1538703975973</v>
      </c>
      <c r="P30" s="243">
        <f t="shared" si="5"/>
        <v>0</v>
      </c>
      <c r="Q30" s="243">
        <f t="shared" si="5"/>
        <v>0</v>
      </c>
      <c r="R30" s="243">
        <f t="shared" si="5"/>
        <v>124.1538703975973</v>
      </c>
      <c r="S30" s="243">
        <f t="shared" si="5"/>
        <v>0</v>
      </c>
      <c r="T30" s="243">
        <f t="shared" si="5"/>
        <v>0</v>
      </c>
      <c r="U30" s="243">
        <f t="shared" si="5"/>
        <v>124.1538703975973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62.726877480153064</v>
      </c>
      <c r="E31" s="284">
        <f t="shared" si="6"/>
        <v>0</v>
      </c>
      <c r="F31" s="284">
        <f t="shared" si="6"/>
        <v>0</v>
      </c>
      <c r="G31" s="284">
        <f t="shared" si="6"/>
        <v>29.289125440147984</v>
      </c>
      <c r="H31" s="284">
        <f t="shared" si="6"/>
        <v>33.437752040004966</v>
      </c>
      <c r="I31" s="284">
        <f t="shared" si="6"/>
        <v>0</v>
      </c>
      <c r="J31" s="284">
        <f t="shared" si="6"/>
        <v>29.289125440148041</v>
      </c>
      <c r="K31" s="284">
        <f t="shared" si="6"/>
        <v>33.437752040004966</v>
      </c>
      <c r="L31" s="284">
        <f t="shared" si="6"/>
        <v>0</v>
      </c>
      <c r="M31" s="284">
        <f t="shared" si="6"/>
        <v>29.289125440148098</v>
      </c>
      <c r="N31" s="284">
        <f t="shared" si="6"/>
        <v>33.437752040005137</v>
      </c>
      <c r="O31" s="284">
        <f t="shared" si="6"/>
        <v>29.289125440148013</v>
      </c>
      <c r="P31" s="284">
        <f t="shared" si="6"/>
        <v>0</v>
      </c>
      <c r="Q31" s="284">
        <f t="shared" si="6"/>
        <v>33.437752040004966</v>
      </c>
      <c r="R31" s="284">
        <f t="shared" si="6"/>
        <v>29.289125440148098</v>
      </c>
      <c r="S31" s="284">
        <f t="shared" si="6"/>
        <v>0</v>
      </c>
      <c r="T31" s="284">
        <f t="shared" si="6"/>
        <v>0</v>
      </c>
      <c r="U31" s="284">
        <f t="shared" si="6"/>
        <v>62.726877480153064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33.437752040004966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33.437752040004966</v>
      </c>
      <c r="I32" s="284">
        <f t="shared" si="7"/>
        <v>0</v>
      </c>
      <c r="J32" s="284">
        <f t="shared" si="7"/>
        <v>0</v>
      </c>
      <c r="K32" s="284">
        <f t="shared" si="7"/>
        <v>33.437752040004966</v>
      </c>
      <c r="L32" s="284">
        <f t="shared" si="7"/>
        <v>0</v>
      </c>
      <c r="M32" s="284">
        <f t="shared" si="7"/>
        <v>0</v>
      </c>
      <c r="N32" s="284">
        <f t="shared" si="7"/>
        <v>33.437752040005137</v>
      </c>
      <c r="O32" s="284">
        <f t="shared" si="7"/>
        <v>0</v>
      </c>
      <c r="P32" s="284">
        <f t="shared" si="7"/>
        <v>0</v>
      </c>
      <c r="Q32" s="284">
        <f t="shared" si="7"/>
        <v>33.437752040004966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33.437752040004966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29.289125440148098</v>
      </c>
      <c r="E33" s="284">
        <f t="shared" si="8"/>
        <v>0</v>
      </c>
      <c r="F33" s="284">
        <f t="shared" si="8"/>
        <v>0</v>
      </c>
      <c r="G33" s="284">
        <f t="shared" si="8"/>
        <v>29.289125440147984</v>
      </c>
      <c r="H33" s="284">
        <f t="shared" si="8"/>
        <v>0</v>
      </c>
      <c r="I33" s="284">
        <f t="shared" si="8"/>
        <v>0</v>
      </c>
      <c r="J33" s="284">
        <f t="shared" si="8"/>
        <v>29.289125440148041</v>
      </c>
      <c r="K33" s="284">
        <f t="shared" si="8"/>
        <v>0</v>
      </c>
      <c r="L33" s="284">
        <f t="shared" si="8"/>
        <v>0</v>
      </c>
      <c r="M33" s="284">
        <f t="shared" si="8"/>
        <v>29.289125440148098</v>
      </c>
      <c r="N33" s="284">
        <f t="shared" si="8"/>
        <v>0</v>
      </c>
      <c r="O33" s="284">
        <f t="shared" si="8"/>
        <v>29.289125440148013</v>
      </c>
      <c r="P33" s="284">
        <f t="shared" si="8"/>
        <v>0</v>
      </c>
      <c r="Q33" s="284">
        <f t="shared" si="8"/>
        <v>0</v>
      </c>
      <c r="R33" s="284">
        <f t="shared" si="8"/>
        <v>29.289125440148098</v>
      </c>
      <c r="S33" s="284">
        <f t="shared" si="8"/>
        <v>0</v>
      </c>
      <c r="T33" s="284">
        <f t="shared" si="8"/>
        <v>0</v>
      </c>
      <c r="U33" s="284">
        <f t="shared" si="8"/>
        <v>29.289125440148098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192.49830468080404</v>
      </c>
      <c r="F34" s="244">
        <f t="shared" si="9"/>
        <v>0</v>
      </c>
      <c r="G34" s="244">
        <f t="shared" si="9"/>
        <v>0</v>
      </c>
      <c r="H34" s="244">
        <f t="shared" si="9"/>
        <v>192.49830468080404</v>
      </c>
      <c r="I34" s="244">
        <f t="shared" si="9"/>
        <v>0</v>
      </c>
      <c r="J34" s="244">
        <f t="shared" si="9"/>
        <v>0</v>
      </c>
      <c r="K34" s="244">
        <f t="shared" si="9"/>
        <v>192.49830468080381</v>
      </c>
      <c r="L34" s="244">
        <f t="shared" si="9"/>
        <v>0</v>
      </c>
      <c r="M34" s="244">
        <f t="shared" si="9"/>
        <v>0</v>
      </c>
      <c r="N34" s="244">
        <f t="shared" si="9"/>
        <v>192.49830468080381</v>
      </c>
      <c r="O34" s="244">
        <f t="shared" si="9"/>
        <v>0</v>
      </c>
      <c r="P34" s="244">
        <f t="shared" si="9"/>
        <v>0</v>
      </c>
      <c r="Q34" s="244">
        <f t="shared" si="9"/>
        <v>192.49830468080381</v>
      </c>
      <c r="R34" s="244">
        <f t="shared" si="9"/>
        <v>0</v>
      </c>
      <c r="S34" s="244">
        <f t="shared" si="9"/>
        <v>0</v>
      </c>
      <c r="T34" s="244">
        <f t="shared" si="9"/>
        <v>192.49830468080381</v>
      </c>
      <c r="U34" s="244">
        <f t="shared" si="9"/>
        <v>0</v>
      </c>
      <c r="V34" s="244">
        <f t="shared" si="9"/>
        <v>0</v>
      </c>
      <c r="W34" s="244">
        <f t="shared" si="9"/>
        <v>192.49830468080404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524.13793103448302</v>
      </c>
      <c r="C36" s="243">
        <f t="shared" si="10"/>
        <v>499.98406063688594</v>
      </c>
      <c r="D36" s="243">
        <f t="shared" si="10"/>
        <v>249.98406063688594</v>
      </c>
      <c r="E36" s="243">
        <f t="shared" si="10"/>
        <v>219.98406063688594</v>
      </c>
      <c r="F36" s="243">
        <f t="shared" si="10"/>
        <v>75.830190239289095</v>
      </c>
      <c r="G36" s="243">
        <f t="shared" si="10"/>
        <v>475.8301902392891</v>
      </c>
      <c r="H36" s="243">
        <f t="shared" si="10"/>
        <v>475.8301902392891</v>
      </c>
      <c r="I36" s="243">
        <f t="shared" si="10"/>
        <v>151.67631984169202</v>
      </c>
      <c r="J36" s="243">
        <f t="shared" si="10"/>
        <v>99.984060636885943</v>
      </c>
      <c r="K36" s="243">
        <f t="shared" si="10"/>
        <v>99.984060636885943</v>
      </c>
      <c r="L36" s="243">
        <f t="shared" si="10"/>
        <v>99.984060636885943</v>
      </c>
      <c r="M36" s="243">
        <f t="shared" si="10"/>
        <v>99.984060636885943</v>
      </c>
      <c r="N36" s="243">
        <f t="shared" si="10"/>
        <v>99.984060636885943</v>
      </c>
      <c r="O36" s="243">
        <f t="shared" si="10"/>
        <v>154.13793103448302</v>
      </c>
      <c r="P36" s="243">
        <f t="shared" si="10"/>
        <v>204.13793103448302</v>
      </c>
      <c r="Q36" s="243">
        <f t="shared" si="10"/>
        <v>94.137931034483017</v>
      </c>
      <c r="R36" s="243">
        <f t="shared" si="10"/>
        <v>145.13793103448302</v>
      </c>
      <c r="S36" s="243">
        <f t="shared" si="10"/>
        <v>136.13793103448302</v>
      </c>
      <c r="T36" s="243">
        <f t="shared" si="10"/>
        <v>135.13793103448302</v>
      </c>
      <c r="U36" s="243">
        <f t="shared" si="10"/>
        <v>129.13793103448302</v>
      </c>
      <c r="V36" s="243">
        <f t="shared" si="10"/>
        <v>172.13793103448302</v>
      </c>
      <c r="W36" s="243">
        <f t="shared" si="10"/>
        <v>173.81859678819592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142.16362068965518</v>
      </c>
      <c r="C37" s="284">
        <f t="shared" si="11"/>
        <v>150.2636206896552</v>
      </c>
      <c r="D37" s="284">
        <f t="shared" si="11"/>
        <v>62.956743209502093</v>
      </c>
      <c r="E37" s="284">
        <f t="shared" si="11"/>
        <v>51.556743209502088</v>
      </c>
      <c r="F37" s="284">
        <f t="shared" si="11"/>
        <v>76.594495249507077</v>
      </c>
      <c r="G37" s="284">
        <f t="shared" si="11"/>
        <v>53.005369809359109</v>
      </c>
      <c r="H37" s="284">
        <f t="shared" si="11"/>
        <v>64.767617769354132</v>
      </c>
      <c r="I37" s="284">
        <f t="shared" si="11"/>
        <v>38.805369809359092</v>
      </c>
      <c r="J37" s="284">
        <f t="shared" si="11"/>
        <v>38.805369809359092</v>
      </c>
      <c r="K37" s="284">
        <f t="shared" si="11"/>
        <v>296.06061776935411</v>
      </c>
      <c r="L37" s="284">
        <f t="shared" si="11"/>
        <v>316.36761776935413</v>
      </c>
      <c r="M37" s="284">
        <f t="shared" si="11"/>
        <v>262.07849232920603</v>
      </c>
      <c r="N37" s="284">
        <f t="shared" si="11"/>
        <v>363.64074028920089</v>
      </c>
      <c r="O37" s="284">
        <f t="shared" si="11"/>
        <v>404.35161484905291</v>
      </c>
      <c r="P37" s="284">
        <f t="shared" si="11"/>
        <v>454.35161484905291</v>
      </c>
      <c r="Q37" s="284">
        <f t="shared" si="11"/>
        <v>414.91386280904794</v>
      </c>
      <c r="R37" s="284">
        <f t="shared" si="11"/>
        <v>377.62473736889979</v>
      </c>
      <c r="S37" s="284">
        <f t="shared" si="11"/>
        <v>185.06248940890478</v>
      </c>
      <c r="T37" s="284">
        <f t="shared" si="11"/>
        <v>185.06248940890478</v>
      </c>
      <c r="U37" s="284">
        <f t="shared" si="11"/>
        <v>252.33561192875172</v>
      </c>
      <c r="V37" s="284">
        <f t="shared" si="11"/>
        <v>272.33561192875175</v>
      </c>
      <c r="W37" s="284">
        <f t="shared" si="11"/>
        <v>272.33561192875175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66.591666666666697</v>
      </c>
      <c r="C38" s="284">
        <f t="shared" si="12"/>
        <v>55.891666666666708</v>
      </c>
      <c r="D38" s="284">
        <f t="shared" si="12"/>
        <v>18.753914626661697</v>
      </c>
      <c r="E38" s="284">
        <f t="shared" si="12"/>
        <v>9.7539146266616967</v>
      </c>
      <c r="F38" s="284">
        <f t="shared" si="12"/>
        <v>34.791666666666686</v>
      </c>
      <c r="G38" s="284">
        <f t="shared" si="12"/>
        <v>38.091666666666697</v>
      </c>
      <c r="H38" s="284">
        <f t="shared" si="12"/>
        <v>49.853914626661719</v>
      </c>
      <c r="I38" s="284">
        <f t="shared" si="12"/>
        <v>24.291666666666686</v>
      </c>
      <c r="J38" s="284">
        <f t="shared" si="12"/>
        <v>24.291666666666686</v>
      </c>
      <c r="K38" s="284">
        <f t="shared" si="12"/>
        <v>38.546914626661703</v>
      </c>
      <c r="L38" s="284">
        <f t="shared" si="12"/>
        <v>58.853914626661719</v>
      </c>
      <c r="M38" s="284">
        <f t="shared" si="12"/>
        <v>33.853914626661719</v>
      </c>
      <c r="N38" s="284">
        <f t="shared" si="12"/>
        <v>135.41616258665658</v>
      </c>
      <c r="O38" s="284">
        <f t="shared" si="12"/>
        <v>205.41616258665658</v>
      </c>
      <c r="P38" s="284">
        <f t="shared" si="12"/>
        <v>255.41616258665658</v>
      </c>
      <c r="Q38" s="284">
        <f t="shared" si="12"/>
        <v>215.97841054665162</v>
      </c>
      <c r="R38" s="284">
        <f t="shared" si="12"/>
        <v>207.97841054665162</v>
      </c>
      <c r="S38" s="284">
        <f t="shared" si="12"/>
        <v>15.416162586656583</v>
      </c>
      <c r="T38" s="284">
        <f t="shared" si="12"/>
        <v>15.416162586656583</v>
      </c>
      <c r="U38" s="284">
        <f t="shared" si="12"/>
        <v>111.97841054665162</v>
      </c>
      <c r="V38" s="284">
        <f t="shared" si="12"/>
        <v>131.97841054665162</v>
      </c>
      <c r="W38" s="284">
        <f t="shared" si="12"/>
        <v>131.97841054665162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75.571954022988479</v>
      </c>
      <c r="C39" s="284">
        <f t="shared" si="13"/>
        <v>94.37195402298849</v>
      </c>
      <c r="D39" s="284">
        <f t="shared" si="13"/>
        <v>44.202828582840397</v>
      </c>
      <c r="E39" s="284">
        <f t="shared" si="13"/>
        <v>41.802828582840391</v>
      </c>
      <c r="F39" s="284">
        <f t="shared" si="13"/>
        <v>41.802828582840391</v>
      </c>
      <c r="G39" s="284">
        <f t="shared" si="13"/>
        <v>14.913703142692412</v>
      </c>
      <c r="H39" s="284">
        <f t="shared" si="13"/>
        <v>14.913703142692412</v>
      </c>
      <c r="I39" s="284">
        <f t="shared" si="13"/>
        <v>14.513703142692407</v>
      </c>
      <c r="J39" s="284">
        <f t="shared" si="13"/>
        <v>14.513703142692407</v>
      </c>
      <c r="K39" s="284">
        <f t="shared" si="13"/>
        <v>257.51370314269241</v>
      </c>
      <c r="L39" s="284">
        <f t="shared" si="13"/>
        <v>257.51370314269241</v>
      </c>
      <c r="M39" s="284">
        <f t="shared" si="13"/>
        <v>228.22457770254431</v>
      </c>
      <c r="N39" s="284">
        <f t="shared" si="13"/>
        <v>228.22457770254431</v>
      </c>
      <c r="O39" s="284">
        <f t="shared" si="13"/>
        <v>198.9354522623963</v>
      </c>
      <c r="P39" s="284">
        <f t="shared" si="13"/>
        <v>198.9354522623963</v>
      </c>
      <c r="Q39" s="284">
        <f t="shared" si="13"/>
        <v>198.9354522623963</v>
      </c>
      <c r="R39" s="284">
        <f t="shared" si="13"/>
        <v>169.6463268222482</v>
      </c>
      <c r="S39" s="284">
        <f t="shared" si="13"/>
        <v>169.6463268222482</v>
      </c>
      <c r="T39" s="284">
        <f t="shared" si="13"/>
        <v>169.6463268222482</v>
      </c>
      <c r="U39" s="284">
        <f t="shared" si="13"/>
        <v>140.3572013821001</v>
      </c>
      <c r="V39" s="284">
        <f t="shared" si="13"/>
        <v>140.3572013821001</v>
      </c>
      <c r="W39" s="284">
        <f t="shared" si="13"/>
        <v>140.3572013821001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492.28755747126388</v>
      </c>
      <c r="C40" s="244">
        <f t="shared" si="14"/>
        <v>509.04089080459789</v>
      </c>
      <c r="D40" s="244">
        <f t="shared" si="14"/>
        <v>280.67755747126398</v>
      </c>
      <c r="E40" s="244">
        <f t="shared" si="14"/>
        <v>272.39422413793091</v>
      </c>
      <c r="F40" s="244">
        <f t="shared" si="14"/>
        <v>397.0945574712639</v>
      </c>
      <c r="G40" s="244">
        <f t="shared" si="14"/>
        <v>318.75639080459791</v>
      </c>
      <c r="H40" s="244">
        <f t="shared" si="14"/>
        <v>88.021752790459914</v>
      </c>
      <c r="I40" s="244">
        <f t="shared" si="14"/>
        <v>88.290086123793799</v>
      </c>
      <c r="J40" s="244">
        <f t="shared" si="14"/>
        <v>141.22875279045979</v>
      </c>
      <c r="K40" s="244">
        <f t="shared" si="14"/>
        <v>208.67375279045996</v>
      </c>
      <c r="L40" s="244">
        <f t="shared" si="14"/>
        <v>212.22269080459796</v>
      </c>
      <c r="M40" s="244">
        <f t="shared" si="14"/>
        <v>130.49885747126405</v>
      </c>
      <c r="N40" s="244">
        <f t="shared" si="14"/>
        <v>270.78719548540198</v>
      </c>
      <c r="O40" s="244">
        <f t="shared" si="14"/>
        <v>384.19489548540196</v>
      </c>
      <c r="P40" s="244">
        <f t="shared" si="14"/>
        <v>230.3173954854019</v>
      </c>
      <c r="Q40" s="244">
        <f t="shared" si="14"/>
        <v>224.39329548540195</v>
      </c>
      <c r="R40" s="244">
        <f t="shared" si="14"/>
        <v>203.66162881873493</v>
      </c>
      <c r="S40" s="244">
        <f t="shared" si="14"/>
        <v>205.71309548540194</v>
      </c>
      <c r="T40" s="244">
        <f t="shared" si="14"/>
        <v>184.48792881873487</v>
      </c>
      <c r="U40" s="244">
        <f t="shared" si="14"/>
        <v>279.57172881873498</v>
      </c>
      <c r="V40" s="244">
        <f t="shared" si="14"/>
        <v>287.35794548540207</v>
      </c>
      <c r="W40" s="244">
        <f t="shared" si="14"/>
        <v>143.55339080459794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1166.027858985382</v>
      </c>
      <c r="C43" s="212">
        <v>1345.572484952708</v>
      </c>
      <c r="D43" s="212">
        <v>1567.5386930352529</v>
      </c>
      <c r="E43" s="212">
        <v>1449.2675838349101</v>
      </c>
      <c r="F43" s="212">
        <v>1520.8734307824591</v>
      </c>
      <c r="G43" s="212">
        <v>1180.724591573517</v>
      </c>
      <c r="H43" s="212">
        <v>1158.740498710232</v>
      </c>
      <c r="I43" s="212">
        <v>1275.3691315563201</v>
      </c>
      <c r="J43" s="212">
        <v>1159.0021496130689</v>
      </c>
      <c r="K43" s="212">
        <v>1227.7030094582969</v>
      </c>
      <c r="L43" s="212">
        <v>1245.3207222699909</v>
      </c>
      <c r="M43" s="212">
        <v>1301.675494411006</v>
      </c>
      <c r="N43" s="212">
        <v>1136.0774720550301</v>
      </c>
      <c r="O43" s="212">
        <v>992.82639724849525</v>
      </c>
      <c r="P43" s="212">
        <v>1005.808741203572</v>
      </c>
      <c r="Q43" s="212">
        <v>1096.0448578494199</v>
      </c>
      <c r="R43" s="212">
        <v>1149.042266028983</v>
      </c>
      <c r="S43" s="212">
        <v>1210.9732507651261</v>
      </c>
      <c r="T43" s="212">
        <v>1250.2282699469081</v>
      </c>
      <c r="U43" s="212">
        <v>1213.811392161859</v>
      </c>
      <c r="V43" s="212">
        <v>1081.693643665172</v>
      </c>
      <c r="W43" s="212">
        <v>1143.6594886947739</v>
      </c>
      <c r="DA43" s="109" t="s">
        <v>459</v>
      </c>
    </row>
    <row r="44" spans="1:105" ht="12" customHeight="1" x14ac:dyDescent="0.25">
      <c r="A44" s="24" t="s">
        <v>30</v>
      </c>
      <c r="B44" s="215">
        <v>54.456835769561472</v>
      </c>
      <c r="C44" s="215">
        <v>46.969045571797068</v>
      </c>
      <c r="D44" s="215">
        <v>46.28830610490111</v>
      </c>
      <c r="E44" s="215">
        <v>33.354858125537397</v>
      </c>
      <c r="F44" s="215">
        <v>1.361392949269131</v>
      </c>
      <c r="G44" s="215">
        <v>59.221840068787607</v>
      </c>
      <c r="H44" s="215">
        <v>60.583233018056752</v>
      </c>
      <c r="I44" s="215">
        <v>74.197506448839206</v>
      </c>
      <c r="J44" s="215">
        <v>37.439122957867582</v>
      </c>
      <c r="K44" s="215">
        <v>27.228460877042131</v>
      </c>
      <c r="L44" s="215">
        <v>47.649785038693032</v>
      </c>
      <c r="M44" s="215">
        <v>60.798796216680998</v>
      </c>
      <c r="N44" s="215">
        <v>37.11926053310404</v>
      </c>
      <c r="O44" s="215">
        <v>37.759243336199482</v>
      </c>
      <c r="P44" s="215">
        <v>23.679535683576951</v>
      </c>
      <c r="Q44" s="215">
        <v>30.719432502149608</v>
      </c>
      <c r="R44" s="215">
        <v>12.1597592433362</v>
      </c>
      <c r="S44" s="215">
        <v>13.061049011177991</v>
      </c>
      <c r="T44" s="215">
        <v>11.101891659501289</v>
      </c>
      <c r="U44" s="215">
        <v>0.65305245055889938</v>
      </c>
      <c r="V44" s="215">
        <v>0.65305245055889938</v>
      </c>
      <c r="W44" s="215">
        <v>1.306104901117799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150.47050730868446</v>
      </c>
      <c r="C45" s="206">
        <f t="shared" si="15"/>
        <v>143.77807394668957</v>
      </c>
      <c r="D45" s="206">
        <f t="shared" si="15"/>
        <v>149.50558899398106</v>
      </c>
      <c r="E45" s="206">
        <f t="shared" si="15"/>
        <v>149.7539982803095</v>
      </c>
      <c r="F45" s="206">
        <f t="shared" si="15"/>
        <v>116.29165950128976</v>
      </c>
      <c r="G45" s="206">
        <f t="shared" si="15"/>
        <v>92.271023215821145</v>
      </c>
      <c r="H45" s="206">
        <f t="shared" si="15"/>
        <v>87.066466036113496</v>
      </c>
      <c r="I45" s="206">
        <f t="shared" si="15"/>
        <v>138.79097162510746</v>
      </c>
      <c r="J45" s="206">
        <f t="shared" si="15"/>
        <v>128.64479793637145</v>
      </c>
      <c r="K45" s="206">
        <f t="shared" si="15"/>
        <v>109.42252794496991</v>
      </c>
      <c r="L45" s="206">
        <f t="shared" si="15"/>
        <v>105.60335339638866</v>
      </c>
      <c r="M45" s="206">
        <f t="shared" si="15"/>
        <v>93.57024935511609</v>
      </c>
      <c r="N45" s="206">
        <f t="shared" si="15"/>
        <v>72.74772141014617</v>
      </c>
      <c r="O45" s="206">
        <f t="shared" si="15"/>
        <v>56.701977644024076</v>
      </c>
      <c r="P45" s="206">
        <f t="shared" si="15"/>
        <v>51.84866723989682</v>
      </c>
      <c r="Q45" s="206">
        <f t="shared" si="15"/>
        <v>47.948323301805672</v>
      </c>
      <c r="R45" s="206">
        <f t="shared" si="15"/>
        <v>57.251418744625958</v>
      </c>
      <c r="S45" s="206">
        <f t="shared" si="15"/>
        <v>63.10309544282029</v>
      </c>
      <c r="T45" s="206">
        <f t="shared" si="15"/>
        <v>68.073430782459155</v>
      </c>
      <c r="U45" s="206">
        <f t="shared" si="15"/>
        <v>71.995356835769556</v>
      </c>
      <c r="V45" s="206">
        <f t="shared" si="15"/>
        <v>49.264316423043859</v>
      </c>
      <c r="W45" s="206">
        <f t="shared" si="15"/>
        <v>56.064230438521065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12.427171109200341</v>
      </c>
      <c r="C47" s="206">
        <v>12.427171109200341</v>
      </c>
      <c r="D47" s="206">
        <v>12.427171109200341</v>
      </c>
      <c r="E47" s="206">
        <v>12.427171109200341</v>
      </c>
      <c r="F47" s="206">
        <v>12.427171109200341</v>
      </c>
      <c r="G47" s="206">
        <v>13.556921754084261</v>
      </c>
      <c r="H47" s="206">
        <v>12.427171109200341</v>
      </c>
      <c r="I47" s="206">
        <v>12.427171109200341</v>
      </c>
      <c r="J47" s="206">
        <v>12.427171109200341</v>
      </c>
      <c r="K47" s="206">
        <v>10.167669819432501</v>
      </c>
      <c r="L47" s="206">
        <v>11.297420464316421</v>
      </c>
      <c r="M47" s="206">
        <v>9.0379191745485805</v>
      </c>
      <c r="N47" s="206">
        <v>9.0379191745485805</v>
      </c>
      <c r="O47" s="206">
        <v>6.7784178847807386</v>
      </c>
      <c r="P47" s="206">
        <v>6.7784178847807386</v>
      </c>
      <c r="Q47" s="206">
        <v>5.6486672398968194</v>
      </c>
      <c r="R47" s="206">
        <v>9.0379191745485805</v>
      </c>
      <c r="S47" s="206">
        <v>9.0379191745485805</v>
      </c>
      <c r="T47" s="206">
        <v>7.9081685296646604</v>
      </c>
      <c r="U47" s="206">
        <v>7.9081685296646604</v>
      </c>
      <c r="V47" s="206">
        <v>6.7784178847807386</v>
      </c>
      <c r="W47" s="206">
        <v>4.9257093723129826</v>
      </c>
      <c r="DA47" s="71" t="s">
        <v>462</v>
      </c>
    </row>
    <row r="48" spans="1:105" ht="12" customHeight="1" x14ac:dyDescent="0.25">
      <c r="A48" s="18" t="s">
        <v>69</v>
      </c>
      <c r="B48" s="206">
        <v>32.865176268271711</v>
      </c>
      <c r="C48" s="206">
        <v>33.892261392949273</v>
      </c>
      <c r="D48" s="206">
        <v>32.865176268271711</v>
      </c>
      <c r="E48" s="206">
        <v>36.97334479793637</v>
      </c>
      <c r="F48" s="206">
        <v>42.108512467755801</v>
      </c>
      <c r="G48" s="206">
        <v>41.08151332760103</v>
      </c>
      <c r="H48" s="206">
        <v>21.56775580395529</v>
      </c>
      <c r="I48" s="206">
        <v>79.081857265692165</v>
      </c>
      <c r="J48" s="206">
        <v>70.865606190885643</v>
      </c>
      <c r="K48" s="206">
        <v>61.622269991401552</v>
      </c>
      <c r="L48" s="206">
        <v>59.568185726569219</v>
      </c>
      <c r="M48" s="206">
        <v>57.514101461736892</v>
      </c>
      <c r="N48" s="206">
        <v>48.270765262252787</v>
      </c>
      <c r="O48" s="206">
        <v>27.73000859845228</v>
      </c>
      <c r="P48" s="206">
        <v>11.297420464316421</v>
      </c>
      <c r="Q48" s="206">
        <v>13.351504729148751</v>
      </c>
      <c r="R48" s="206">
        <v>15.40558899398108</v>
      </c>
      <c r="S48" s="206">
        <v>16.432588134135859</v>
      </c>
      <c r="T48" s="206">
        <v>21.56775580395529</v>
      </c>
      <c r="U48" s="206">
        <v>22.594840928632841</v>
      </c>
      <c r="V48" s="206">
        <v>16.432588134135859</v>
      </c>
      <c r="W48" s="206">
        <v>21.890283748925189</v>
      </c>
      <c r="DA48" s="71" t="s">
        <v>463</v>
      </c>
    </row>
    <row r="49" spans="1:105" ht="12" customHeight="1" x14ac:dyDescent="0.25">
      <c r="A49" s="18" t="s">
        <v>70</v>
      </c>
      <c r="B49" s="206">
        <v>105.17815993121241</v>
      </c>
      <c r="C49" s="206">
        <v>97.458641444539978</v>
      </c>
      <c r="D49" s="206">
        <v>104.21324161650899</v>
      </c>
      <c r="E49" s="206">
        <v>100.3534823731728</v>
      </c>
      <c r="F49" s="206">
        <v>61.755975924333612</v>
      </c>
      <c r="G49" s="206">
        <v>37.632588134135851</v>
      </c>
      <c r="H49" s="206">
        <v>53.071539122957873</v>
      </c>
      <c r="I49" s="206">
        <v>47.281943250214958</v>
      </c>
      <c r="J49" s="206">
        <v>45.352020636285459</v>
      </c>
      <c r="K49" s="206">
        <v>37.632588134135851</v>
      </c>
      <c r="L49" s="206">
        <v>34.737747205503013</v>
      </c>
      <c r="M49" s="206">
        <v>27.01822871883061</v>
      </c>
      <c r="N49" s="206">
        <v>15.4390369733448</v>
      </c>
      <c r="O49" s="206">
        <v>22.19355116079106</v>
      </c>
      <c r="P49" s="206">
        <v>33.772828890799659</v>
      </c>
      <c r="Q49" s="206">
        <v>28.948151332760101</v>
      </c>
      <c r="R49" s="206">
        <v>32.807910576096297</v>
      </c>
      <c r="S49" s="206">
        <v>37.632588134135851</v>
      </c>
      <c r="T49" s="206">
        <v>38.597506448839212</v>
      </c>
      <c r="U49" s="206">
        <v>41.492347377472051</v>
      </c>
      <c r="V49" s="206">
        <v>26.053310404127259</v>
      </c>
      <c r="W49" s="206">
        <v>29.248237317282889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162.20842648323301</v>
      </c>
      <c r="C51" s="206">
        <f t="shared" si="16"/>
        <v>275.53508168529657</v>
      </c>
      <c r="D51" s="206">
        <f t="shared" si="16"/>
        <v>470.26698194325019</v>
      </c>
      <c r="E51" s="206">
        <f t="shared" si="16"/>
        <v>330.28529664660363</v>
      </c>
      <c r="F51" s="206">
        <f t="shared" si="16"/>
        <v>408.1866723989682</v>
      </c>
      <c r="G51" s="206">
        <f t="shared" si="16"/>
        <v>145.8715391229579</v>
      </c>
      <c r="H51" s="206">
        <f t="shared" si="16"/>
        <v>141.40034393809111</v>
      </c>
      <c r="I51" s="206">
        <f t="shared" si="16"/>
        <v>138.3479793637145</v>
      </c>
      <c r="J51" s="206">
        <f t="shared" si="16"/>
        <v>126.7418744625967</v>
      </c>
      <c r="K51" s="206">
        <f t="shared" si="16"/>
        <v>272.91332760103182</v>
      </c>
      <c r="L51" s="206">
        <f t="shared" si="16"/>
        <v>347.95692175408419</v>
      </c>
      <c r="M51" s="206">
        <f t="shared" si="16"/>
        <v>223.81771281169389</v>
      </c>
      <c r="N51" s="206">
        <f t="shared" si="16"/>
        <v>115.1990541702494</v>
      </c>
      <c r="O51" s="206">
        <f t="shared" si="16"/>
        <v>121.08839208942391</v>
      </c>
      <c r="P51" s="206">
        <f t="shared" si="16"/>
        <v>117.3275150472915</v>
      </c>
      <c r="Q51" s="206">
        <f t="shared" si="16"/>
        <v>188.5656061908856</v>
      </c>
      <c r="R51" s="206">
        <f t="shared" si="16"/>
        <v>268.12347377472048</v>
      </c>
      <c r="S51" s="206">
        <f t="shared" si="16"/>
        <v>258.55829750644881</v>
      </c>
      <c r="T51" s="206">
        <f t="shared" si="16"/>
        <v>373.5597592433362</v>
      </c>
      <c r="U51" s="206">
        <f t="shared" si="16"/>
        <v>463.39208942390371</v>
      </c>
      <c r="V51" s="206">
        <f t="shared" si="16"/>
        <v>406.87738607050733</v>
      </c>
      <c r="W51" s="206">
        <f t="shared" si="16"/>
        <v>470.20636285468612</v>
      </c>
      <c r="DA51" s="71"/>
    </row>
    <row r="52" spans="1:105" ht="12" customHeight="1" x14ac:dyDescent="0.25">
      <c r="A52" s="18" t="s">
        <v>72</v>
      </c>
      <c r="B52" s="206">
        <v>162.20842648323301</v>
      </c>
      <c r="C52" s="206">
        <v>275.53508168529657</v>
      </c>
      <c r="D52" s="206">
        <v>470.26698194325019</v>
      </c>
      <c r="E52" s="206">
        <v>330.28529664660363</v>
      </c>
      <c r="F52" s="206">
        <v>408.1866723989682</v>
      </c>
      <c r="G52" s="206">
        <v>145.8715391229579</v>
      </c>
      <c r="H52" s="206">
        <v>141.40034393809111</v>
      </c>
      <c r="I52" s="206">
        <v>138.3479793637145</v>
      </c>
      <c r="J52" s="206">
        <v>126.7418744625967</v>
      </c>
      <c r="K52" s="206">
        <v>272.91332760103182</v>
      </c>
      <c r="L52" s="206">
        <v>347.95692175408419</v>
      </c>
      <c r="M52" s="206">
        <v>223.81771281169389</v>
      </c>
      <c r="N52" s="206">
        <v>115.1990541702494</v>
      </c>
      <c r="O52" s="206">
        <v>121.08839208942391</v>
      </c>
      <c r="P52" s="206">
        <v>117.3275150472915</v>
      </c>
      <c r="Q52" s="206">
        <v>188.5656061908856</v>
      </c>
      <c r="R52" s="206">
        <v>268.12347377472048</v>
      </c>
      <c r="S52" s="206">
        <v>258.55829750644881</v>
      </c>
      <c r="T52" s="206">
        <v>373.5597592433362</v>
      </c>
      <c r="U52" s="206">
        <v>463.39208942390371</v>
      </c>
      <c r="V52" s="206">
        <v>406.87738607050733</v>
      </c>
      <c r="W52" s="206">
        <v>470.20636285468612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9.888220120378332E-3</v>
      </c>
      <c r="C54" s="206">
        <f t="shared" si="17"/>
        <v>1.255374032674119E-2</v>
      </c>
      <c r="D54" s="206">
        <f t="shared" si="17"/>
        <v>1.6079105760963028E-2</v>
      </c>
      <c r="E54" s="206">
        <f t="shared" si="17"/>
        <v>1.788478073946689E-2</v>
      </c>
      <c r="F54" s="206">
        <f t="shared" si="17"/>
        <v>2.0808254514187441E-2</v>
      </c>
      <c r="G54" s="206">
        <f t="shared" si="17"/>
        <v>0.21315563198624249</v>
      </c>
      <c r="H54" s="206">
        <f t="shared" si="17"/>
        <v>0.2149613069647463</v>
      </c>
      <c r="I54" s="206">
        <f t="shared" si="17"/>
        <v>0.2149613069647463</v>
      </c>
      <c r="J54" s="206">
        <f t="shared" si="17"/>
        <v>0.226225279449699</v>
      </c>
      <c r="K54" s="206">
        <f t="shared" si="17"/>
        <v>0.25391229578675839</v>
      </c>
      <c r="L54" s="206">
        <f t="shared" si="17"/>
        <v>0.25855546001719687</v>
      </c>
      <c r="M54" s="206">
        <f t="shared" si="17"/>
        <v>1.0467755803955288</v>
      </c>
      <c r="N54" s="206">
        <f t="shared" si="17"/>
        <v>0.9512467755803955</v>
      </c>
      <c r="O54" s="206">
        <f t="shared" si="17"/>
        <v>2.3842648323301807</v>
      </c>
      <c r="P54" s="206">
        <f t="shared" si="17"/>
        <v>7.9659209112250435</v>
      </c>
      <c r="Q54" s="206">
        <f t="shared" si="17"/>
        <v>8.1752103859636751</v>
      </c>
      <c r="R54" s="206">
        <f t="shared" si="17"/>
        <v>9.0140631055095835</v>
      </c>
      <c r="S54" s="206">
        <f t="shared" si="17"/>
        <v>10.386664350680515</v>
      </c>
      <c r="T54" s="206">
        <f t="shared" si="17"/>
        <v>11.85260356685605</v>
      </c>
      <c r="U54" s="206">
        <f t="shared" si="17"/>
        <v>12.766594225487218</v>
      </c>
      <c r="V54" s="206">
        <f t="shared" si="17"/>
        <v>13.548931713322856</v>
      </c>
      <c r="W54" s="206">
        <f t="shared" si="17"/>
        <v>14.535069090302787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2.3903697334479789E-2</v>
      </c>
      <c r="L55" s="206">
        <v>2.3903697334479789E-2</v>
      </c>
      <c r="M55" s="206">
        <v>2.3903697334479789E-2</v>
      </c>
      <c r="N55" s="206">
        <v>2.3903697334479789E-2</v>
      </c>
      <c r="O55" s="206">
        <v>2.3903697334479789E-2</v>
      </c>
      <c r="P55" s="206">
        <v>2.3903697334479789E-2</v>
      </c>
      <c r="Q55" s="206">
        <v>2.3903697334479789E-2</v>
      </c>
      <c r="R55" s="206">
        <v>2.3903697334479789E-2</v>
      </c>
      <c r="S55" s="206">
        <v>2.3903697334479789E-2</v>
      </c>
      <c r="T55" s="206">
        <v>4.7807394668959592E-2</v>
      </c>
      <c r="U55" s="206">
        <v>4.7807394668959592E-2</v>
      </c>
      <c r="V55" s="206">
        <v>4.7807394668959592E-2</v>
      </c>
      <c r="W55" s="206">
        <v>4.7807394668959592E-2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0.78822012037833178</v>
      </c>
      <c r="N56" s="206">
        <v>0.69269131556319852</v>
      </c>
      <c r="O56" s="206">
        <v>2.1257093723129841</v>
      </c>
      <c r="P56" s="206">
        <v>1.5047291487532239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9.888220120378332E-3</v>
      </c>
      <c r="C58" s="206">
        <v>1.255374032674119E-2</v>
      </c>
      <c r="D58" s="206">
        <v>1.6079105760963028E-2</v>
      </c>
      <c r="E58" s="206">
        <v>1.788478073946689E-2</v>
      </c>
      <c r="F58" s="206">
        <v>2.0808254514187441E-2</v>
      </c>
      <c r="G58" s="206">
        <v>0.21315563198624249</v>
      </c>
      <c r="H58" s="206">
        <v>0.2149613069647463</v>
      </c>
      <c r="I58" s="206">
        <v>0.2149613069647463</v>
      </c>
      <c r="J58" s="206">
        <v>0.226225279449699</v>
      </c>
      <c r="K58" s="206">
        <v>0.23000859845227861</v>
      </c>
      <c r="L58" s="206">
        <v>0.23465176268271709</v>
      </c>
      <c r="M58" s="206">
        <v>0.23465176268271709</v>
      </c>
      <c r="N58" s="206">
        <v>0.23465176268271709</v>
      </c>
      <c r="O58" s="206">
        <v>0.23465176268271709</v>
      </c>
      <c r="P58" s="206">
        <v>0.23490971625107479</v>
      </c>
      <c r="Q58" s="206">
        <v>0.23490971625107479</v>
      </c>
      <c r="R58" s="206">
        <v>0.23490971625107479</v>
      </c>
      <c r="S58" s="206">
        <v>0.23490971625107479</v>
      </c>
      <c r="T58" s="206">
        <v>0.23061049011177989</v>
      </c>
      <c r="U58" s="206">
        <v>0.23061049011177989</v>
      </c>
      <c r="V58" s="206">
        <v>0.2250214961306965</v>
      </c>
      <c r="W58" s="206">
        <v>0.2250214961306965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6.2023783488862652</v>
      </c>
      <c r="Q60" s="206">
        <v>7.91639697237812</v>
      </c>
      <c r="R60" s="206">
        <v>8.7552496919240284</v>
      </c>
      <c r="S60" s="206">
        <v>10.12785093709496</v>
      </c>
      <c r="T60" s="206">
        <v>11.57418568207531</v>
      </c>
      <c r="U60" s="206">
        <v>12.488176340706479</v>
      </c>
      <c r="V60" s="206">
        <v>13.2761028225232</v>
      </c>
      <c r="W60" s="206">
        <v>14.262240199503131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798.88220120378321</v>
      </c>
      <c r="C62" s="209">
        <v>879.27773000859838</v>
      </c>
      <c r="D62" s="209">
        <v>901.46173688736019</v>
      </c>
      <c r="E62" s="209">
        <v>935.85554600171963</v>
      </c>
      <c r="F62" s="209">
        <v>995.01289767841786</v>
      </c>
      <c r="G62" s="209">
        <v>883.14703353396385</v>
      </c>
      <c r="H62" s="209">
        <v>869.47549441100591</v>
      </c>
      <c r="I62" s="209">
        <v>923.81771281169381</v>
      </c>
      <c r="J62" s="209">
        <v>865.95012897678407</v>
      </c>
      <c r="K62" s="209">
        <v>817.88478073946681</v>
      </c>
      <c r="L62" s="209">
        <v>743.85210662080817</v>
      </c>
      <c r="M62" s="209">
        <v>922.44196044711941</v>
      </c>
      <c r="N62" s="209">
        <v>910.06018916595008</v>
      </c>
      <c r="O62" s="209">
        <v>774.89251934651759</v>
      </c>
      <c r="P62" s="209">
        <v>804.98710232158203</v>
      </c>
      <c r="Q62" s="209">
        <v>820.6362854686156</v>
      </c>
      <c r="R62" s="209">
        <v>802.49355116079096</v>
      </c>
      <c r="S62" s="209">
        <v>865.86414445399828</v>
      </c>
      <c r="T62" s="209">
        <v>785.64058469475492</v>
      </c>
      <c r="U62" s="209">
        <v>665.00429922613921</v>
      </c>
      <c r="V62" s="209">
        <v>611.34995700773857</v>
      </c>
      <c r="W62" s="209">
        <v>601.5477214101461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1166.0278589853822</v>
      </c>
      <c r="C63" s="286">
        <f t="shared" si="18"/>
        <v>1345.5724849527082</v>
      </c>
      <c r="D63" s="286">
        <f t="shared" si="18"/>
        <v>1567.5386930352533</v>
      </c>
      <c r="E63" s="286">
        <f t="shared" si="18"/>
        <v>1449.2675838349096</v>
      </c>
      <c r="F63" s="286">
        <f t="shared" si="18"/>
        <v>1520.8734307824589</v>
      </c>
      <c r="G63" s="286">
        <f t="shared" si="18"/>
        <v>1180.7245915735166</v>
      </c>
      <c r="H63" s="286">
        <f t="shared" si="18"/>
        <v>1158.7404987102323</v>
      </c>
      <c r="I63" s="286">
        <f t="shared" si="18"/>
        <v>1275.3691315563196</v>
      </c>
      <c r="J63" s="286">
        <f t="shared" si="18"/>
        <v>1159.0021496130694</v>
      </c>
      <c r="K63" s="286">
        <f t="shared" si="18"/>
        <v>1227.7030094582979</v>
      </c>
      <c r="L63" s="286">
        <f t="shared" si="18"/>
        <v>1245.3207222699909</v>
      </c>
      <c r="M63" s="286">
        <f t="shared" si="18"/>
        <v>1301.6754944110057</v>
      </c>
      <c r="N63" s="286">
        <f t="shared" si="18"/>
        <v>1136.0774720550298</v>
      </c>
      <c r="O63" s="286">
        <f t="shared" si="18"/>
        <v>992.82639724849491</v>
      </c>
      <c r="P63" s="286">
        <f t="shared" si="18"/>
        <v>1005.8087412035725</v>
      </c>
      <c r="Q63" s="286">
        <f t="shared" si="18"/>
        <v>1096.0448578494202</v>
      </c>
      <c r="R63" s="286">
        <f t="shared" si="18"/>
        <v>1149.0422660289832</v>
      </c>
      <c r="S63" s="286">
        <f t="shared" si="18"/>
        <v>1210.9732507651256</v>
      </c>
      <c r="T63" s="286">
        <f t="shared" si="18"/>
        <v>1250.2282699469072</v>
      </c>
      <c r="U63" s="286">
        <f t="shared" si="18"/>
        <v>1213.811392161859</v>
      </c>
      <c r="V63" s="286">
        <f t="shared" si="18"/>
        <v>1081.6936436651713</v>
      </c>
      <c r="W63" s="286">
        <f t="shared" si="18"/>
        <v>1143.6594886947739</v>
      </c>
      <c r="DA63" s="118"/>
    </row>
    <row r="64" spans="1:105" ht="12" customHeight="1" x14ac:dyDescent="0.25">
      <c r="A64" s="51" t="s">
        <v>43</v>
      </c>
      <c r="B64" s="243">
        <f>NFM_fec!B5</f>
        <v>335.57285119231932</v>
      </c>
      <c r="C64" s="243">
        <f>NFM_fec!C5</f>
        <v>362.0925257878356</v>
      </c>
      <c r="D64" s="243">
        <f>NFM_fec!D5</f>
        <v>461.06253935454521</v>
      </c>
      <c r="E64" s="243">
        <f>NFM_fec!E5</f>
        <v>435.25691099886632</v>
      </c>
      <c r="F64" s="243">
        <f>NFM_fec!F5</f>
        <v>474.85690691446018</v>
      </c>
      <c r="G64" s="243">
        <f>NFM_fec!G5</f>
        <v>284.85287945940053</v>
      </c>
      <c r="H64" s="243">
        <f>NFM_fec!H5</f>
        <v>289.25327467660799</v>
      </c>
      <c r="I64" s="243">
        <f>NFM_fec!I5</f>
        <v>348.15812136093263</v>
      </c>
      <c r="J64" s="243">
        <f>NFM_fec!J5</f>
        <v>360.63059044553012</v>
      </c>
      <c r="K64" s="243">
        <f>NFM_fec!K5</f>
        <v>417.29890184790088</v>
      </c>
      <c r="L64" s="243">
        <f>NFM_fec!L5</f>
        <v>411.46967912464368</v>
      </c>
      <c r="M64" s="243">
        <f>NFM_fec!M5</f>
        <v>413.46842121051918</v>
      </c>
      <c r="N64" s="243">
        <f>NFM_fec!N5</f>
        <v>416.23589055272612</v>
      </c>
      <c r="O64" s="243">
        <f>NFM_fec!O5</f>
        <v>399.00372452700202</v>
      </c>
      <c r="P64" s="243">
        <f>NFM_fec!P5</f>
        <v>403.80315024156062</v>
      </c>
      <c r="Q64" s="243">
        <f>NFM_fec!Q5</f>
        <v>462.11756532694108</v>
      </c>
      <c r="R64" s="243">
        <f>NFM_fec!R5</f>
        <v>459.91195185905542</v>
      </c>
      <c r="S64" s="243">
        <f>NFM_fec!S5</f>
        <v>392.84611860669901</v>
      </c>
      <c r="T64" s="243">
        <f>NFM_fec!T5</f>
        <v>409.08968698322639</v>
      </c>
      <c r="U64" s="243">
        <f>NFM_fec!U5</f>
        <v>450.49565845981073</v>
      </c>
      <c r="V64" s="243">
        <f>NFM_fec!V5</f>
        <v>403.69209201984472</v>
      </c>
      <c r="W64" s="243">
        <f>NFM_fec!W5</f>
        <v>431.35558339144268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437.76089926344667</v>
      </c>
      <c r="C65" s="284">
        <f t="shared" si="19"/>
        <v>526.74604807428045</v>
      </c>
      <c r="D65" s="284">
        <f t="shared" si="19"/>
        <v>554.61019326534324</v>
      </c>
      <c r="E65" s="284">
        <f t="shared" si="19"/>
        <v>523.86428408820098</v>
      </c>
      <c r="F65" s="284">
        <f t="shared" si="19"/>
        <v>559.38542015292342</v>
      </c>
      <c r="G65" s="284">
        <f t="shared" si="19"/>
        <v>465.8381443586722</v>
      </c>
      <c r="H65" s="284">
        <f t="shared" si="19"/>
        <v>422.2280811834782</v>
      </c>
      <c r="I65" s="284">
        <f t="shared" si="19"/>
        <v>478.6679840209116</v>
      </c>
      <c r="J65" s="284">
        <f t="shared" si="19"/>
        <v>418.29950817436111</v>
      </c>
      <c r="K65" s="284">
        <f t="shared" si="19"/>
        <v>401.58116415701778</v>
      </c>
      <c r="L65" s="284">
        <f t="shared" si="19"/>
        <v>384.00972358114387</v>
      </c>
      <c r="M65" s="284">
        <f t="shared" si="19"/>
        <v>414.24824448698979</v>
      </c>
      <c r="N65" s="284">
        <f t="shared" si="19"/>
        <v>262.78031421144959</v>
      </c>
      <c r="O65" s="284">
        <f t="shared" si="19"/>
        <v>177.56059232146961</v>
      </c>
      <c r="P65" s="284">
        <f t="shared" si="19"/>
        <v>127.6051214362863</v>
      </c>
      <c r="Q65" s="284">
        <f t="shared" si="19"/>
        <v>143.60586147942399</v>
      </c>
      <c r="R65" s="284">
        <f t="shared" si="19"/>
        <v>162.93088667559081</v>
      </c>
      <c r="S65" s="284">
        <f t="shared" si="19"/>
        <v>371.69343666723609</v>
      </c>
      <c r="T65" s="284">
        <f t="shared" si="19"/>
        <v>386.81878629903957</v>
      </c>
      <c r="U65" s="284">
        <f t="shared" si="19"/>
        <v>275.04468859307508</v>
      </c>
      <c r="V65" s="284">
        <f t="shared" si="19"/>
        <v>230.270964536451</v>
      </c>
      <c r="W65" s="284">
        <f t="shared" si="19"/>
        <v>246.31730011076689</v>
      </c>
      <c r="DA65" s="94"/>
    </row>
    <row r="66" spans="1:105" ht="12" customHeight="1" x14ac:dyDescent="0.25">
      <c r="A66" s="44" t="s">
        <v>44</v>
      </c>
      <c r="B66" s="284">
        <f>NFM_fec!B34</f>
        <v>409.06330560343719</v>
      </c>
      <c r="C66" s="284">
        <f>NFM_fec!C34</f>
        <v>495.60591529651413</v>
      </c>
      <c r="D66" s="284">
        <f>NFM_fec!D34</f>
        <v>519.25887765529671</v>
      </c>
      <c r="E66" s="284">
        <f>NFM_fec!E34</f>
        <v>490.8940987526347</v>
      </c>
      <c r="F66" s="284">
        <f>NFM_fec!F34</f>
        <v>523.92943776997708</v>
      </c>
      <c r="G66" s="284">
        <f>NFM_fec!G34</f>
        <v>436.35321270774932</v>
      </c>
      <c r="H66" s="284">
        <f>NFM_fec!H34</f>
        <v>392.28766755721898</v>
      </c>
      <c r="I66" s="284">
        <f>NFM_fec!I34</f>
        <v>448.58712233532702</v>
      </c>
      <c r="J66" s="284">
        <f>NFM_fec!J34</f>
        <v>392.98513120829489</v>
      </c>
      <c r="K66" s="284">
        <f>NFM_fec!K34</f>
        <v>401.58116415701778</v>
      </c>
      <c r="L66" s="284">
        <f>NFM_fec!L34</f>
        <v>384.00972358114387</v>
      </c>
      <c r="M66" s="284">
        <f>NFM_fec!M34</f>
        <v>414.24824448698979</v>
      </c>
      <c r="N66" s="284">
        <f>NFM_fec!N34</f>
        <v>262.78031421144959</v>
      </c>
      <c r="O66" s="284">
        <f>NFM_fec!O34</f>
        <v>177.56059232146961</v>
      </c>
      <c r="P66" s="284">
        <f>NFM_fec!P34</f>
        <v>127.6051214362863</v>
      </c>
      <c r="Q66" s="284">
        <f>NFM_fec!Q34</f>
        <v>143.60586147942399</v>
      </c>
      <c r="R66" s="284">
        <f>NFM_fec!R34</f>
        <v>162.93088667559081</v>
      </c>
      <c r="S66" s="284">
        <f>NFM_fec!S34</f>
        <v>371.69343666723609</v>
      </c>
      <c r="T66" s="284">
        <f>NFM_fec!T34</f>
        <v>386.81878629903957</v>
      </c>
      <c r="U66" s="284">
        <f>NFM_fec!U34</f>
        <v>275.04468859307508</v>
      </c>
      <c r="V66" s="284">
        <f>NFM_fec!V34</f>
        <v>230.270964536451</v>
      </c>
      <c r="W66" s="284">
        <f>NFM_fec!W34</f>
        <v>246.31730011076689</v>
      </c>
      <c r="DA66" s="94"/>
    </row>
    <row r="67" spans="1:105" ht="12" customHeight="1" x14ac:dyDescent="0.25">
      <c r="A67" s="44" t="s">
        <v>81</v>
      </c>
      <c r="B67" s="284">
        <f>NFM_fec!B72</f>
        <v>28.697593660009471</v>
      </c>
      <c r="C67" s="284">
        <f>NFM_fec!C72</f>
        <v>31.140132777766372</v>
      </c>
      <c r="D67" s="284">
        <f>NFM_fec!D72</f>
        <v>35.35131561004647</v>
      </c>
      <c r="E67" s="284">
        <f>NFM_fec!E72</f>
        <v>32.970185335566299</v>
      </c>
      <c r="F67" s="284">
        <f>NFM_fec!F72</f>
        <v>35.455982382946353</v>
      </c>
      <c r="G67" s="284">
        <f>NFM_fec!G72</f>
        <v>29.484931650922899</v>
      </c>
      <c r="H67" s="284">
        <f>NFM_fec!H72</f>
        <v>29.94041362625924</v>
      </c>
      <c r="I67" s="284">
        <f>NFM_fec!I72</f>
        <v>30.080861685584569</v>
      </c>
      <c r="J67" s="284">
        <f>NFM_fec!J72</f>
        <v>25.314376966066209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392.69410852961619</v>
      </c>
      <c r="C68" s="244">
        <f>NFM_fec!C115</f>
        <v>456.73391109059207</v>
      </c>
      <c r="D68" s="244">
        <f>NFM_fec!D115</f>
        <v>551.86596041536495</v>
      </c>
      <c r="E68" s="244">
        <f>NFM_fec!E115</f>
        <v>490.14638874784242</v>
      </c>
      <c r="F68" s="244">
        <f>NFM_fec!F115</f>
        <v>486.63110371507548</v>
      </c>
      <c r="G68" s="244">
        <f>NFM_fec!G115</f>
        <v>430.03356775544393</v>
      </c>
      <c r="H68" s="244">
        <f>NFM_fec!H115</f>
        <v>447.25914285014602</v>
      </c>
      <c r="I68" s="244">
        <f>NFM_fec!I115</f>
        <v>448.54302617447559</v>
      </c>
      <c r="J68" s="244">
        <f>NFM_fec!J115</f>
        <v>380.0720509931781</v>
      </c>
      <c r="K68" s="244">
        <f>NFM_fec!K115</f>
        <v>408.82294345337903</v>
      </c>
      <c r="L68" s="244">
        <f>NFM_fec!L115</f>
        <v>449.84131956420339</v>
      </c>
      <c r="M68" s="244">
        <f>NFM_fec!M115</f>
        <v>473.95882871349681</v>
      </c>
      <c r="N68" s="244">
        <f>NFM_fec!N115</f>
        <v>457.06126729085412</v>
      </c>
      <c r="O68" s="244">
        <f>NFM_fec!O115</f>
        <v>416.26208040002331</v>
      </c>
      <c r="P68" s="244">
        <f>NFM_fec!P115</f>
        <v>474.40046952572561</v>
      </c>
      <c r="Q68" s="244">
        <f>NFM_fec!Q115</f>
        <v>490.3214310430551</v>
      </c>
      <c r="R68" s="244">
        <f>NFM_fec!R115</f>
        <v>526.19942749433687</v>
      </c>
      <c r="S68" s="244">
        <f>NFM_fec!S115</f>
        <v>446.43369549119058</v>
      </c>
      <c r="T68" s="244">
        <f>NFM_fec!T115</f>
        <v>454.31979666464127</v>
      </c>
      <c r="U68" s="244">
        <f>NFM_fec!U115</f>
        <v>488.27104510897311</v>
      </c>
      <c r="V68" s="244">
        <f>NFM_fec!V115</f>
        <v>447.73058710887568</v>
      </c>
      <c r="W68" s="244">
        <f>NFM_fec!W115</f>
        <v>465.98660519256441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1942.48262177488</v>
      </c>
      <c r="C70" s="205">
        <f t="shared" si="20"/>
        <v>2160.2173099311203</v>
      </c>
      <c r="D70" s="205">
        <f t="shared" si="20"/>
        <v>2648.671763955238</v>
      </c>
      <c r="E70" s="205">
        <f t="shared" si="20"/>
        <v>2254.9232127664</v>
      </c>
      <c r="F70" s="205">
        <f t="shared" si="20"/>
        <v>2216.1310369149282</v>
      </c>
      <c r="G70" s="205">
        <f t="shared" si="20"/>
        <v>1813.3429444805427</v>
      </c>
      <c r="H70" s="205">
        <f t="shared" si="20"/>
        <v>1809.2367297364706</v>
      </c>
      <c r="I70" s="205">
        <f t="shared" si="20"/>
        <v>2049.7211123076877</v>
      </c>
      <c r="J70" s="205">
        <f t="shared" si="20"/>
        <v>1843.1688991963638</v>
      </c>
      <c r="K70" s="205">
        <f t="shared" si="20"/>
        <v>1876.2463981087803</v>
      </c>
      <c r="L70" s="205">
        <f t="shared" si="20"/>
        <v>2248.2978997362011</v>
      </c>
      <c r="M70" s="205">
        <f t="shared" si="20"/>
        <v>2088.2808486475788</v>
      </c>
      <c r="N70" s="205">
        <f t="shared" si="20"/>
        <v>1520.4100414752079</v>
      </c>
      <c r="O70" s="205">
        <f t="shared" si="20"/>
        <v>1478.439938092215</v>
      </c>
      <c r="P70" s="205">
        <f t="shared" si="20"/>
        <v>1397.2250110636792</v>
      </c>
      <c r="Q70" s="205">
        <f t="shared" si="20"/>
        <v>1586.2656333413349</v>
      </c>
      <c r="R70" s="205">
        <f t="shared" si="20"/>
        <v>1717.3788085750075</v>
      </c>
      <c r="S70" s="205">
        <f t="shared" si="20"/>
        <v>1693.7811326668661</v>
      </c>
      <c r="T70" s="205">
        <f t="shared" si="20"/>
        <v>1982.6722394215683</v>
      </c>
      <c r="U70" s="205">
        <f t="shared" si="20"/>
        <v>1915.0429489890344</v>
      </c>
      <c r="V70" s="205">
        <f t="shared" si="20"/>
        <v>1672.4574718029564</v>
      </c>
      <c r="W70" s="205">
        <f t="shared" si="20"/>
        <v>1858.9128849548761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1102.0933026548801</v>
      </c>
      <c r="C71" s="215">
        <f>NFM_emi!C5+(NFM_emi!C34-NFM_emi!C70)+NFM_emi!C72+(NFM_emi!C115-NFM_emi!C158)</f>
        <v>1312.5193605219201</v>
      </c>
      <c r="D71" s="215">
        <f>NFM_emi!D5+(NFM_emi!D34-NFM_emi!D70)+NFM_emi!D72+(NFM_emi!D115-NFM_emi!D158)</f>
        <v>1785.851140992238</v>
      </c>
      <c r="E71" s="215">
        <f>NFM_emi!E5+(NFM_emi!E34-NFM_emi!E70)+NFM_emi!E72+(NFM_emi!E115-NFM_emi!E158)</f>
        <v>1396.8967288611998</v>
      </c>
      <c r="F71" s="215">
        <f>NFM_emi!F5+(NFM_emi!F34-NFM_emi!F70)+NFM_emi!F72+(NFM_emi!F115-NFM_emi!F158)</f>
        <v>1328.4793483119283</v>
      </c>
      <c r="G71" s="215">
        <f>NFM_emi!G5+(NFM_emi!G34-NFM_emi!G70)+NFM_emi!G72+(NFM_emi!G115-NFM_emi!G158)</f>
        <v>897.64030953174256</v>
      </c>
      <c r="H71" s="215">
        <f>NFM_emi!H5+(NFM_emi!H34-NFM_emi!H70)+NFM_emi!H72+(NFM_emi!H115-NFM_emi!H158)</f>
        <v>881.39983613207062</v>
      </c>
      <c r="I71" s="215">
        <f>NFM_emi!I5+(NFM_emi!I34-NFM_emi!I70)+NFM_emi!I72+(NFM_emi!I115-NFM_emi!I158)</f>
        <v>1096.1286421668879</v>
      </c>
      <c r="J71" s="215">
        <f>NFM_emi!J5+(NFM_emi!J34-NFM_emi!J70)+NFM_emi!J72+(NFM_emi!J115-NFM_emi!J158)</f>
        <v>869.06157887216386</v>
      </c>
      <c r="K71" s="215">
        <f>NFM_emi!K5+(NFM_emi!K34-NFM_emi!K70)+NFM_emi!K72+(NFM_emi!K115-NFM_emi!K158)</f>
        <v>1107.8548323245805</v>
      </c>
      <c r="L71" s="215">
        <f>NFM_emi!L5+(NFM_emi!L34-NFM_emi!L70)+NFM_emi!L72+(NFM_emi!L115-NFM_emi!L158)</f>
        <v>1363.2410743094013</v>
      </c>
      <c r="M71" s="215">
        <f>NFM_emi!M5+(NFM_emi!M34-NFM_emi!M70)+NFM_emi!M72+(NFM_emi!M115-NFM_emi!M158)</f>
        <v>1093.3862319783786</v>
      </c>
      <c r="N71" s="215">
        <f>NFM_emi!N5+(NFM_emi!N34-NFM_emi!N70)+NFM_emi!N72+(NFM_emi!N115-NFM_emi!N158)</f>
        <v>663.15407566100782</v>
      </c>
      <c r="O71" s="215">
        <f>NFM_emi!O5+(NFM_emi!O34-NFM_emi!O70)+NFM_emi!O72+(NFM_emi!O115-NFM_emi!O158)</f>
        <v>634.10153517357617</v>
      </c>
      <c r="P71" s="215">
        <f>NFM_emi!P5+(NFM_emi!P34-NFM_emi!P70)+NFM_emi!P72+(NFM_emi!P115-NFM_emi!P158)</f>
        <v>547.15636618147505</v>
      </c>
      <c r="Q71" s="215">
        <f>NFM_emi!Q5+(NFM_emi!Q34-NFM_emi!Q70)+NFM_emi!Q72+(NFM_emi!Q115-NFM_emi!Q158)</f>
        <v>735.2508320711388</v>
      </c>
      <c r="R71" s="215">
        <f>NFM_emi!R5+(NFM_emi!R34-NFM_emi!R70)+NFM_emi!R72+(NFM_emi!R115-NFM_emi!R158)</f>
        <v>863.38312540277855</v>
      </c>
      <c r="S71" s="215">
        <f>NFM_emi!S5+(NFM_emi!S34-NFM_emi!S70)+NFM_emi!S72+(NFM_emi!S115-NFM_emi!S158)</f>
        <v>863.56766335887437</v>
      </c>
      <c r="T71" s="215">
        <f>NFM_emi!T5+(NFM_emi!T34-NFM_emi!T70)+NFM_emi!T72+(NFM_emi!T115-NFM_emi!T158)</f>
        <v>1141.1960134825847</v>
      </c>
      <c r="U71" s="215">
        <f>NFM_emi!U5+(NFM_emi!U34-NFM_emi!U70)+NFM_emi!U72+(NFM_emi!U115-NFM_emi!U158)</f>
        <v>1316.8527359578761</v>
      </c>
      <c r="V71" s="215">
        <f>NFM_emi!V5+(NFM_emi!V34-NFM_emi!V70)+NFM_emi!V72+(NFM_emi!V115-NFM_emi!V158)</f>
        <v>1111.9337793162192</v>
      </c>
      <c r="W71" s="215">
        <f>NFM_emi!W5+(NFM_emi!W34-NFM_emi!W70)+NFM_emi!W72+(NFM_emi!W115-NFM_emi!W158)</f>
        <v>1286.044465815804</v>
      </c>
      <c r="DA71" s="85"/>
    </row>
    <row r="72" spans="1:105" ht="12" customHeight="1" x14ac:dyDescent="0.25">
      <c r="A72" s="14" t="s">
        <v>147</v>
      </c>
      <c r="B72" s="206">
        <f>NFM_emi!B70+NFM_emi!B158</f>
        <v>840.38931911999998</v>
      </c>
      <c r="C72" s="206">
        <f>NFM_emi!C70+NFM_emi!C158</f>
        <v>847.69794940919996</v>
      </c>
      <c r="D72" s="206">
        <f>NFM_emi!D70+NFM_emi!D158</f>
        <v>862.82062296300001</v>
      </c>
      <c r="E72" s="206">
        <f>NFM_emi!E70+NFM_emi!E158</f>
        <v>858.02648390520005</v>
      </c>
      <c r="F72" s="206">
        <f>NFM_emi!F70+NFM_emi!F158</f>
        <v>887.65168860300003</v>
      </c>
      <c r="G72" s="206">
        <f>NFM_emi!G70+NFM_emi!G158</f>
        <v>915.7026349488001</v>
      </c>
      <c r="H72" s="206">
        <f>NFM_emi!H70+NFM_emi!H158</f>
        <v>927.83689360439996</v>
      </c>
      <c r="I72" s="206">
        <f>NFM_emi!I70+NFM_emi!I158</f>
        <v>953.59247014080006</v>
      </c>
      <c r="J72" s="206">
        <f>NFM_emi!J70+NFM_emi!J158</f>
        <v>974.10732032419992</v>
      </c>
      <c r="K72" s="206">
        <f>NFM_emi!K70+NFM_emi!K158</f>
        <v>768.3915657842</v>
      </c>
      <c r="L72" s="206">
        <f>NFM_emi!L70+NFM_emi!L158</f>
        <v>885.05682542679983</v>
      </c>
      <c r="M72" s="206">
        <f>NFM_emi!M70+NFM_emi!M158</f>
        <v>994.89461666919988</v>
      </c>
      <c r="N72" s="206">
        <f>NFM_emi!N70+NFM_emi!N158</f>
        <v>857.25596581419995</v>
      </c>
      <c r="O72" s="206">
        <f>NFM_emi!O70+NFM_emi!O158</f>
        <v>844.33840291863885</v>
      </c>
      <c r="P72" s="206">
        <f>NFM_emi!P70+NFM_emi!P158</f>
        <v>850.06864488220413</v>
      </c>
      <c r="Q72" s="206">
        <f>NFM_emi!Q70+NFM_emi!Q158</f>
        <v>851.01480127019613</v>
      </c>
      <c r="R72" s="206">
        <f>NFM_emi!R70+NFM_emi!R158</f>
        <v>853.99568317222895</v>
      </c>
      <c r="S72" s="206">
        <f>NFM_emi!S70+NFM_emi!S158</f>
        <v>830.21346930799189</v>
      </c>
      <c r="T72" s="206">
        <f>NFM_emi!T70+NFM_emi!T158</f>
        <v>841.47622593898359</v>
      </c>
      <c r="U72" s="206">
        <f>NFM_emi!U70+NFM_emi!U158</f>
        <v>598.19021303115824</v>
      </c>
      <c r="V72" s="206">
        <f>NFM_emi!V70+NFM_emi!V158</f>
        <v>560.52369248673722</v>
      </c>
      <c r="W72" s="206">
        <f>NFM_emi!W70+NFM_emi!W158</f>
        <v>572.86841913907222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1942.48262177488</v>
      </c>
      <c r="C73" s="212">
        <f t="shared" si="21"/>
        <v>2160.2173099311203</v>
      </c>
      <c r="D73" s="212">
        <f t="shared" si="21"/>
        <v>2648.671763955238</v>
      </c>
      <c r="E73" s="212">
        <f t="shared" si="21"/>
        <v>2254.9232127664</v>
      </c>
      <c r="F73" s="212">
        <f t="shared" si="21"/>
        <v>2216.1310369149287</v>
      </c>
      <c r="G73" s="212">
        <f t="shared" si="21"/>
        <v>1813.3429444805427</v>
      </c>
      <c r="H73" s="212">
        <f t="shared" si="21"/>
        <v>1809.2367297364706</v>
      </c>
      <c r="I73" s="212">
        <f t="shared" si="21"/>
        <v>2049.7211123076877</v>
      </c>
      <c r="J73" s="212">
        <f t="shared" si="21"/>
        <v>1843.1688991963638</v>
      </c>
      <c r="K73" s="212">
        <f t="shared" si="21"/>
        <v>1876.2463981087803</v>
      </c>
      <c r="L73" s="212">
        <f t="shared" si="21"/>
        <v>2248.2978997362015</v>
      </c>
      <c r="M73" s="212">
        <f t="shared" si="21"/>
        <v>2088.2808486475788</v>
      </c>
      <c r="N73" s="212">
        <f t="shared" si="21"/>
        <v>1520.4100414752079</v>
      </c>
      <c r="O73" s="212">
        <f t="shared" si="21"/>
        <v>1478.439938092215</v>
      </c>
      <c r="P73" s="212">
        <f t="shared" si="21"/>
        <v>1397.2250110636789</v>
      </c>
      <c r="Q73" s="212">
        <f t="shared" si="21"/>
        <v>1586.2656333413349</v>
      </c>
      <c r="R73" s="212">
        <f t="shared" si="21"/>
        <v>1717.3788085750075</v>
      </c>
      <c r="S73" s="212">
        <f t="shared" si="21"/>
        <v>1693.7811326668661</v>
      </c>
      <c r="T73" s="212">
        <f t="shared" si="21"/>
        <v>1982.6722394215681</v>
      </c>
      <c r="U73" s="212">
        <f t="shared" si="21"/>
        <v>1915.0429489890346</v>
      </c>
      <c r="V73" s="212">
        <f t="shared" si="21"/>
        <v>1672.4574718029564</v>
      </c>
      <c r="W73" s="212">
        <f t="shared" si="21"/>
        <v>1858.9128849548763</v>
      </c>
      <c r="DA73" s="109"/>
    </row>
    <row r="74" spans="1:105" ht="12" customHeight="1" x14ac:dyDescent="0.25">
      <c r="A74" s="51" t="s">
        <v>43</v>
      </c>
      <c r="B74" s="243">
        <f>NFM_emi!B$5</f>
        <v>648.29820671637572</v>
      </c>
      <c r="C74" s="243">
        <f>NFM_emi!C$5</f>
        <v>703.41941156844666</v>
      </c>
      <c r="D74" s="243">
        <f>NFM_emi!D$5</f>
        <v>918.76240918806434</v>
      </c>
      <c r="E74" s="243">
        <f>NFM_emi!E$5</f>
        <v>800.31497111447857</v>
      </c>
      <c r="F74" s="243">
        <f>NFM_emi!F$5</f>
        <v>795.33727230662316</v>
      </c>
      <c r="G74" s="243">
        <f>NFM_emi!G$5</f>
        <v>513.29255795348251</v>
      </c>
      <c r="H74" s="243">
        <f>NFM_emi!H$5</f>
        <v>512.77557387809725</v>
      </c>
      <c r="I74" s="243">
        <f>NFM_emi!I$5</f>
        <v>656.50129776200868</v>
      </c>
      <c r="J74" s="243">
        <f>NFM_emi!J$5</f>
        <v>591.27945398473116</v>
      </c>
      <c r="K74" s="243">
        <f>NFM_emi!K$5</f>
        <v>715.92695139597004</v>
      </c>
      <c r="L74" s="243">
        <f>NFM_emi!L$5</f>
        <v>785.36903970002083</v>
      </c>
      <c r="M74" s="243">
        <f>NFM_emi!M$5</f>
        <v>706.67484705710012</v>
      </c>
      <c r="N74" s="243">
        <f>NFM_emi!N$5</f>
        <v>517.05114063171357</v>
      </c>
      <c r="O74" s="243">
        <f>NFM_emi!O$5</f>
        <v>497.48068594578962</v>
      </c>
      <c r="P74" s="243">
        <f>NFM_emi!P$5</f>
        <v>434.67442734674779</v>
      </c>
      <c r="Q74" s="243">
        <f>NFM_emi!Q$5</f>
        <v>565.15060415331186</v>
      </c>
      <c r="R74" s="243">
        <f>NFM_emi!R$5</f>
        <v>607.13849484789012</v>
      </c>
      <c r="S74" s="243">
        <f>NFM_emi!S$5</f>
        <v>573.91855003786213</v>
      </c>
      <c r="T74" s="243">
        <f>NFM_emi!T$5</f>
        <v>681.50376033556643</v>
      </c>
      <c r="U74" s="243">
        <f>NFM_emi!U$5</f>
        <v>768.97310214090749</v>
      </c>
      <c r="V74" s="243">
        <f>NFM_emi!V$5</f>
        <v>659.63719383791465</v>
      </c>
      <c r="W74" s="243">
        <f>NFM_emi!W$5</f>
        <v>742.21997098420763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697.45821856192435</v>
      </c>
      <c r="C75" s="284">
        <f t="shared" si="22"/>
        <v>738.60283119674489</v>
      </c>
      <c r="D75" s="284">
        <f t="shared" si="22"/>
        <v>784.87961568408116</v>
      </c>
      <c r="E75" s="284">
        <f t="shared" si="22"/>
        <v>747.21532894715426</v>
      </c>
      <c r="F75" s="284">
        <f t="shared" si="22"/>
        <v>753.7212669107488</v>
      </c>
      <c r="G75" s="284">
        <f t="shared" si="22"/>
        <v>730.02081352864309</v>
      </c>
      <c r="H75" s="284">
        <f t="shared" si="22"/>
        <v>741.57917177325498</v>
      </c>
      <c r="I75" s="284">
        <f t="shared" si="22"/>
        <v>747.7723290978206</v>
      </c>
      <c r="J75" s="284">
        <f t="shared" si="22"/>
        <v>737.48278770041088</v>
      </c>
      <c r="K75" s="284">
        <f t="shared" si="22"/>
        <v>645.17619782982729</v>
      </c>
      <c r="L75" s="284">
        <f t="shared" si="22"/>
        <v>680.89359493484062</v>
      </c>
      <c r="M75" s="284">
        <f t="shared" si="22"/>
        <v>726.7647079148536</v>
      </c>
      <c r="N75" s="284">
        <f t="shared" si="22"/>
        <v>593.97629170002119</v>
      </c>
      <c r="O75" s="284">
        <f t="shared" si="22"/>
        <v>581.65058273071088</v>
      </c>
      <c r="P75" s="284">
        <f t="shared" si="22"/>
        <v>585.84026837698843</v>
      </c>
      <c r="Q75" s="284">
        <f t="shared" si="22"/>
        <v>604.07350002077919</v>
      </c>
      <c r="R75" s="284">
        <f t="shared" si="22"/>
        <v>619.31328363455475</v>
      </c>
      <c r="S75" s="284">
        <f t="shared" si="22"/>
        <v>642.87768044985432</v>
      </c>
      <c r="T75" s="284">
        <f t="shared" si="22"/>
        <v>666.19582489982122</v>
      </c>
      <c r="U75" s="284">
        <f t="shared" si="22"/>
        <v>434.82771550392124</v>
      </c>
      <c r="V75" s="284">
        <f t="shared" si="22"/>
        <v>386.08793270966191</v>
      </c>
      <c r="W75" s="284">
        <f t="shared" si="22"/>
        <v>373.47175467589193</v>
      </c>
      <c r="DA75" s="94"/>
    </row>
    <row r="76" spans="1:105" ht="12" customHeight="1" x14ac:dyDescent="0.25">
      <c r="A76" s="44" t="s">
        <v>44</v>
      </c>
      <c r="B76" s="284">
        <f>NFM_emi!B$34</f>
        <v>670.16403747840184</v>
      </c>
      <c r="C76" s="284">
        <f>NFM_emi!C$34</f>
        <v>704.51716905657429</v>
      </c>
      <c r="D76" s="284">
        <f>NFM_emi!D$34</f>
        <v>738.78678420958715</v>
      </c>
      <c r="E76" s="284">
        <f>NFM_emi!E$34</f>
        <v>712.97156565212845</v>
      </c>
      <c r="F76" s="284">
        <f>NFM_emi!F$34</f>
        <v>719.50509809015227</v>
      </c>
      <c r="G76" s="284">
        <f>NFM_emi!G$34</f>
        <v>707.70873757575623</v>
      </c>
      <c r="H76" s="284">
        <f>NFM_emi!H$34</f>
        <v>720.22439663789203</v>
      </c>
      <c r="I76" s="284">
        <f>NFM_emi!I$34</f>
        <v>723.18923419709813</v>
      </c>
      <c r="J76" s="284">
        <f>NFM_emi!J$34</f>
        <v>720.82311463364078</v>
      </c>
      <c r="K76" s="284">
        <f>NFM_emi!K$34</f>
        <v>645.17619782982729</v>
      </c>
      <c r="L76" s="284">
        <f>NFM_emi!L$34</f>
        <v>680.89359493484062</v>
      </c>
      <c r="M76" s="284">
        <f>NFM_emi!M$34</f>
        <v>726.7647079148536</v>
      </c>
      <c r="N76" s="284">
        <f>NFM_emi!N$34</f>
        <v>593.97629170002119</v>
      </c>
      <c r="O76" s="284">
        <f>NFM_emi!O$34</f>
        <v>581.65058273071088</v>
      </c>
      <c r="P76" s="284">
        <f>NFM_emi!P$34</f>
        <v>585.84026837698843</v>
      </c>
      <c r="Q76" s="284">
        <f>NFM_emi!Q$34</f>
        <v>604.07350002077919</v>
      </c>
      <c r="R76" s="284">
        <f>NFM_emi!R$34</f>
        <v>619.31328363455475</v>
      </c>
      <c r="S76" s="284">
        <f>NFM_emi!S$34</f>
        <v>642.87768044985432</v>
      </c>
      <c r="T76" s="284">
        <f>NFM_emi!T$34</f>
        <v>666.19582489982122</v>
      </c>
      <c r="U76" s="284">
        <f>NFM_emi!U$34</f>
        <v>434.82771550392124</v>
      </c>
      <c r="V76" s="284">
        <f>NFM_emi!V$34</f>
        <v>386.08793270966191</v>
      </c>
      <c r="W76" s="284">
        <f>NFM_emi!W$34</f>
        <v>373.47175467589193</v>
      </c>
      <c r="DA76" s="94"/>
    </row>
    <row r="77" spans="1:105" ht="12" customHeight="1" x14ac:dyDescent="0.25">
      <c r="A77" s="44" t="s">
        <v>81</v>
      </c>
      <c r="B77" s="284">
        <f>NFM_emi!B$72</f>
        <v>27.294181083522471</v>
      </c>
      <c r="C77" s="284">
        <f>NFM_emi!C$72</f>
        <v>34.085662140170633</v>
      </c>
      <c r="D77" s="284">
        <f>NFM_emi!D$72</f>
        <v>46.092831474494048</v>
      </c>
      <c r="E77" s="284">
        <f>NFM_emi!E$72</f>
        <v>34.243763295025801</v>
      </c>
      <c r="F77" s="284">
        <f>NFM_emi!F$72</f>
        <v>34.216168820596486</v>
      </c>
      <c r="G77" s="284">
        <f>NFM_emi!G$72</f>
        <v>22.312075952886811</v>
      </c>
      <c r="H77" s="284">
        <f>NFM_emi!H$72</f>
        <v>21.354775135362921</v>
      </c>
      <c r="I77" s="284">
        <f>NFM_emi!I$72</f>
        <v>24.58309490072244</v>
      </c>
      <c r="J77" s="284">
        <f>NFM_emi!J$72</f>
        <v>16.659673066770068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596.72619649657997</v>
      </c>
      <c r="C78" s="244">
        <f>NFM_emi!C$115</f>
        <v>718.19506716592866</v>
      </c>
      <c r="D78" s="244">
        <f>NFM_emi!D$115</f>
        <v>945.0297390830923</v>
      </c>
      <c r="E78" s="244">
        <f>NFM_emi!E$115</f>
        <v>707.39291270476713</v>
      </c>
      <c r="F78" s="244">
        <f>NFM_emi!F$115</f>
        <v>667.0724976975564</v>
      </c>
      <c r="G78" s="244">
        <f>NFM_emi!G$115</f>
        <v>570.02957299841705</v>
      </c>
      <c r="H78" s="244">
        <f>NFM_emi!H$115</f>
        <v>554.88198408511835</v>
      </c>
      <c r="I78" s="244">
        <f>NFM_emi!I$115</f>
        <v>645.44748544785875</v>
      </c>
      <c r="J78" s="244">
        <f>NFM_emi!J$115</f>
        <v>514.40665751122174</v>
      </c>
      <c r="K78" s="244">
        <f>NFM_emi!K$115</f>
        <v>515.14324888298313</v>
      </c>
      <c r="L78" s="244">
        <f>NFM_emi!L$115</f>
        <v>782.03526510133975</v>
      </c>
      <c r="M78" s="244">
        <f>NFM_emi!M$115</f>
        <v>654.84129367562491</v>
      </c>
      <c r="N78" s="244">
        <f>NFM_emi!N$115</f>
        <v>409.38260914347302</v>
      </c>
      <c r="O78" s="244">
        <f>NFM_emi!O$115</f>
        <v>399.30866941571452</v>
      </c>
      <c r="P78" s="244">
        <f>NFM_emi!P$115</f>
        <v>376.71031533994284</v>
      </c>
      <c r="Q78" s="244">
        <f>NFM_emi!Q$115</f>
        <v>417.04152916724388</v>
      </c>
      <c r="R78" s="244">
        <f>NFM_emi!R$115</f>
        <v>490.92703009256263</v>
      </c>
      <c r="S78" s="244">
        <f>NFM_emi!S$115</f>
        <v>476.9849021791498</v>
      </c>
      <c r="T78" s="244">
        <f>NFM_emi!T$115</f>
        <v>634.97265418618065</v>
      </c>
      <c r="U78" s="244">
        <f>NFM_emi!U$115</f>
        <v>711.24213134420575</v>
      </c>
      <c r="V78" s="244">
        <f>NFM_emi!V$115</f>
        <v>626.73234525537987</v>
      </c>
      <c r="W78" s="244">
        <f>NFM_emi!W$115</f>
        <v>743.22115929477673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397.95770950193247</v>
      </c>
      <c r="C81" s="289">
        <f t="shared" si="23"/>
        <v>429.51920353955882</v>
      </c>
      <c r="D81" s="289">
        <f t="shared" si="23"/>
        <v>325.22705853287289</v>
      </c>
      <c r="E81" s="289">
        <f t="shared" si="23"/>
        <v>288.93804453946473</v>
      </c>
      <c r="F81" s="289">
        <f t="shared" si="23"/>
        <v>286.47737519682579</v>
      </c>
      <c r="G81" s="289">
        <f t="shared" si="23"/>
        <v>368.85949690509608</v>
      </c>
      <c r="H81" s="289">
        <f t="shared" si="23"/>
        <v>409.0870834721718</v>
      </c>
      <c r="I81" s="289">
        <f t="shared" si="23"/>
        <v>307.01397825832993</v>
      </c>
      <c r="J81" s="289">
        <f t="shared" si="23"/>
        <v>216.25194096242362</v>
      </c>
      <c r="K81" s="289">
        <f t="shared" si="23"/>
        <v>163.50927129463267</v>
      </c>
      <c r="L81" s="289">
        <f t="shared" si="23"/>
        <v>174.20588864301973</v>
      </c>
      <c r="M81" s="289">
        <f t="shared" si="23"/>
        <v>185.80977924402444</v>
      </c>
      <c r="N81" s="289">
        <f t="shared" si="23"/>
        <v>125.76379918789787</v>
      </c>
      <c r="O81" s="289">
        <f t="shared" si="23"/>
        <v>117.81989156723675</v>
      </c>
      <c r="P81" s="289">
        <f t="shared" si="23"/>
        <v>175.2404220869204</v>
      </c>
      <c r="Q81" s="289">
        <f t="shared" si="23"/>
        <v>49.441226924777929</v>
      </c>
      <c r="R81" s="289">
        <f t="shared" si="23"/>
        <v>60.346990844753101</v>
      </c>
      <c r="S81" s="289">
        <f t="shared" si="23"/>
        <v>175.28479127835539</v>
      </c>
      <c r="T81" s="289">
        <f t="shared" si="23"/>
        <v>165.12955111168935</v>
      </c>
      <c r="U81" s="289">
        <f t="shared" si="23"/>
        <v>82.594260219792659</v>
      </c>
      <c r="V81" s="289">
        <f t="shared" si="23"/>
        <v>79.727144957319652</v>
      </c>
      <c r="W81" s="289">
        <f t="shared" si="23"/>
        <v>85.116428997205887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1838.0812025426599</v>
      </c>
      <c r="C82" s="290">
        <f t="shared" si="24"/>
        <v>1843.1629479338619</v>
      </c>
      <c r="D82" s="290">
        <f t="shared" si="24"/>
        <v>1645.1987062446601</v>
      </c>
      <c r="E82" s="290">
        <f t="shared" si="24"/>
        <v>1467.2457079594333</v>
      </c>
      <c r="F82" s="290">
        <f t="shared" si="24"/>
        <v>1456.5386650733556</v>
      </c>
      <c r="G82" s="290">
        <f t="shared" si="24"/>
        <v>1351.5580393298123</v>
      </c>
      <c r="H82" s="290">
        <f t="shared" si="24"/>
        <v>1613.482975155061</v>
      </c>
      <c r="I82" s="290">
        <f t="shared" si="24"/>
        <v>1320.4902290680855</v>
      </c>
      <c r="J82" s="290">
        <f t="shared" si="24"/>
        <v>1162.6448438839977</v>
      </c>
      <c r="K82" s="290">
        <f t="shared" si="24"/>
        <v>1588.318987783236</v>
      </c>
      <c r="L82" s="290">
        <f t="shared" si="24"/>
        <v>1793.2959125016741</v>
      </c>
      <c r="M82" s="290">
        <f t="shared" si="24"/>
        <v>1781.7376091892761</v>
      </c>
      <c r="N82" s="290">
        <f t="shared" si="24"/>
        <v>1913.7969441636626</v>
      </c>
      <c r="O82" s="290">
        <f t="shared" si="24"/>
        <v>2697.5846006748584</v>
      </c>
      <c r="P82" s="290">
        <f t="shared" si="24"/>
        <v>5650.1760333479806</v>
      </c>
      <c r="Q82" s="290">
        <f t="shared" si="24"/>
        <v>1621.0471241715982</v>
      </c>
      <c r="R82" s="290">
        <f t="shared" si="24"/>
        <v>1793.0518543200426</v>
      </c>
      <c r="S82" s="290">
        <f t="shared" si="24"/>
        <v>1855.681657000189</v>
      </c>
      <c r="T82" s="290">
        <f t="shared" si="24"/>
        <v>1749.2723781098291</v>
      </c>
      <c r="U82" s="290">
        <f t="shared" si="24"/>
        <v>1397.2195687181586</v>
      </c>
      <c r="V82" s="290">
        <f t="shared" si="24"/>
        <v>1443.5928380272012</v>
      </c>
      <c r="W82" s="290">
        <f t="shared" si="24"/>
        <v>1539.5058645909792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591.39696665260726</v>
      </c>
      <c r="C83" s="291">
        <f t="shared" si="25"/>
        <v>592.17303285708977</v>
      </c>
      <c r="D83" s="291">
        <f t="shared" si="25"/>
        <v>472.52265968480458</v>
      </c>
      <c r="E83" s="291">
        <f t="shared" si="25"/>
        <v>426.93859017188487</v>
      </c>
      <c r="F83" s="291">
        <f t="shared" si="25"/>
        <v>465.15108486494921</v>
      </c>
      <c r="G83" s="291">
        <f t="shared" si="25"/>
        <v>406.55568682981237</v>
      </c>
      <c r="H83" s="291">
        <f t="shared" si="25"/>
        <v>440.22594919279823</v>
      </c>
      <c r="I83" s="291">
        <f t="shared" si="25"/>
        <v>396.52574044113675</v>
      </c>
      <c r="J83" s="291">
        <f t="shared" si="25"/>
        <v>360.95308156746722</v>
      </c>
      <c r="K83" s="291">
        <f t="shared" si="25"/>
        <v>631.84550144017032</v>
      </c>
      <c r="L83" s="291">
        <f t="shared" si="25"/>
        <v>746.03906683055698</v>
      </c>
      <c r="M83" s="291">
        <f t="shared" si="25"/>
        <v>611.07419968765032</v>
      </c>
      <c r="N83" s="291">
        <f t="shared" si="25"/>
        <v>795.3801372544948</v>
      </c>
      <c r="O83" s="291">
        <f t="shared" si="25"/>
        <v>743.84484798679489</v>
      </c>
      <c r="P83" s="291">
        <f t="shared" si="25"/>
        <v>697.92829255513345</v>
      </c>
      <c r="Q83" s="291">
        <f t="shared" si="25"/>
        <v>1083.4156547207335</v>
      </c>
      <c r="R83" s="291">
        <f t="shared" si="25"/>
        <v>1085.5321608195038</v>
      </c>
      <c r="S83" s="291">
        <f t="shared" si="25"/>
        <v>880.33377129515293</v>
      </c>
      <c r="T83" s="291">
        <f t="shared" si="25"/>
        <v>751.0766666905804</v>
      </c>
      <c r="U83" s="291">
        <f t="shared" si="25"/>
        <v>880.09343539931263</v>
      </c>
      <c r="V83" s="291">
        <f t="shared" si="25"/>
        <v>782.72302441294323</v>
      </c>
      <c r="W83" s="291">
        <f t="shared" si="25"/>
        <v>809.59308962153239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0.2796440426602661</v>
      </c>
      <c r="C85" s="254">
        <f t="shared" si="26"/>
        <v>0.32917502344348692</v>
      </c>
      <c r="D85" s="254">
        <f t="shared" si="26"/>
        <v>0.34152780692929274</v>
      </c>
      <c r="E85" s="254">
        <f t="shared" si="26"/>
        <v>0.31540355869483067</v>
      </c>
      <c r="F85" s="254">
        <f t="shared" si="26"/>
        <v>0.33918350493890015</v>
      </c>
      <c r="G85" s="254">
        <f t="shared" si="26"/>
        <v>0.28485287945940052</v>
      </c>
      <c r="H85" s="254">
        <f t="shared" si="26"/>
        <v>0.289253274676608</v>
      </c>
      <c r="I85" s="254">
        <f t="shared" si="26"/>
        <v>0.29013176780077721</v>
      </c>
      <c r="J85" s="254">
        <f t="shared" si="26"/>
        <v>0.24042039363035342</v>
      </c>
      <c r="K85" s="254">
        <f t="shared" si="26"/>
        <v>0.27819926789860061</v>
      </c>
      <c r="L85" s="254">
        <f t="shared" si="26"/>
        <v>0.27431311941642911</v>
      </c>
      <c r="M85" s="254">
        <f t="shared" si="26"/>
        <v>0.27564561414034611</v>
      </c>
      <c r="N85" s="254">
        <f t="shared" si="26"/>
        <v>0.27749059370181739</v>
      </c>
      <c r="O85" s="254">
        <f t="shared" si="26"/>
        <v>0.25414249969872738</v>
      </c>
      <c r="P85" s="254">
        <f t="shared" si="26"/>
        <v>0.26565996726418462</v>
      </c>
      <c r="Q85" s="254">
        <f t="shared" si="26"/>
        <v>0.28350770878953441</v>
      </c>
      <c r="R85" s="254">
        <f t="shared" si="26"/>
        <v>0.29126786058204901</v>
      </c>
      <c r="S85" s="254">
        <f t="shared" si="26"/>
        <v>0.24738420567172481</v>
      </c>
      <c r="T85" s="254">
        <f t="shared" si="26"/>
        <v>0.25745103019712168</v>
      </c>
      <c r="U85" s="254">
        <f t="shared" si="26"/>
        <v>0.28244241909706003</v>
      </c>
      <c r="V85" s="254">
        <f t="shared" si="26"/>
        <v>0.2601108840334051</v>
      </c>
      <c r="W85" s="254">
        <f t="shared" si="26"/>
        <v>0.27823660188122029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0.72211556739046334</v>
      </c>
      <c r="C86" s="293">
        <f t="shared" si="27"/>
        <v>0.88066951125907922</v>
      </c>
      <c r="D86" s="293">
        <f t="shared" si="27"/>
        <v>0.89065391563408258</v>
      </c>
      <c r="E86" s="293">
        <f t="shared" si="27"/>
        <v>0.82615405155054555</v>
      </c>
      <c r="F86" s="293">
        <f t="shared" si="27"/>
        <v>0.87063878623023094</v>
      </c>
      <c r="G86" s="293">
        <f t="shared" si="27"/>
        <v>0.73152974930696013</v>
      </c>
      <c r="H86" s="293">
        <f t="shared" si="27"/>
        <v>0.71370534344739378</v>
      </c>
      <c r="I86" s="293">
        <f t="shared" si="27"/>
        <v>0.73528108144533277</v>
      </c>
      <c r="J86" s="293">
        <f t="shared" si="27"/>
        <v>0.64254916770255166</v>
      </c>
      <c r="K86" s="293">
        <f t="shared" si="27"/>
        <v>1.1145527679368366</v>
      </c>
      <c r="L86" s="293">
        <f t="shared" si="27"/>
        <v>1.1294403634739525</v>
      </c>
      <c r="M86" s="293">
        <f t="shared" si="27"/>
        <v>1.1349266972246295</v>
      </c>
      <c r="N86" s="293">
        <f t="shared" si="27"/>
        <v>1.142523105267172</v>
      </c>
      <c r="O86" s="293">
        <f t="shared" si="27"/>
        <v>1.109753702009185</v>
      </c>
      <c r="P86" s="293">
        <f t="shared" si="27"/>
        <v>1.1600465585116937</v>
      </c>
      <c r="Q86" s="293">
        <f t="shared" si="27"/>
        <v>1.237981564477793</v>
      </c>
      <c r="R86" s="293">
        <f t="shared" si="27"/>
        <v>1.3139587635128291</v>
      </c>
      <c r="S86" s="293">
        <f t="shared" si="27"/>
        <v>1.0619812476206745</v>
      </c>
      <c r="T86" s="293">
        <f t="shared" si="27"/>
        <v>1.1051965322829702</v>
      </c>
      <c r="U86" s="293">
        <f t="shared" si="27"/>
        <v>1.250203129968523</v>
      </c>
      <c r="V86" s="293">
        <f t="shared" si="27"/>
        <v>1.151354822682255</v>
      </c>
      <c r="W86" s="293">
        <f t="shared" si="27"/>
        <v>1.2315865005538345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1.1185761706410642</v>
      </c>
      <c r="C87" s="293">
        <f t="shared" si="28"/>
        <v>1.3167000937739484</v>
      </c>
      <c r="D87" s="293">
        <f t="shared" si="28"/>
        <v>1.366111227717171</v>
      </c>
      <c r="E87" s="293">
        <f t="shared" si="28"/>
        <v>1.2616142347793233</v>
      </c>
      <c r="F87" s="293">
        <f t="shared" si="28"/>
        <v>1.3180614786666089</v>
      </c>
      <c r="G87" s="293">
        <f t="shared" si="28"/>
        <v>1.106933568512809</v>
      </c>
      <c r="H87" s="293">
        <f t="shared" si="28"/>
        <v>1.1240334313960429</v>
      </c>
      <c r="I87" s="293">
        <f t="shared" si="28"/>
        <v>1.0994782410179584</v>
      </c>
      <c r="J87" s="293">
        <f t="shared" si="28"/>
        <v>0.96319885100072278</v>
      </c>
      <c r="K87" s="293">
        <f t="shared" si="28"/>
        <v>1.1145527679368366</v>
      </c>
      <c r="L87" s="293">
        <f t="shared" si="28"/>
        <v>1.1294403634739525</v>
      </c>
      <c r="M87" s="293">
        <f t="shared" si="28"/>
        <v>1.1349266972246295</v>
      </c>
      <c r="N87" s="293">
        <f t="shared" si="28"/>
        <v>1.142523105267172</v>
      </c>
      <c r="O87" s="293">
        <f t="shared" si="28"/>
        <v>1.109753702009185</v>
      </c>
      <c r="P87" s="293">
        <f t="shared" si="28"/>
        <v>1.1600465585116937</v>
      </c>
      <c r="Q87" s="293">
        <f t="shared" si="28"/>
        <v>1.237981564477793</v>
      </c>
      <c r="R87" s="293">
        <f t="shared" si="28"/>
        <v>1.3139587635128291</v>
      </c>
      <c r="S87" s="293">
        <f t="shared" si="28"/>
        <v>1.0619812476206745</v>
      </c>
      <c r="T87" s="293">
        <f t="shared" si="28"/>
        <v>1.1051965322829702</v>
      </c>
      <c r="U87" s="293">
        <f t="shared" si="28"/>
        <v>1.250203129968523</v>
      </c>
      <c r="V87" s="293">
        <f t="shared" si="28"/>
        <v>1.151354822682255</v>
      </c>
      <c r="W87" s="293">
        <f t="shared" si="28"/>
        <v>1.2315865005538345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0.11931479153504686</v>
      </c>
      <c r="C88" s="293">
        <f t="shared" si="29"/>
        <v>0.14044801000255444</v>
      </c>
      <c r="D88" s="293">
        <f t="shared" si="29"/>
        <v>0.14571853095649823</v>
      </c>
      <c r="E88" s="293">
        <f t="shared" si="29"/>
        <v>0.13457218504312776</v>
      </c>
      <c r="F88" s="293">
        <f t="shared" si="29"/>
        <v>0.14471829544059736</v>
      </c>
      <c r="G88" s="293">
        <f t="shared" si="29"/>
        <v>0.12153722856934419</v>
      </c>
      <c r="H88" s="293">
        <f t="shared" si="29"/>
        <v>0.12341473052868607</v>
      </c>
      <c r="I88" s="293">
        <f t="shared" si="29"/>
        <v>0.12378955426166489</v>
      </c>
      <c r="J88" s="293">
        <f t="shared" si="29"/>
        <v>0.10417439080685682</v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0.27964404266026588</v>
      </c>
      <c r="C89" s="255">
        <f t="shared" si="30"/>
        <v>0.32917502344348698</v>
      </c>
      <c r="D89" s="255">
        <f t="shared" si="30"/>
        <v>0.34152780692929258</v>
      </c>
      <c r="E89" s="255">
        <f t="shared" si="30"/>
        <v>0.30178501084275533</v>
      </c>
      <c r="F89" s="255">
        <f t="shared" si="30"/>
        <v>0.32453818257234335</v>
      </c>
      <c r="G89" s="255">
        <f t="shared" si="30"/>
        <v>0.27255345396854008</v>
      </c>
      <c r="H89" s="255">
        <f t="shared" si="30"/>
        <v>0.27676384818169564</v>
      </c>
      <c r="I89" s="255">
        <f t="shared" si="30"/>
        <v>0.27760440958214322</v>
      </c>
      <c r="J89" s="255">
        <f t="shared" si="30"/>
        <v>0.24319557983675158</v>
      </c>
      <c r="K89" s="255">
        <f t="shared" si="30"/>
        <v>0.27339073318061186</v>
      </c>
      <c r="L89" s="255">
        <f t="shared" si="30"/>
        <v>0.26707449118415727</v>
      </c>
      <c r="M89" s="255">
        <f t="shared" si="30"/>
        <v>0.26837182377675334</v>
      </c>
      <c r="N89" s="255">
        <f t="shared" si="30"/>
        <v>0.25137249627049019</v>
      </c>
      <c r="O89" s="255">
        <f t="shared" si="30"/>
        <v>0.24416272811763637</v>
      </c>
      <c r="P89" s="255">
        <f t="shared" si="30"/>
        <v>0.25522792305796338</v>
      </c>
      <c r="Q89" s="255">
        <f t="shared" si="30"/>
        <v>0.26295533235575075</v>
      </c>
      <c r="R89" s="255">
        <f t="shared" si="30"/>
        <v>0.27909338335503542</v>
      </c>
      <c r="S89" s="255">
        <f t="shared" si="30"/>
        <v>0.23704398697318807</v>
      </c>
      <c r="T89" s="255">
        <f t="shared" si="30"/>
        <v>0.23854291580444725</v>
      </c>
      <c r="U89" s="255">
        <f t="shared" si="30"/>
        <v>0.26984078510859905</v>
      </c>
      <c r="V89" s="255">
        <f t="shared" si="30"/>
        <v>0.24850560828381049</v>
      </c>
      <c r="W89" s="255">
        <f t="shared" si="30"/>
        <v>0.26582261735896184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0.12119275972290817</v>
      </c>
      <c r="C91" s="254">
        <f>IF(NFM_ued!C$5=0,"",NFM_ued!C$5/C$11)</f>
        <v>0.14366439145275309</v>
      </c>
      <c r="D91" s="254">
        <f>IF(NFM_ued!D$5=0,"",NFM_ued!D$5/D$11)</f>
        <v>0.14914430042845808</v>
      </c>
      <c r="E91" s="254">
        <f>IF(NFM_ued!E$5=0,"",NFM_ued!E$5/E$11)</f>
        <v>0.13853707004598101</v>
      </c>
      <c r="F91" s="254">
        <f>IF(NFM_ued!F$5=0,"",NFM_ued!F$5/F$11)</f>
        <v>0.15136001419183534</v>
      </c>
      <c r="G91" s="254">
        <f>IF(NFM_ued!G$5=0,"",NFM_ued!G$5/G$11)</f>
        <v>0.12536881251169721</v>
      </c>
      <c r="H91" s="254">
        <f>IF(NFM_ued!H$5=0,"",NFM_ued!H$5/H$11)</f>
        <v>0.1270013832700306</v>
      </c>
      <c r="I91" s="254">
        <f>IF(NFM_ued!I$5=0,"",NFM_ued!I$5/I$11)</f>
        <v>0.1268460359946961</v>
      </c>
      <c r="J91" s="254">
        <f>IF(NFM_ued!J$5=0,"",NFM_ued!J$5/J$11)</f>
        <v>0.10836096638046547</v>
      </c>
      <c r="K91" s="254">
        <f>IF(NFM_ued!K$5=0,"",NFM_ued!K$5/K$11)</f>
        <v>0.12607683385424748</v>
      </c>
      <c r="L91" s="254">
        <f>IF(NFM_ued!L$5=0,"",NFM_ued!L$5/L$11)</f>
        <v>0.12459105756886561</v>
      </c>
      <c r="M91" s="254">
        <f>IF(NFM_ued!M$5=0,"",NFM_ued!M$5/M$11)</f>
        <v>0.12597603535180513</v>
      </c>
      <c r="N91" s="254">
        <f>IF(NFM_ued!N$5=0,"",NFM_ued!N$5/N$11)</f>
        <v>0.12801981945859819</v>
      </c>
      <c r="O91" s="254">
        <f>IF(NFM_ued!O$5=0,"",NFM_ued!O$5/O$11)</f>
        <v>0.12012227649539643</v>
      </c>
      <c r="P91" s="254">
        <f>IF(NFM_ued!P$5=0,"",NFM_ued!P$5/P$11)</f>
        <v>0.12664110132469777</v>
      </c>
      <c r="Q91" s="254">
        <f>IF(NFM_ued!Q$5=0,"",NFM_ued!Q$5/Q$11)</f>
        <v>0.13556064403981688</v>
      </c>
      <c r="R91" s="254">
        <f>IF(NFM_ued!R$5=0,"",NFM_ued!R$5/R$11)</f>
        <v>0.14181950905046181</v>
      </c>
      <c r="S91" s="254">
        <f>IF(NFM_ued!S$5=0,"",NFM_ued!S$5/S$11)</f>
        <v>0.12024496977765667</v>
      </c>
      <c r="T91" s="254">
        <f>IF(NFM_ued!T$5=0,"",NFM_ued!T$5/T$11)</f>
        <v>0.12452120948877841</v>
      </c>
      <c r="U91" s="254">
        <f>IF(NFM_ued!U$5=0,"",NFM_ued!U$5/U$11)</f>
        <v>0.13868156924813391</v>
      </c>
      <c r="V91" s="254">
        <f>IF(NFM_ued!V$5=0,"",NFM_ued!V$5/V$11)</f>
        <v>0.12860056283054935</v>
      </c>
      <c r="W91" s="254">
        <f>IF(NFM_ued!W$5=0,"",NFM_ued!W$5/W$11)</f>
        <v>0.1369634924377128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0.41051525011334877</v>
      </c>
      <c r="C92" s="293">
        <f>IF(SUM(NFM_ued!C$34,NFM_ued!C$72)=0,"",SUM(NFM_ued!C$34,NFM_ued!C$72)/C$12)</f>
        <v>0.49846593948065798</v>
      </c>
      <c r="D92" s="293">
        <f>IF(SUM(NFM_ued!D$34,NFM_ued!D$72)=0,"",SUM(NFM_ued!D$34,NFM_ued!D$72)/D$12)</f>
        <v>0.50277081179163141</v>
      </c>
      <c r="E92" s="293">
        <f>IF(SUM(NFM_ued!E$34,NFM_ued!E$72)=0,"",SUM(NFM_ued!E$34,NFM_ued!E$72)/E$12)</f>
        <v>0.46866146831878613</v>
      </c>
      <c r="F92" s="293">
        <f>IF(SUM(NFM_ued!F$34,NFM_ued!F$72)=0,"",SUM(NFM_ued!F$34,NFM_ued!F$72)/F$12)</f>
        <v>0.49694941862926845</v>
      </c>
      <c r="G92" s="293">
        <f>IF(SUM(NFM_ued!G$34,NFM_ued!G$72)=0,"",SUM(NFM_ued!G$34,NFM_ued!G$72)/G$12)</f>
        <v>0.41905785515460914</v>
      </c>
      <c r="H92" s="293">
        <f>IF(SUM(NFM_ued!H$34,NFM_ued!H$72)=0,"",SUM(NFM_ued!H$34,NFM_ued!H$72)/H$12)</f>
        <v>0.41004069885434863</v>
      </c>
      <c r="I92" s="293">
        <f>IF(SUM(NFM_ued!I$34,NFM_ued!I$72)=0,"",SUM(NFM_ued!I$34,NFM_ued!I$72)/I$12)</f>
        <v>0.42391531898803231</v>
      </c>
      <c r="J92" s="293">
        <f>IF(SUM(NFM_ued!J$34,NFM_ued!J$72)=0,"",SUM(NFM_ued!J$34,NFM_ued!J$72)/J$12)</f>
        <v>0.37134746493404819</v>
      </c>
      <c r="K92" s="293">
        <f>IF(SUM(NFM_ued!K$34,NFM_ued!K$72)=0,"",SUM(NFM_ued!K$34,NFM_ued!K$72)/K$12)</f>
        <v>0.63051511203366706</v>
      </c>
      <c r="L92" s="293">
        <f>IF(SUM(NFM_ued!L$34,NFM_ued!L$72)=0,"",SUM(NFM_ued!L$34,NFM_ued!L$72)/L$12)</f>
        <v>0.63693620014932673</v>
      </c>
      <c r="M92" s="293">
        <f>IF(SUM(NFM_ued!M$34,NFM_ued!M$72)=0,"",SUM(NFM_ued!M$34,NFM_ued!M$72)/M$12)</f>
        <v>0.6430245177019428</v>
      </c>
      <c r="N92" s="293">
        <f>IF(SUM(NFM_ued!N$34,NFM_ued!N$72)=0,"",SUM(NFM_ued!N$34,NFM_ued!N$72)/N$12)</f>
        <v>0.6498008091101809</v>
      </c>
      <c r="O92" s="293">
        <f>IF(SUM(NFM_ued!O$34,NFM_ued!O$72)=0,"",SUM(NFM_ued!O$34,NFM_ued!O$72)/O$12)</f>
        <v>0.63112288198621758</v>
      </c>
      <c r="P92" s="293">
        <f>IF(SUM(NFM_ued!P$34,NFM_ued!P$72)=0,"",SUM(NFM_ued!P$34,NFM_ued!P$72)/P$12)</f>
        <v>0.66146222049356218</v>
      </c>
      <c r="Q92" s="293">
        <f>IF(SUM(NFM_ued!Q$34,NFM_ued!Q$72)=0,"",SUM(NFM_ued!Q$34,NFM_ued!Q$72)/Q$12)</f>
        <v>0.7057469807744674</v>
      </c>
      <c r="R92" s="293">
        <f>IF(SUM(NFM_ued!R$34,NFM_ued!R$72)=0,"",SUM(NFM_ued!R$34,NFM_ued!R$72)/R$12)</f>
        <v>0.74836769687987592</v>
      </c>
      <c r="S92" s="293">
        <f>IF(SUM(NFM_ued!S$34,NFM_ued!S$72)=0,"",SUM(NFM_ued!S$34,NFM_ued!S$72)/S$12)</f>
        <v>0.61963530752501939</v>
      </c>
      <c r="T92" s="293">
        <f>IF(SUM(NFM_ued!T$34,NFM_ued!T$72)=0,"",SUM(NFM_ued!T$34,NFM_ued!T$72)/T$12)</f>
        <v>0.64318243149904375</v>
      </c>
      <c r="U92" s="293">
        <f>IF(SUM(NFM_ued!U$34,NFM_ued!U$72)=0,"",SUM(NFM_ued!U$34,NFM_ued!U$72)/U$12)</f>
        <v>0.72679736259842509</v>
      </c>
      <c r="V92" s="293">
        <f>IF(SUM(NFM_ued!V$34,NFM_ued!V$72)=0,"",SUM(NFM_ued!V$34,NFM_ued!V$72)/V$12)</f>
        <v>0.67071930823208648</v>
      </c>
      <c r="W92" s="293">
        <f>IF(SUM(NFM_ued!W$34,NFM_ued!W$72)=0,"",SUM(NFM_ued!W$34,NFM_ued!W$72)/W$12)</f>
        <v>0.71642835016145001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0.62382915111148562</v>
      </c>
      <c r="C93" s="293">
        <f>IF(NFM_ued!C$34=0,"",NFM_ued!C$34/C$13)</f>
        <v>0.73296156298561832</v>
      </c>
      <c r="D93" s="293">
        <f>IF(NFM_ued!D$34=0,"",NFM_ued!D$34/D$13)</f>
        <v>0.75835638614972167</v>
      </c>
      <c r="E93" s="293">
        <f>IF(NFM_ued!E$34=0,"",NFM_ued!E$34/E$13)</f>
        <v>0.70294324853231227</v>
      </c>
      <c r="F93" s="293">
        <f>IF(NFM_ued!F$34=0,"",NFM_ued!F$34/F$13)</f>
        <v>0.7387600810214352</v>
      </c>
      <c r="G93" s="293">
        <f>IF(NFM_ued!G$34=0,"",NFM_ued!G$34/G$13)</f>
        <v>0.62188678608902714</v>
      </c>
      <c r="H93" s="293">
        <f>IF(NFM_ued!H$34=0,"",NFM_ued!H$34/H$13)</f>
        <v>0.63176494551948059</v>
      </c>
      <c r="I93" s="293">
        <f>IF(NFM_ued!I$34=0,"",NFM_ued!I$34/I$13)</f>
        <v>0.62238707075852573</v>
      </c>
      <c r="J93" s="293">
        <f>IF(NFM_ued!J$34=0,"",NFM_ued!J$34/J$13)</f>
        <v>0.54622262313794512</v>
      </c>
      <c r="K93" s="293">
        <f>IF(NFM_ued!K$34=0,"",NFM_ued!K$34/K$13)</f>
        <v>0.63051511203366706</v>
      </c>
      <c r="L93" s="293">
        <f>IF(NFM_ued!L$34=0,"",NFM_ued!L$34/L$13)</f>
        <v>0.63693620014932673</v>
      </c>
      <c r="M93" s="293">
        <f>IF(NFM_ued!M$34=0,"",NFM_ued!M$34/M$13)</f>
        <v>0.6430245177019428</v>
      </c>
      <c r="N93" s="293">
        <f>IF(NFM_ued!N$34=0,"",NFM_ued!N$34/N$13)</f>
        <v>0.6498008091101809</v>
      </c>
      <c r="O93" s="293">
        <f>IF(NFM_ued!O$34=0,"",NFM_ued!O$34/O$13)</f>
        <v>0.63112288198621758</v>
      </c>
      <c r="P93" s="293">
        <f>IF(NFM_ued!P$34=0,"",NFM_ued!P$34/P$13)</f>
        <v>0.66146222049356218</v>
      </c>
      <c r="Q93" s="293">
        <f>IF(NFM_ued!Q$34=0,"",NFM_ued!Q$34/Q$13)</f>
        <v>0.7057469807744674</v>
      </c>
      <c r="R93" s="293">
        <f>IF(NFM_ued!R$34=0,"",NFM_ued!R$34/R$13)</f>
        <v>0.74836769687987592</v>
      </c>
      <c r="S93" s="293">
        <f>IF(NFM_ued!S$34=0,"",NFM_ued!S$34/S$13)</f>
        <v>0.61963530752501939</v>
      </c>
      <c r="T93" s="293">
        <f>IF(NFM_ued!T$34=0,"",NFM_ued!T$34/T$13)</f>
        <v>0.64318243149904375</v>
      </c>
      <c r="U93" s="293">
        <f>IF(NFM_ued!U$34=0,"",NFM_ued!U$34/U$13)</f>
        <v>0.72679736259842509</v>
      </c>
      <c r="V93" s="293">
        <f>IF(NFM_ued!V$34=0,"",NFM_ued!V$34/V$13)</f>
        <v>0.67071930823208648</v>
      </c>
      <c r="W93" s="293">
        <f>IF(NFM_ued!W$34=0,"",NFM_ued!W$34/W$13)</f>
        <v>0.71642835016145001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8.6180917853999658E-2</v>
      </c>
      <c r="C94" s="293">
        <f>IF(NFM_ued!C$72=0,"",NFM_ued!C$72/C$14)</f>
        <v>0.10037757267898435</v>
      </c>
      <c r="D94" s="293">
        <f>IF(NFM_ued!D$72=0,"",NFM_ued!D$72/D$14)</f>
        <v>0.10232531791896002</v>
      </c>
      <c r="E94" s="293">
        <f>IF(NFM_ued!E$72=0,"",NFM_ued!E$72/E$14)</f>
        <v>9.6583751253141115E-2</v>
      </c>
      <c r="F94" s="293">
        <f>IF(NFM_ued!F$72=0,"",NFM_ued!F$72/F$14)</f>
        <v>0.10462395617667131</v>
      </c>
      <c r="G94" s="293">
        <f>IF(NFM_ued!G$72=0,"",NFM_ued!G$72/G$14)</f>
        <v>8.94817439660371E-2</v>
      </c>
      <c r="H94" s="293">
        <f>IF(NFM_ued!H$72=0,"",NFM_ued!H$72/H$14)</f>
        <v>9.1072182423470538E-2</v>
      </c>
      <c r="I94" s="293">
        <f>IF(NFM_ued!I$72=0,"",NFM_ued!I$72/I$14)</f>
        <v>9.0678797496833538E-2</v>
      </c>
      <c r="J94" s="293">
        <f>IF(NFM_ued!J$72=0,"",NFM_ued!J$72/J$14)</f>
        <v>7.7729915357134846E-2</v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0.12309588972965983</v>
      </c>
      <c r="C95" s="255">
        <f>IF(NFM_ued!C$115=0,"",NFM_ued!C$115/C$15)</f>
        <v>0.14347861402990267</v>
      </c>
      <c r="D95" s="255">
        <f>IF(NFM_ued!D$115=0,"",NFM_ued!D$115/D$15)</f>
        <v>0.14623782252297421</v>
      </c>
      <c r="E95" s="255">
        <f>IF(NFM_ued!E$115=0,"",NFM_ued!E$115/E$15)</f>
        <v>0.13295479487104125</v>
      </c>
      <c r="F95" s="255">
        <f>IF(NFM_ued!F$115=0,"",NFM_ued!F$115/F$15)</f>
        <v>0.14443218035845823</v>
      </c>
      <c r="G95" s="255">
        <f>IF(NFM_ued!G$115=0,"",NFM_ued!G$115/G$15)</f>
        <v>0.12292042923940197</v>
      </c>
      <c r="H95" s="255">
        <f>IF(NFM_ued!H$115=0,"",NFM_ued!H$115/H$15)</f>
        <v>0.12510618981337265</v>
      </c>
      <c r="I95" s="255">
        <f>IF(NFM_ued!I$115=0,"",NFM_ued!I$115/I$15)</f>
        <v>0.12444111766309013</v>
      </c>
      <c r="J95" s="255">
        <f>IF(NFM_ued!J$115=0,"",NFM_ued!J$115/J$15)</f>
        <v>0.11049753863030834</v>
      </c>
      <c r="K95" s="255">
        <f>IF(NFM_ued!K$115=0,"",NFM_ued!K$115/K$15)</f>
        <v>0.12407816116850508</v>
      </c>
      <c r="L95" s="255">
        <f>IF(NFM_ued!L$115=0,"",NFM_ued!L$115/L$15)</f>
        <v>0.12015799915670704</v>
      </c>
      <c r="M95" s="255">
        <f>IF(NFM_ued!M$115=0,"",NFM_ued!M$115/M$15)</f>
        <v>0.12469222102421838</v>
      </c>
      <c r="N95" s="255">
        <f>IF(NFM_ued!N$115=0,"",NFM_ued!N$115/N$15)</f>
        <v>0.1232631638818265</v>
      </c>
      <c r="O95" s="255">
        <f>IF(NFM_ued!O$115=0,"",NFM_ued!O$115/O$15)</f>
        <v>0.11962682767372894</v>
      </c>
      <c r="P95" s="255">
        <f>IF(NFM_ued!P$115=0,"",NFM_ued!P$115/P$15)</f>
        <v>0.12611571863764404</v>
      </c>
      <c r="Q95" s="255">
        <f>IF(NFM_ued!Q$115=0,"",NFM_ued!Q$115/Q$15)</f>
        <v>0.13153220518394909</v>
      </c>
      <c r="R95" s="255">
        <f>IF(NFM_ued!R$115=0,"",NFM_ued!R$115/R$15)</f>
        <v>0.13857406783342838</v>
      </c>
      <c r="S95" s="255">
        <f>IF(NFM_ued!S$115=0,"",NFM_ued!S$115/S$15)</f>
        <v>0.11719026371034058</v>
      </c>
      <c r="T95" s="255">
        <f>IF(NFM_ued!T$115=0,"",NFM_ued!T$115/T$15)</f>
        <v>0.1176239161553681</v>
      </c>
      <c r="U95" s="255">
        <f>IF(NFM_ued!U$115=0,"",NFM_ued!U$115/U$15)</f>
        <v>0.13159745036461118</v>
      </c>
      <c r="V95" s="255">
        <f>IF(NFM_ued!V$115=0,"",NFM_ued!V$115/V$15)</f>
        <v>0.12242454838916206</v>
      </c>
      <c r="W95" s="255">
        <f>IF(NFM_ued!W$115=0,"",NFM_ued!W$115/W$15)</f>
        <v>0.12955988571323013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1.6658972654951221</v>
      </c>
      <c r="C96" s="294">
        <f t="shared" si="31"/>
        <v>1.6054261915195478</v>
      </c>
      <c r="D96" s="294">
        <f t="shared" si="31"/>
        <v>1.6897010426113102</v>
      </c>
      <c r="E96" s="294">
        <f t="shared" si="31"/>
        <v>1.5559053675923968</v>
      </c>
      <c r="F96" s="294">
        <f t="shared" si="31"/>
        <v>1.4571436334283081</v>
      </c>
      <c r="G96" s="294">
        <f t="shared" si="31"/>
        <v>1.5357882417473447</v>
      </c>
      <c r="H96" s="294">
        <f t="shared" si="31"/>
        <v>1.5613821487643618</v>
      </c>
      <c r="I96" s="294">
        <f t="shared" si="31"/>
        <v>1.6071591052281737</v>
      </c>
      <c r="J96" s="294">
        <f t="shared" si="31"/>
        <v>1.5903067132461335</v>
      </c>
      <c r="K96" s="294">
        <f t="shared" si="31"/>
        <v>1.5282575538660941</v>
      </c>
      <c r="L96" s="294">
        <f t="shared" si="31"/>
        <v>1.8053966817784639</v>
      </c>
      <c r="M96" s="294">
        <f t="shared" si="31"/>
        <v>1.6043021917628584</v>
      </c>
      <c r="N96" s="294">
        <f t="shared" si="31"/>
        <v>1.3382978528083704</v>
      </c>
      <c r="O96" s="294">
        <f t="shared" si="31"/>
        <v>1.4891223099925048</v>
      </c>
      <c r="P96" s="294">
        <f t="shared" si="31"/>
        <v>1.3891557647348831</v>
      </c>
      <c r="Q96" s="294">
        <f t="shared" si="31"/>
        <v>1.4472634235553008</v>
      </c>
      <c r="R96" s="294">
        <f t="shared" si="31"/>
        <v>1.4946176127273012</v>
      </c>
      <c r="S96" s="294">
        <f t="shared" si="31"/>
        <v>1.3986940930335905</v>
      </c>
      <c r="T96" s="294">
        <f t="shared" si="31"/>
        <v>1.5858481903514829</v>
      </c>
      <c r="U96" s="294">
        <f t="shared" si="31"/>
        <v>1.5777104757422378</v>
      </c>
      <c r="V96" s="294">
        <f t="shared" si="31"/>
        <v>1.5461470829541557</v>
      </c>
      <c r="W96" s="294">
        <f t="shared" si="31"/>
        <v>1.6254076526540262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1.9319149460777778</v>
      </c>
      <c r="C97" s="257">
        <f t="shared" si="32"/>
        <v>1.9426510117488811</v>
      </c>
      <c r="D97" s="257">
        <f t="shared" si="32"/>
        <v>1.9927066954393355</v>
      </c>
      <c r="E97" s="257">
        <f t="shared" si="32"/>
        <v>1.8387185841066704</v>
      </c>
      <c r="F97" s="257">
        <f t="shared" si="32"/>
        <v>1.6748988184137199</v>
      </c>
      <c r="G97" s="257">
        <f t="shared" si="32"/>
        <v>1.8019567115755311</v>
      </c>
      <c r="H97" s="257">
        <f t="shared" si="32"/>
        <v>1.7727563307671883</v>
      </c>
      <c r="I97" s="257">
        <f t="shared" si="32"/>
        <v>1.8856412000265226</v>
      </c>
      <c r="J97" s="257">
        <f t="shared" si="32"/>
        <v>1.6395709894001307</v>
      </c>
      <c r="K97" s="257">
        <f t="shared" si="32"/>
        <v>1.7156214603625162</v>
      </c>
      <c r="L97" s="257">
        <f t="shared" si="32"/>
        <v>1.9086923764852048</v>
      </c>
      <c r="M97" s="257">
        <f t="shared" si="32"/>
        <v>1.7091386205218648</v>
      </c>
      <c r="N97" s="257">
        <f t="shared" si="32"/>
        <v>1.2422070089753994</v>
      </c>
      <c r="O97" s="257">
        <f t="shared" si="32"/>
        <v>1.2468071232556208</v>
      </c>
      <c r="P97" s="257">
        <f t="shared" si="32"/>
        <v>1.0764513032816103</v>
      </c>
      <c r="Q97" s="257">
        <f t="shared" si="32"/>
        <v>1.222958499215403</v>
      </c>
      <c r="R97" s="257">
        <f t="shared" si="32"/>
        <v>1.3201189758033376</v>
      </c>
      <c r="S97" s="257">
        <f t="shared" si="32"/>
        <v>1.460924577983282</v>
      </c>
      <c r="T97" s="257">
        <f t="shared" si="32"/>
        <v>1.665903057496313</v>
      </c>
      <c r="U97" s="257">
        <f t="shared" si="32"/>
        <v>1.7069489743140522</v>
      </c>
      <c r="V97" s="257">
        <f t="shared" si="32"/>
        <v>1.6340106900223554</v>
      </c>
      <c r="W97" s="257">
        <f t="shared" si="32"/>
        <v>1.7206685147058003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1.5932400991852644</v>
      </c>
      <c r="C98" s="295">
        <f t="shared" si="33"/>
        <v>1.402199093656207</v>
      </c>
      <c r="D98" s="295">
        <f t="shared" si="33"/>
        <v>1.4151914718029166</v>
      </c>
      <c r="E98" s="295">
        <f t="shared" si="33"/>
        <v>1.4263528773443706</v>
      </c>
      <c r="F98" s="295">
        <f t="shared" si="33"/>
        <v>1.3474095672795661</v>
      </c>
      <c r="G98" s="295">
        <f t="shared" si="33"/>
        <v>1.5671125741187981</v>
      </c>
      <c r="H98" s="295">
        <f t="shared" si="33"/>
        <v>1.7563473506893625</v>
      </c>
      <c r="I98" s="295">
        <f t="shared" si="33"/>
        <v>1.5621941597521856</v>
      </c>
      <c r="J98" s="295">
        <f t="shared" si="33"/>
        <v>1.7630496170533474</v>
      </c>
      <c r="K98" s="295">
        <f t="shared" si="33"/>
        <v>1.6065897891006764</v>
      </c>
      <c r="L98" s="295">
        <f t="shared" si="33"/>
        <v>1.7731155049540384</v>
      </c>
      <c r="M98" s="295">
        <f t="shared" si="33"/>
        <v>1.7544183170043077</v>
      </c>
      <c r="N98" s="295">
        <f t="shared" si="33"/>
        <v>2.2603530766085869</v>
      </c>
      <c r="O98" s="295">
        <f t="shared" si="33"/>
        <v>3.2757864519715336</v>
      </c>
      <c r="P98" s="295">
        <f t="shared" si="33"/>
        <v>4.5910404048281137</v>
      </c>
      <c r="Q98" s="295">
        <f t="shared" si="33"/>
        <v>4.2064682722392321</v>
      </c>
      <c r="R98" s="295">
        <f t="shared" si="33"/>
        <v>3.8010796864296204</v>
      </c>
      <c r="S98" s="295">
        <f t="shared" si="33"/>
        <v>1.7295911550501761</v>
      </c>
      <c r="T98" s="295">
        <f t="shared" si="33"/>
        <v>1.722242684420199</v>
      </c>
      <c r="U98" s="295">
        <f t="shared" si="33"/>
        <v>1.5809347845551127</v>
      </c>
      <c r="V98" s="295">
        <f t="shared" si="33"/>
        <v>1.6766678920500449</v>
      </c>
      <c r="W98" s="295">
        <f t="shared" si="33"/>
        <v>1.5162221837765546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1.6382893021650944</v>
      </c>
      <c r="C99" s="295">
        <f t="shared" si="34"/>
        <v>1.4215269578351812</v>
      </c>
      <c r="D99" s="295">
        <f t="shared" si="34"/>
        <v>1.4227716000650088</v>
      </c>
      <c r="E99" s="295">
        <f t="shared" si="34"/>
        <v>1.4523938410826167</v>
      </c>
      <c r="F99" s="295">
        <f t="shared" si="34"/>
        <v>1.3732862599830469</v>
      </c>
      <c r="G99" s="295">
        <f t="shared" si="34"/>
        <v>1.6218712661335422</v>
      </c>
      <c r="H99" s="295">
        <f t="shared" si="34"/>
        <v>1.8359598228584137</v>
      </c>
      <c r="I99" s="295">
        <f t="shared" si="34"/>
        <v>1.6121488963664476</v>
      </c>
      <c r="J99" s="295">
        <f t="shared" si="34"/>
        <v>1.8342249041773062</v>
      </c>
      <c r="K99" s="295">
        <f t="shared" si="34"/>
        <v>1.6065897891006764</v>
      </c>
      <c r="L99" s="295">
        <f t="shared" si="34"/>
        <v>1.7731155049540384</v>
      </c>
      <c r="M99" s="295">
        <f t="shared" si="34"/>
        <v>1.7544183170043077</v>
      </c>
      <c r="N99" s="295">
        <f t="shared" si="34"/>
        <v>2.2603530766085869</v>
      </c>
      <c r="O99" s="295">
        <f t="shared" si="34"/>
        <v>3.2757864519715336</v>
      </c>
      <c r="P99" s="295">
        <f t="shared" si="34"/>
        <v>4.5910404048281137</v>
      </c>
      <c r="Q99" s="295">
        <f t="shared" si="34"/>
        <v>4.2064682722392321</v>
      </c>
      <c r="R99" s="295">
        <f t="shared" si="34"/>
        <v>3.8010796864296204</v>
      </c>
      <c r="S99" s="295">
        <f t="shared" si="34"/>
        <v>1.7295911550501761</v>
      </c>
      <c r="T99" s="295">
        <f t="shared" si="34"/>
        <v>1.722242684420199</v>
      </c>
      <c r="U99" s="295">
        <f t="shared" si="34"/>
        <v>1.5809347845551127</v>
      </c>
      <c r="V99" s="295">
        <f t="shared" si="34"/>
        <v>1.6766678920500449</v>
      </c>
      <c r="W99" s="295">
        <f t="shared" si="34"/>
        <v>1.5162221837765546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0.95109650679726931</v>
      </c>
      <c r="C100" s="295">
        <f t="shared" si="35"/>
        <v>1.0945894927110693</v>
      </c>
      <c r="D100" s="295">
        <f t="shared" si="35"/>
        <v>1.3038505266093958</v>
      </c>
      <c r="E100" s="295">
        <f t="shared" si="35"/>
        <v>1.0386281710732648</v>
      </c>
      <c r="F100" s="295">
        <f t="shared" si="35"/>
        <v>0.96503231671995093</v>
      </c>
      <c r="G100" s="295">
        <f t="shared" si="35"/>
        <v>0.7567280879957009</v>
      </c>
      <c r="H100" s="295">
        <f t="shared" si="35"/>
        <v>0.71324248896260123</v>
      </c>
      <c r="I100" s="295">
        <f t="shared" si="35"/>
        <v>0.81723373345063499</v>
      </c>
      <c r="J100" s="295">
        <f t="shared" si="35"/>
        <v>0.65811112353672674</v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1.5195700254606088</v>
      </c>
      <c r="C101" s="258">
        <f t="shared" si="36"/>
        <v>1.5724583827178893</v>
      </c>
      <c r="D101" s="258">
        <f t="shared" si="36"/>
        <v>1.7124262173586688</v>
      </c>
      <c r="E101" s="258">
        <f t="shared" si="36"/>
        <v>1.4432278375281227</v>
      </c>
      <c r="F101" s="258">
        <f t="shared" si="36"/>
        <v>1.3707970834682406</v>
      </c>
      <c r="G101" s="258">
        <f t="shared" si="36"/>
        <v>1.3255466915610354</v>
      </c>
      <c r="H101" s="258">
        <f t="shared" si="36"/>
        <v>1.2406274817528578</v>
      </c>
      <c r="I101" s="258">
        <f t="shared" si="36"/>
        <v>1.4389867811628638</v>
      </c>
      <c r="J101" s="258">
        <f t="shared" si="36"/>
        <v>1.3534451064397124</v>
      </c>
      <c r="K101" s="258">
        <f t="shared" si="36"/>
        <v>1.2600644291915299</v>
      </c>
      <c r="L101" s="258">
        <f t="shared" si="36"/>
        <v>1.738469169214955</v>
      </c>
      <c r="M101" s="258">
        <f t="shared" si="36"/>
        <v>1.3816417249850823</v>
      </c>
      <c r="N101" s="258">
        <f t="shared" si="36"/>
        <v>0.8956843172689134</v>
      </c>
      <c r="O101" s="258">
        <f t="shared" si="36"/>
        <v>0.95927226672192489</v>
      </c>
      <c r="P101" s="258">
        <f t="shared" si="36"/>
        <v>0.79407660729457763</v>
      </c>
      <c r="Q101" s="258">
        <f t="shared" si="36"/>
        <v>0.8505472181382655</v>
      </c>
      <c r="R101" s="258">
        <f t="shared" si="36"/>
        <v>0.93296762489891938</v>
      </c>
      <c r="S101" s="258">
        <f t="shared" si="36"/>
        <v>1.0684339175033486</v>
      </c>
      <c r="T101" s="258">
        <f t="shared" si="36"/>
        <v>1.397633690734567</v>
      </c>
      <c r="U101" s="258">
        <f t="shared" si="36"/>
        <v>1.4566543285102429</v>
      </c>
      <c r="V101" s="258">
        <f t="shared" si="36"/>
        <v>1.3997979215634333</v>
      </c>
      <c r="W101" s="258">
        <f t="shared" si="36"/>
        <v>1.5949410369588797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ES: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335.57285119231932</v>
      </c>
      <c r="C5" s="225">
        <v>362.0925257878356</v>
      </c>
      <c r="D5" s="225">
        <v>461.06253935454521</v>
      </c>
      <c r="E5" s="225">
        <v>435.25691099886632</v>
      </c>
      <c r="F5" s="225">
        <v>474.85690691446018</v>
      </c>
      <c r="G5" s="225">
        <v>284.85287945940053</v>
      </c>
      <c r="H5" s="225">
        <v>289.25327467660799</v>
      </c>
      <c r="I5" s="225">
        <v>348.15812136093263</v>
      </c>
      <c r="J5" s="225">
        <v>360.63059044553012</v>
      </c>
      <c r="K5" s="225">
        <v>417.29890184790088</v>
      </c>
      <c r="L5" s="225">
        <v>411.46967912464368</v>
      </c>
      <c r="M5" s="225">
        <v>413.46842121051918</v>
      </c>
      <c r="N5" s="225">
        <v>416.23589055272612</v>
      </c>
      <c r="O5" s="225">
        <v>399.00372452700202</v>
      </c>
      <c r="P5" s="225">
        <v>403.80315024156062</v>
      </c>
      <c r="Q5" s="225">
        <v>462.11756532694108</v>
      </c>
      <c r="R5" s="225">
        <v>459.91195185905542</v>
      </c>
      <c r="S5" s="225">
        <v>392.84611860669901</v>
      </c>
      <c r="T5" s="225">
        <v>409.08968698322639</v>
      </c>
      <c r="U5" s="225">
        <v>450.49565845981073</v>
      </c>
      <c r="V5" s="225">
        <v>403.69209201984472</v>
      </c>
      <c r="W5" s="225">
        <v>431.35558339144268</v>
      </c>
      <c r="DA5" s="89" t="s">
        <v>476</v>
      </c>
    </row>
    <row r="6" spans="1:105" ht="12" customHeight="1" x14ac:dyDescent="0.25">
      <c r="A6" s="55" t="s">
        <v>92</v>
      </c>
      <c r="B6" s="261">
        <v>0.50335927678892056</v>
      </c>
      <c r="C6" s="261">
        <v>0.54313878868122967</v>
      </c>
      <c r="D6" s="261">
        <v>0.69159380903135026</v>
      </c>
      <c r="E6" s="261">
        <v>0.65288536649866324</v>
      </c>
      <c r="F6" s="261">
        <v>0.71228536037216283</v>
      </c>
      <c r="G6" s="261">
        <v>0.42727931918971268</v>
      </c>
      <c r="H6" s="261">
        <v>0.4338799120156101</v>
      </c>
      <c r="I6" s="261">
        <v>0.52223718204214231</v>
      </c>
      <c r="J6" s="261">
        <v>0.54094588566910351</v>
      </c>
      <c r="K6" s="261">
        <v>0.6259483527723525</v>
      </c>
      <c r="L6" s="261">
        <v>0.61720451868744175</v>
      </c>
      <c r="M6" s="261">
        <v>0.62020263181629043</v>
      </c>
      <c r="N6" s="261">
        <v>0.62435383582964443</v>
      </c>
      <c r="O6" s="261">
        <v>0.5985055867912652</v>
      </c>
      <c r="P6" s="261">
        <v>0.60570472536302211</v>
      </c>
      <c r="Q6" s="261">
        <v>0.69317634799099992</v>
      </c>
      <c r="R6" s="261">
        <v>0.68986792778940065</v>
      </c>
      <c r="S6" s="261">
        <v>0.58926917791053279</v>
      </c>
      <c r="T6" s="261">
        <v>0.61363453047464522</v>
      </c>
      <c r="U6" s="261">
        <v>0.67574348768962234</v>
      </c>
      <c r="V6" s="261">
        <v>0.60553813802961209</v>
      </c>
      <c r="W6" s="261">
        <v>0.64703337508708159</v>
      </c>
      <c r="DA6" s="67" t="s">
        <v>477</v>
      </c>
    </row>
    <row r="7" spans="1:105" ht="12" customHeight="1" x14ac:dyDescent="0.25">
      <c r="A7" s="202" t="s">
        <v>93</v>
      </c>
      <c r="B7" s="226">
        <v>0.25167963839446028</v>
      </c>
      <c r="C7" s="226">
        <v>0.27156939434061489</v>
      </c>
      <c r="D7" s="226">
        <v>0.3457969045156753</v>
      </c>
      <c r="E7" s="226">
        <v>0.32644268324933162</v>
      </c>
      <c r="F7" s="226">
        <v>0.35614268018608147</v>
      </c>
      <c r="G7" s="226">
        <v>0.21363965959485631</v>
      </c>
      <c r="H7" s="226">
        <v>0.21693995600780511</v>
      </c>
      <c r="I7" s="226">
        <v>0.26111859102107121</v>
      </c>
      <c r="J7" s="226">
        <v>0.27047294283455181</v>
      </c>
      <c r="K7" s="226">
        <v>0.31297417638617631</v>
      </c>
      <c r="L7" s="226">
        <v>0.30860225934372087</v>
      </c>
      <c r="M7" s="226">
        <v>0.31010131590814538</v>
      </c>
      <c r="N7" s="226">
        <v>0.31217691791482233</v>
      </c>
      <c r="O7" s="226">
        <v>0.2992527933956326</v>
      </c>
      <c r="P7" s="226">
        <v>0.30285236268151111</v>
      </c>
      <c r="Q7" s="226">
        <v>0.34658817399550002</v>
      </c>
      <c r="R7" s="226">
        <v>0.34493396389470032</v>
      </c>
      <c r="S7" s="226">
        <v>0.2946345889552664</v>
      </c>
      <c r="T7" s="226">
        <v>0.30681726523732272</v>
      </c>
      <c r="U7" s="226">
        <v>0.33787174384481122</v>
      </c>
      <c r="V7" s="226">
        <v>0.3027690690148061</v>
      </c>
      <c r="W7" s="226">
        <v>0.3235166875435409</v>
      </c>
      <c r="DA7" s="174" t="s">
        <v>478</v>
      </c>
    </row>
    <row r="8" spans="1:105" ht="12" customHeight="1" x14ac:dyDescent="0.25">
      <c r="A8" s="202" t="s">
        <v>94</v>
      </c>
      <c r="B8" s="226">
        <v>6.3758841726596556</v>
      </c>
      <c r="C8" s="226">
        <v>6.8797579899622372</v>
      </c>
      <c r="D8" s="226">
        <v>8.7601882477304294</v>
      </c>
      <c r="E8" s="226">
        <v>8.2698813089830612</v>
      </c>
      <c r="F8" s="226">
        <v>9.0222812313807239</v>
      </c>
      <c r="G8" s="226">
        <v>5.4122047097363568</v>
      </c>
      <c r="H8" s="226">
        <v>5.4958122188643896</v>
      </c>
      <c r="I8" s="226">
        <v>6.6150043058671297</v>
      </c>
      <c r="J8" s="226">
        <v>6.8519812184753066</v>
      </c>
      <c r="K8" s="226">
        <v>7.9286791351164583</v>
      </c>
      <c r="L8" s="226">
        <v>7.817923903374254</v>
      </c>
      <c r="M8" s="226">
        <v>7.8559000030063402</v>
      </c>
      <c r="N8" s="226">
        <v>7.9084819205088248</v>
      </c>
      <c r="O8" s="226">
        <v>7.5810707660226839</v>
      </c>
      <c r="P8" s="226">
        <v>7.6722598545982734</v>
      </c>
      <c r="Q8" s="226">
        <v>8.780233741219325</v>
      </c>
      <c r="R8" s="226">
        <v>8.7383270853324007</v>
      </c>
      <c r="S8" s="226">
        <v>7.4640762535334124</v>
      </c>
      <c r="T8" s="226">
        <v>7.7727040526788329</v>
      </c>
      <c r="U8" s="226">
        <v>8.5594175107352104</v>
      </c>
      <c r="V8" s="226">
        <v>7.6701497483750796</v>
      </c>
      <c r="W8" s="226">
        <v>8.1957560844363595</v>
      </c>
      <c r="DA8" s="174" t="s">
        <v>479</v>
      </c>
    </row>
    <row r="9" spans="1:105" ht="12" customHeight="1" x14ac:dyDescent="0.25">
      <c r="A9" s="202" t="s">
        <v>95</v>
      </c>
      <c r="B9" s="226">
        <v>0.16778642559630741</v>
      </c>
      <c r="C9" s="226">
        <v>0.1810462628937439</v>
      </c>
      <c r="D9" s="226">
        <v>0.23053126967711751</v>
      </c>
      <c r="E9" s="226">
        <v>0.21762845549955509</v>
      </c>
      <c r="F9" s="226">
        <v>0.23742845345738839</v>
      </c>
      <c r="G9" s="226">
        <v>0.14242643972990471</v>
      </c>
      <c r="H9" s="226">
        <v>0.1446266373385372</v>
      </c>
      <c r="I9" s="226">
        <v>0.17407906068071469</v>
      </c>
      <c r="J9" s="226">
        <v>0.18031529522303519</v>
      </c>
      <c r="K9" s="226">
        <v>0.20864945092411821</v>
      </c>
      <c r="L9" s="226">
        <v>0.20573483956248129</v>
      </c>
      <c r="M9" s="226">
        <v>0.2067342106054309</v>
      </c>
      <c r="N9" s="226">
        <v>0.20811794527654881</v>
      </c>
      <c r="O9" s="226">
        <v>0.19950186226375571</v>
      </c>
      <c r="P9" s="226">
        <v>0.20190157512100801</v>
      </c>
      <c r="Q9" s="226">
        <v>0.23105878266366739</v>
      </c>
      <c r="R9" s="226">
        <v>0.22995597592980099</v>
      </c>
      <c r="S9" s="226">
        <v>0.19642305930351159</v>
      </c>
      <c r="T9" s="226">
        <v>0.20454484349154911</v>
      </c>
      <c r="U9" s="226">
        <v>0.22524782922987491</v>
      </c>
      <c r="V9" s="226">
        <v>0.20184604600987141</v>
      </c>
      <c r="W9" s="226">
        <v>0.21567779169569459</v>
      </c>
      <c r="DA9" s="174" t="s">
        <v>480</v>
      </c>
    </row>
    <row r="10" spans="1:105" ht="12" customHeight="1" x14ac:dyDescent="0.25">
      <c r="A10" s="56" t="s">
        <v>96</v>
      </c>
      <c r="B10" s="262">
        <v>0.87853564843882992</v>
      </c>
      <c r="C10" s="262">
        <v>0.90437540306873576</v>
      </c>
      <c r="D10" s="262">
        <v>1.1244636989897061</v>
      </c>
      <c r="E10" s="262">
        <v>1.12169959128817</v>
      </c>
      <c r="F10" s="262">
        <v>1.2481902019249711</v>
      </c>
      <c r="G10" s="262">
        <v>0.79699459083345014</v>
      </c>
      <c r="H10" s="262">
        <v>0.82998931002369003</v>
      </c>
      <c r="I10" s="262">
        <v>0.96870482176573958</v>
      </c>
      <c r="J10" s="262">
        <v>1.0908301165160961</v>
      </c>
      <c r="K10" s="262">
        <v>1.1651648614245671</v>
      </c>
      <c r="L10" s="262">
        <v>1.0814909003440949</v>
      </c>
      <c r="M10" s="262">
        <v>1.184924992810273</v>
      </c>
      <c r="N10" s="262">
        <v>1.4837300799848949</v>
      </c>
      <c r="O10" s="262">
        <v>1.4276260568171559</v>
      </c>
      <c r="P10" s="262">
        <v>3.7160682979917401</v>
      </c>
      <c r="Q10" s="262">
        <v>4.5415883706425717</v>
      </c>
      <c r="R10" s="262">
        <v>4.5348018449412724</v>
      </c>
      <c r="S10" s="262">
        <v>4.2042930371042431</v>
      </c>
      <c r="T10" s="262">
        <v>4.510922115192372</v>
      </c>
      <c r="U10" s="262">
        <v>5.3307812332944167</v>
      </c>
      <c r="V10" s="262">
        <v>5.6508727814374904</v>
      </c>
      <c r="W10" s="262">
        <v>6.0386387778823876</v>
      </c>
      <c r="DA10" s="68" t="s">
        <v>481</v>
      </c>
    </row>
    <row r="11" spans="1:105" ht="12" customHeight="1" x14ac:dyDescent="0.25">
      <c r="A11" s="37" t="s">
        <v>160</v>
      </c>
      <c r="B11" s="228">
        <v>2.3570663384915608E-2</v>
      </c>
      <c r="C11" s="228">
        <v>2.4770105699941231E-2</v>
      </c>
      <c r="D11" s="228">
        <v>2.7599544568480589E-2</v>
      </c>
      <c r="E11" s="228">
        <v>2.7974114044949639E-2</v>
      </c>
      <c r="F11" s="228">
        <v>3.0520951127145361E-2</v>
      </c>
      <c r="G11" s="228">
        <v>2.050303920794393E-2</v>
      </c>
      <c r="H11" s="228">
        <v>1.0621345709413499E-2</v>
      </c>
      <c r="I11" s="228">
        <v>4.5461912922031299E-2</v>
      </c>
      <c r="J11" s="228">
        <v>3.7460677325045877E-2</v>
      </c>
      <c r="K11" s="228">
        <v>4.3690112126830653E-2</v>
      </c>
      <c r="L11" s="228">
        <v>4.7927944626619153E-2</v>
      </c>
      <c r="M11" s="228">
        <v>3.5001050861652817E-2</v>
      </c>
      <c r="N11" s="228">
        <v>1.652881447480856E-2</v>
      </c>
      <c r="O11" s="228">
        <v>1.0595833070746579E-2</v>
      </c>
      <c r="P11" s="228">
        <v>1.3880892306053589E-3</v>
      </c>
      <c r="Q11" s="228">
        <v>2.0264901507651479E-3</v>
      </c>
      <c r="R11" s="228">
        <v>2.7064298761690629E-3</v>
      </c>
      <c r="S11" s="228">
        <v>2.5290886529333871E-3</v>
      </c>
      <c r="T11" s="228">
        <v>3.7921433843071152E-3</v>
      </c>
      <c r="U11" s="228">
        <v>4.220059729518809E-3</v>
      </c>
      <c r="V11" s="228">
        <v>2.4973112329408379E-3</v>
      </c>
      <c r="W11" s="228">
        <v>3.4911746932489661E-3</v>
      </c>
      <c r="DA11" s="69" t="s">
        <v>482</v>
      </c>
    </row>
    <row r="12" spans="1:105" ht="12" customHeight="1" x14ac:dyDescent="0.25">
      <c r="A12" s="37" t="s">
        <v>162</v>
      </c>
      <c r="B12" s="228">
        <v>0.1163346938298401</v>
      </c>
      <c r="C12" s="228">
        <v>0.20137437919107309</v>
      </c>
      <c r="D12" s="228">
        <v>0.39492119017653837</v>
      </c>
      <c r="E12" s="228">
        <v>0.249894582333752</v>
      </c>
      <c r="F12" s="228">
        <v>0.29586049824440591</v>
      </c>
      <c r="G12" s="228">
        <v>7.2801843060433885E-2</v>
      </c>
      <c r="H12" s="228">
        <v>6.963459481125113E-2</v>
      </c>
      <c r="I12" s="228">
        <v>7.9532322687377657E-2</v>
      </c>
      <c r="J12" s="228">
        <v>6.6997754171831958E-2</v>
      </c>
      <c r="K12" s="228">
        <v>0.19349520693507899</v>
      </c>
      <c r="L12" s="228">
        <v>0.27996253159075513</v>
      </c>
      <c r="M12" s="228">
        <v>0.13668723813088729</v>
      </c>
      <c r="N12" s="228">
        <v>3.9683505117219922E-2</v>
      </c>
      <c r="O12" s="228">
        <v>4.7080982554165693E-2</v>
      </c>
      <c r="P12" s="228">
        <v>1.460065675507074E-2</v>
      </c>
      <c r="Q12" s="228">
        <v>2.8620470236934301E-2</v>
      </c>
      <c r="R12" s="228">
        <v>4.7103514199271987E-2</v>
      </c>
      <c r="S12" s="228">
        <v>3.9793905318355492E-2</v>
      </c>
      <c r="T12" s="228">
        <v>6.5681018578585215E-2</v>
      </c>
      <c r="U12" s="228">
        <v>8.6548177158320902E-2</v>
      </c>
      <c r="V12" s="228">
        <v>6.1834414540745002E-2</v>
      </c>
      <c r="W12" s="228">
        <v>7.4990921699839633E-2</v>
      </c>
      <c r="DA12" s="69" t="s">
        <v>483</v>
      </c>
    </row>
    <row r="13" spans="1:105" ht="12" customHeight="1" x14ac:dyDescent="0.25">
      <c r="A13" s="37" t="s">
        <v>97</v>
      </c>
      <c r="B13" s="228">
        <v>3.1503979366070789E-3</v>
      </c>
      <c r="C13" s="228">
        <v>3.6502812523115011E-3</v>
      </c>
      <c r="D13" s="228">
        <v>4.9706705936199691E-3</v>
      </c>
      <c r="E13" s="228">
        <v>5.8776650060869962E-3</v>
      </c>
      <c r="F13" s="228">
        <v>7.2201156200564732E-3</v>
      </c>
      <c r="G13" s="228">
        <v>5.8488939013285828E-2</v>
      </c>
      <c r="H13" s="228">
        <v>6.1284749045323793E-2</v>
      </c>
      <c r="I13" s="228">
        <v>6.6235360886606531E-2</v>
      </c>
      <c r="J13" s="228">
        <v>8.285256324335695E-2</v>
      </c>
      <c r="K13" s="228">
        <v>8.8035805681774562E-2</v>
      </c>
      <c r="L13" s="228">
        <v>8.3570556195223633E-2</v>
      </c>
      <c r="M13" s="228">
        <v>8.5049492469301172E-2</v>
      </c>
      <c r="N13" s="228">
        <v>0.10613006427466309</v>
      </c>
      <c r="O13" s="228">
        <v>0.1133267991563031</v>
      </c>
      <c r="P13" s="228">
        <v>0.1145374564949961</v>
      </c>
      <c r="Q13" s="228">
        <v>0.115814268912364</v>
      </c>
      <c r="R13" s="228">
        <v>0.1069975371766536</v>
      </c>
      <c r="S13" s="228">
        <v>8.8608818637735579E-2</v>
      </c>
      <c r="T13" s="228">
        <v>8.3272571523728425E-2</v>
      </c>
      <c r="U13" s="228">
        <v>9.2068709259609041E-2</v>
      </c>
      <c r="V13" s="228">
        <v>9.089817078731903E-2</v>
      </c>
      <c r="W13" s="228">
        <v>9.0676773791530149E-2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3.0241603099199872</v>
      </c>
      <c r="Q14" s="228">
        <v>3.902911051989443</v>
      </c>
      <c r="R14" s="228">
        <v>3.987873168265514</v>
      </c>
      <c r="S14" s="228">
        <v>3.8202630406138489</v>
      </c>
      <c r="T14" s="228">
        <v>4.1793944610774512</v>
      </c>
      <c r="U14" s="228">
        <v>4.9857674563629972</v>
      </c>
      <c r="V14" s="228">
        <v>5.3629252427101726</v>
      </c>
      <c r="W14" s="228">
        <v>5.7472461545614681</v>
      </c>
      <c r="DA14" s="69" t="s">
        <v>485</v>
      </c>
    </row>
    <row r="15" spans="1:105" ht="12" customHeight="1" x14ac:dyDescent="0.25">
      <c r="A15" s="37" t="s">
        <v>38</v>
      </c>
      <c r="B15" s="228">
        <v>0.7354798932874671</v>
      </c>
      <c r="C15" s="228">
        <v>0.67458063692540993</v>
      </c>
      <c r="D15" s="228">
        <v>0.69697229365106694</v>
      </c>
      <c r="E15" s="228">
        <v>0.8379532299033815</v>
      </c>
      <c r="F15" s="228">
        <v>0.91458863693336301</v>
      </c>
      <c r="G15" s="228">
        <v>0.64520076955178651</v>
      </c>
      <c r="H15" s="228">
        <v>0.68844862045770161</v>
      </c>
      <c r="I15" s="228">
        <v>0.77747522526972412</v>
      </c>
      <c r="J15" s="228">
        <v>0.90351912177586158</v>
      </c>
      <c r="K15" s="228">
        <v>0.83994373668088285</v>
      </c>
      <c r="L15" s="228">
        <v>0.6700298679314971</v>
      </c>
      <c r="M15" s="228">
        <v>0.92818721134843196</v>
      </c>
      <c r="N15" s="228">
        <v>1.3213876961182029</v>
      </c>
      <c r="O15" s="228">
        <v>1.2566224420359411</v>
      </c>
      <c r="P15" s="228">
        <v>0.56138178559108087</v>
      </c>
      <c r="Q15" s="228">
        <v>0.49221608935306571</v>
      </c>
      <c r="R15" s="228">
        <v>0.3901211954236648</v>
      </c>
      <c r="S15" s="228">
        <v>0.25309818388136929</v>
      </c>
      <c r="T15" s="228">
        <v>0.17878192062829931</v>
      </c>
      <c r="U15" s="228">
        <v>0.1621768307839708</v>
      </c>
      <c r="V15" s="228">
        <v>0.13271764216631049</v>
      </c>
      <c r="W15" s="228">
        <v>0.122233753136301</v>
      </c>
      <c r="DA15" s="69" t="s">
        <v>486</v>
      </c>
    </row>
    <row r="16" spans="1:105" ht="12" customHeight="1" x14ac:dyDescent="0.25">
      <c r="A16" s="57" t="s">
        <v>487</v>
      </c>
      <c r="B16" s="296">
        <v>179.36530366815461</v>
      </c>
      <c r="C16" s="296">
        <v>199.66555585249941</v>
      </c>
      <c r="D16" s="296">
        <v>258.21466010217222</v>
      </c>
      <c r="E16" s="296">
        <v>234.86315955338929</v>
      </c>
      <c r="F16" s="296">
        <v>252.0467355547689</v>
      </c>
      <c r="G16" s="296">
        <v>147.98365730307219</v>
      </c>
      <c r="H16" s="296">
        <v>147.41915906978139</v>
      </c>
      <c r="I16" s="296">
        <v>181.4011445159407</v>
      </c>
      <c r="J16" s="296">
        <v>175.11471256899111</v>
      </c>
      <c r="K16" s="296">
        <v>217.1270419462368</v>
      </c>
      <c r="L16" s="296">
        <v>224.68262089460021</v>
      </c>
      <c r="M16" s="296">
        <v>209.77255467047061</v>
      </c>
      <c r="N16" s="296">
        <v>164.1903530966498</v>
      </c>
      <c r="O16" s="296">
        <v>158.18802667024141</v>
      </c>
      <c r="P16" s="296">
        <v>145.1935768554701</v>
      </c>
      <c r="Q16" s="296">
        <v>187.09160650088711</v>
      </c>
      <c r="R16" s="296">
        <v>206.37304176723771</v>
      </c>
      <c r="S16" s="296">
        <v>190.94113507312349</v>
      </c>
      <c r="T16" s="296">
        <v>215.07675898682211</v>
      </c>
      <c r="U16" s="296">
        <v>237.0745461314427</v>
      </c>
      <c r="V16" s="296">
        <v>208.91346876777561</v>
      </c>
      <c r="W16" s="296">
        <v>227.53607783450241</v>
      </c>
      <c r="DA16" s="70" t="s">
        <v>488</v>
      </c>
    </row>
    <row r="17" spans="1:105" ht="12" customHeight="1" x14ac:dyDescent="0.25">
      <c r="A17" s="46" t="s">
        <v>30</v>
      </c>
      <c r="B17" s="231">
        <v>34.12384429682848</v>
      </c>
      <c r="C17" s="231">
        <v>27.155163765825328</v>
      </c>
      <c r="D17" s="231">
        <v>25.57878648707764</v>
      </c>
      <c r="E17" s="231">
        <v>20.534193714566719</v>
      </c>
      <c r="F17" s="231">
        <v>0.88134811389600021</v>
      </c>
      <c r="G17" s="231">
        <v>36.041963889964492</v>
      </c>
      <c r="H17" s="231">
        <v>37.296694982387969</v>
      </c>
      <c r="I17" s="231">
        <v>47.072886099671912</v>
      </c>
      <c r="J17" s="231">
        <v>26.803454064541231</v>
      </c>
      <c r="K17" s="231">
        <v>18.571893802669329</v>
      </c>
      <c r="L17" s="231">
        <v>28.934241004463431</v>
      </c>
      <c r="M17" s="231">
        <v>41.191162777490447</v>
      </c>
      <c r="N17" s="231">
        <v>29.634882086263779</v>
      </c>
      <c r="O17" s="231">
        <v>30.29635664723142</v>
      </c>
      <c r="P17" s="231">
        <v>19.19014835897022</v>
      </c>
      <c r="Q17" s="231">
        <v>24.244301598610111</v>
      </c>
      <c r="R17" s="231">
        <v>8.8993085071964639</v>
      </c>
      <c r="S17" s="231">
        <v>9.1475091628792633</v>
      </c>
      <c r="T17" s="231">
        <v>7.0364614780883077</v>
      </c>
      <c r="U17" s="231">
        <v>0.39988999520297908</v>
      </c>
      <c r="V17" s="231">
        <v>0.40679912080623198</v>
      </c>
      <c r="W17" s="231">
        <v>0.78802743780410023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5.7332100637772241</v>
      </c>
      <c r="C19" s="231">
        <v>5.0887764051090016</v>
      </c>
      <c r="D19" s="231">
        <v>4.6512676559632844</v>
      </c>
      <c r="E19" s="231">
        <v>5.5294942543213743</v>
      </c>
      <c r="F19" s="231">
        <v>5.9465755160796094</v>
      </c>
      <c r="G19" s="231">
        <v>6.3596385050903814</v>
      </c>
      <c r="H19" s="231">
        <v>5.9682270440486347</v>
      </c>
      <c r="I19" s="231">
        <v>6.0102062714248232</v>
      </c>
      <c r="J19" s="231">
        <v>7.2054912492965881</v>
      </c>
      <c r="K19" s="231">
        <v>5.2788715391006482</v>
      </c>
      <c r="L19" s="231">
        <v>4.8764116509214581</v>
      </c>
      <c r="M19" s="231">
        <v>4.7881569743468066</v>
      </c>
      <c r="N19" s="231">
        <v>6.4462355876969628</v>
      </c>
      <c r="O19" s="231">
        <v>4.8164930164661612</v>
      </c>
      <c r="P19" s="231">
        <v>4.9985206384803398</v>
      </c>
      <c r="Q19" s="231">
        <v>3.8859531541083929</v>
      </c>
      <c r="R19" s="231">
        <v>5.4799328863284389</v>
      </c>
      <c r="S19" s="231">
        <v>5.1001654081390404</v>
      </c>
      <c r="T19" s="231">
        <v>3.7194554516971081</v>
      </c>
      <c r="U19" s="231">
        <v>3.4909865549210801</v>
      </c>
      <c r="V19" s="231">
        <v>3.0953828401018488</v>
      </c>
      <c r="W19" s="231">
        <v>2.1201248142166351</v>
      </c>
      <c r="DA19" s="73" t="s">
        <v>491</v>
      </c>
    </row>
    <row r="20" spans="1:105" ht="12" customHeight="1" x14ac:dyDescent="0.25">
      <c r="A20" s="46" t="s">
        <v>160</v>
      </c>
      <c r="B20" s="231">
        <v>15.12804521999681</v>
      </c>
      <c r="C20" s="231">
        <v>13.84358834673673</v>
      </c>
      <c r="D20" s="231">
        <v>12.267431581247269</v>
      </c>
      <c r="E20" s="231">
        <v>16.413487950647891</v>
      </c>
      <c r="F20" s="231">
        <v>20.107422763550769</v>
      </c>
      <c r="G20" s="231">
        <v>19.236548066038811</v>
      </c>
      <c r="H20" s="231">
        <v>10.340158236919271</v>
      </c>
      <c r="I20" s="231">
        <v>38.175342362075106</v>
      </c>
      <c r="J20" s="231">
        <v>41.029811939125644</v>
      </c>
      <c r="K20" s="231">
        <v>31.933912189442939</v>
      </c>
      <c r="L20" s="231">
        <v>25.653888014312191</v>
      </c>
      <c r="M20" s="231">
        <v>30.418966805015302</v>
      </c>
      <c r="N20" s="231">
        <v>34.402736035249397</v>
      </c>
      <c r="O20" s="231">
        <v>19.688328999931759</v>
      </c>
      <c r="P20" s="231">
        <v>8.3288106559659543</v>
      </c>
      <c r="Q20" s="231">
        <v>9.1822277565099526</v>
      </c>
      <c r="R20" s="231">
        <v>9.3372192227410036</v>
      </c>
      <c r="S20" s="231">
        <v>9.2692488373774768</v>
      </c>
      <c r="T20" s="231">
        <v>10.1390411445708</v>
      </c>
      <c r="U20" s="231">
        <v>9.9696136933503698</v>
      </c>
      <c r="V20" s="231">
        <v>7.5011626583290294</v>
      </c>
      <c r="W20" s="231">
        <v>9.4182913157053001</v>
      </c>
      <c r="DA20" s="73" t="s">
        <v>492</v>
      </c>
    </row>
    <row r="21" spans="1:105" ht="12" customHeight="1" x14ac:dyDescent="0.25">
      <c r="A21" s="46" t="s">
        <v>70</v>
      </c>
      <c r="B21" s="231">
        <v>49.714655639790173</v>
      </c>
      <c r="C21" s="231">
        <v>41.033331608822692</v>
      </c>
      <c r="D21" s="231">
        <v>40.182803930040983</v>
      </c>
      <c r="E21" s="231">
        <v>45.763226985453812</v>
      </c>
      <c r="F21" s="231">
        <v>30.196358746479369</v>
      </c>
      <c r="G21" s="231">
        <v>18.04069899741064</v>
      </c>
      <c r="H21" s="231">
        <v>26.02297692430307</v>
      </c>
      <c r="I21" s="231">
        <v>23.3577143372667</v>
      </c>
      <c r="J21" s="231">
        <v>26.69486745790331</v>
      </c>
      <c r="K21" s="231">
        <v>19.89308844554224</v>
      </c>
      <c r="L21" s="231">
        <v>15.34589358128331</v>
      </c>
      <c r="M21" s="231">
        <v>14.561473272397899</v>
      </c>
      <c r="N21" s="231">
        <v>11.08950400898714</v>
      </c>
      <c r="O21" s="231">
        <v>15.8839612017678</v>
      </c>
      <c r="P21" s="231">
        <v>25.048587815962328</v>
      </c>
      <c r="Q21" s="231">
        <v>20.076179969501641</v>
      </c>
      <c r="R21" s="231">
        <v>20.12848724583154</v>
      </c>
      <c r="S21" s="231">
        <v>21.55753197584545</v>
      </c>
      <c r="T21" s="231">
        <v>18.531410449236571</v>
      </c>
      <c r="U21" s="231">
        <v>18.709867479539039</v>
      </c>
      <c r="V21" s="231">
        <v>12.138544768418679</v>
      </c>
      <c r="W21" s="231">
        <v>12.86357262062552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74.665548447761935</v>
      </c>
      <c r="C23" s="231">
        <v>112.5446957260056</v>
      </c>
      <c r="D23" s="231">
        <v>175.534370447843</v>
      </c>
      <c r="E23" s="231">
        <v>146.6227566483995</v>
      </c>
      <c r="F23" s="231">
        <v>194.91503041476309</v>
      </c>
      <c r="G23" s="231">
        <v>68.304807844567833</v>
      </c>
      <c r="H23" s="231">
        <v>67.791101882122433</v>
      </c>
      <c r="I23" s="231">
        <v>66.784995445502133</v>
      </c>
      <c r="J23" s="231">
        <v>73.381087858124289</v>
      </c>
      <c r="K23" s="231">
        <v>141.4292307011101</v>
      </c>
      <c r="L23" s="231">
        <v>149.8526066490993</v>
      </c>
      <c r="M23" s="231">
        <v>118.7931349777862</v>
      </c>
      <c r="N23" s="231">
        <v>82.596435066889313</v>
      </c>
      <c r="O23" s="231">
        <v>87.482113768440968</v>
      </c>
      <c r="P23" s="231">
        <v>87.606835990436167</v>
      </c>
      <c r="Q23" s="231">
        <v>129.68218775438851</v>
      </c>
      <c r="R23" s="231">
        <v>162.5077531521537</v>
      </c>
      <c r="S23" s="231">
        <v>145.8468488951745</v>
      </c>
      <c r="T23" s="231">
        <v>175.61112075599229</v>
      </c>
      <c r="U23" s="231">
        <v>204.4643790457668</v>
      </c>
      <c r="V23" s="231">
        <v>185.73175631235469</v>
      </c>
      <c r="W23" s="231">
        <v>202.30621743681621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2.0045268371568382E-2</v>
      </c>
      <c r="L25" s="231">
        <v>1.9579994520519069E-2</v>
      </c>
      <c r="M25" s="231">
        <v>1.9659863434011729E-2</v>
      </c>
      <c r="N25" s="231">
        <v>2.0560311563208301E-2</v>
      </c>
      <c r="O25" s="231">
        <v>2.077303640329559E-2</v>
      </c>
      <c r="P25" s="231">
        <v>2.0673395655089251E-2</v>
      </c>
      <c r="Q25" s="231">
        <v>2.0756267768490339E-2</v>
      </c>
      <c r="R25" s="231">
        <v>2.0340752986516299E-2</v>
      </c>
      <c r="S25" s="231">
        <v>1.983079370773231E-2</v>
      </c>
      <c r="T25" s="231">
        <v>3.9269707236995972E-2</v>
      </c>
      <c r="U25" s="231">
        <v>3.9809362662448458E-2</v>
      </c>
      <c r="V25" s="231">
        <v>3.9823067765090203E-2</v>
      </c>
      <c r="W25" s="231">
        <v>3.9844209334633729E-2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148.03030236228659</v>
      </c>
      <c r="C27" s="263">
        <v>153.6470820963896</v>
      </c>
      <c r="D27" s="263">
        <v>191.69530532242879</v>
      </c>
      <c r="E27" s="263">
        <v>189.80521403995829</v>
      </c>
      <c r="F27" s="263">
        <v>211.23384343236989</v>
      </c>
      <c r="G27" s="263">
        <v>129.87667743724401</v>
      </c>
      <c r="H27" s="263">
        <v>134.71286757257661</v>
      </c>
      <c r="I27" s="263">
        <v>158.21583288361501</v>
      </c>
      <c r="J27" s="263">
        <v>176.58133241782099</v>
      </c>
      <c r="K27" s="263">
        <v>189.93044392504041</v>
      </c>
      <c r="L27" s="263">
        <v>176.7561018087315</v>
      </c>
      <c r="M27" s="263">
        <v>193.51800338590209</v>
      </c>
      <c r="N27" s="263">
        <v>241.50867675656141</v>
      </c>
      <c r="O27" s="263">
        <v>230.7097407914701</v>
      </c>
      <c r="P27" s="263">
        <v>246.11078657033491</v>
      </c>
      <c r="Q27" s="263">
        <v>260.43331340954188</v>
      </c>
      <c r="R27" s="263">
        <v>239.00102329393019</v>
      </c>
      <c r="S27" s="263">
        <v>189.15628741676849</v>
      </c>
      <c r="T27" s="263">
        <v>180.60430518932961</v>
      </c>
      <c r="U27" s="263">
        <v>198.29205052357409</v>
      </c>
      <c r="V27" s="263">
        <v>180.34744746920231</v>
      </c>
      <c r="W27" s="263">
        <v>188.39888284029519</v>
      </c>
      <c r="DA27" s="70" t="s">
        <v>500</v>
      </c>
    </row>
    <row r="28" spans="1:105" ht="12" customHeight="1" x14ac:dyDescent="0.25">
      <c r="A28" s="18" t="s">
        <v>33</v>
      </c>
      <c r="B28" s="297">
        <v>1.3748741466394401</v>
      </c>
      <c r="C28" s="297">
        <v>1.422828727947016</v>
      </c>
      <c r="D28" s="297">
        <v>1.6437754809025591</v>
      </c>
      <c r="E28" s="297">
        <v>1.4866064913679331</v>
      </c>
      <c r="F28" s="297">
        <v>1.471375914976877</v>
      </c>
      <c r="G28" s="297">
        <v>1.151516423097757</v>
      </c>
      <c r="H28" s="297">
        <v>1.0303093438618069</v>
      </c>
      <c r="I28" s="297">
        <v>1.2079786937553481</v>
      </c>
      <c r="J28" s="297">
        <v>1.1181463010822019</v>
      </c>
      <c r="K28" s="297">
        <v>1.2340442375011289</v>
      </c>
      <c r="L28" s="297">
        <v>1.5548056402600221</v>
      </c>
      <c r="M28" s="297">
        <v>0.95012207348862499</v>
      </c>
      <c r="N28" s="297">
        <v>0.5396554250569976</v>
      </c>
      <c r="O28" s="297">
        <v>0.45119378655734788</v>
      </c>
      <c r="P28" s="297">
        <v>0.35204761859278311</v>
      </c>
      <c r="Q28" s="297">
        <v>0.4228945431811999</v>
      </c>
      <c r="R28" s="297">
        <v>0.84860004948856738</v>
      </c>
      <c r="S28" s="297">
        <v>0.86960054029316081</v>
      </c>
      <c r="T28" s="297">
        <v>0.97921314037405238</v>
      </c>
      <c r="U28" s="297">
        <v>1.1169277164164579</v>
      </c>
      <c r="V28" s="297">
        <v>0.91951075505866342</v>
      </c>
      <c r="W28" s="297">
        <v>0.71779945323664729</v>
      </c>
      <c r="DA28" s="122" t="s">
        <v>501</v>
      </c>
    </row>
    <row r="29" spans="1:105" ht="12" customHeight="1" x14ac:dyDescent="0.25">
      <c r="A29" s="18" t="s">
        <v>160</v>
      </c>
      <c r="B29" s="297">
        <v>3.6278381623545162</v>
      </c>
      <c r="C29" s="297">
        <v>3.870685923208224</v>
      </c>
      <c r="D29" s="297">
        <v>4.3353564529985693</v>
      </c>
      <c r="E29" s="297">
        <v>4.4127720567488176</v>
      </c>
      <c r="F29" s="297">
        <v>4.9752294386149893</v>
      </c>
      <c r="G29" s="297">
        <v>3.4830912172166411</v>
      </c>
      <c r="H29" s="297">
        <v>1.7850463077022189</v>
      </c>
      <c r="I29" s="297">
        <v>7.6727816180708768</v>
      </c>
      <c r="J29" s="297">
        <v>6.3669957906492973</v>
      </c>
      <c r="K29" s="297">
        <v>7.465205399744006</v>
      </c>
      <c r="L29" s="297">
        <v>8.1795411533221287</v>
      </c>
      <c r="M29" s="297">
        <v>6.0360869472341223</v>
      </c>
      <c r="N29" s="297">
        <v>2.880072080154787</v>
      </c>
      <c r="O29" s="297">
        <v>1.844340203981788</v>
      </c>
      <c r="P29" s="297">
        <v>0.58660115046247863</v>
      </c>
      <c r="Q29" s="297">
        <v>0.99926938346377603</v>
      </c>
      <c r="R29" s="297">
        <v>1.445923674406971</v>
      </c>
      <c r="S29" s="297">
        <v>1.580447525139455</v>
      </c>
      <c r="T29" s="297">
        <v>2.6692838369731868</v>
      </c>
      <c r="U29" s="297">
        <v>3.1897395423569059</v>
      </c>
      <c r="V29" s="297">
        <v>2.2282864821822899</v>
      </c>
      <c r="W29" s="297">
        <v>3.1887011139646728</v>
      </c>
      <c r="DA29" s="122" t="s">
        <v>502</v>
      </c>
    </row>
    <row r="30" spans="1:105" ht="12" customHeight="1" x14ac:dyDescent="0.25">
      <c r="A30" s="18" t="s">
        <v>70</v>
      </c>
      <c r="B30" s="297">
        <v>11.922011227196871</v>
      </c>
      <c r="C30" s="297">
        <v>11.47297471309486</v>
      </c>
      <c r="D30" s="297">
        <v>14.200754017978991</v>
      </c>
      <c r="E30" s="297">
        <v>12.303459805451819</v>
      </c>
      <c r="F30" s="297">
        <v>7.471559868268943</v>
      </c>
      <c r="G30" s="297">
        <v>3.2665632115808991</v>
      </c>
      <c r="H30" s="297">
        <v>4.4924088983755377</v>
      </c>
      <c r="I30" s="297">
        <v>4.6946177851484947</v>
      </c>
      <c r="J30" s="297">
        <v>4.1425027486985178</v>
      </c>
      <c r="K30" s="297">
        <v>4.6504164726281747</v>
      </c>
      <c r="L30" s="297">
        <v>4.8929179082944607</v>
      </c>
      <c r="M30" s="297">
        <v>2.889457729298289</v>
      </c>
      <c r="N30" s="297">
        <v>0.92837298889029751</v>
      </c>
      <c r="O30" s="297">
        <v>1.4879590971386529</v>
      </c>
      <c r="P30" s="297">
        <v>1.7641811102739979</v>
      </c>
      <c r="Q30" s="297">
        <v>2.184819687815807</v>
      </c>
      <c r="R30" s="297">
        <v>3.1170154137393009</v>
      </c>
      <c r="S30" s="297">
        <v>3.6756536216778359</v>
      </c>
      <c r="T30" s="297">
        <v>4.8787250868343497</v>
      </c>
      <c r="U30" s="297">
        <v>5.9861501124711456</v>
      </c>
      <c r="V30" s="297">
        <v>3.605861711423973</v>
      </c>
      <c r="W30" s="297">
        <v>4.3551517966486228</v>
      </c>
      <c r="DA30" s="122" t="s">
        <v>503</v>
      </c>
    </row>
    <row r="31" spans="1:105" ht="12" customHeight="1" x14ac:dyDescent="0.25">
      <c r="A31" s="18" t="s">
        <v>162</v>
      </c>
      <c r="B31" s="297">
        <v>17.905454547020309</v>
      </c>
      <c r="C31" s="297">
        <v>31.467648312519351</v>
      </c>
      <c r="D31" s="297">
        <v>62.034506620555682</v>
      </c>
      <c r="E31" s="297">
        <v>39.419580126233917</v>
      </c>
      <c r="F31" s="297">
        <v>48.228308955931951</v>
      </c>
      <c r="G31" s="297">
        <v>12.367701080273671</v>
      </c>
      <c r="H31" s="297">
        <v>11.702940451886279</v>
      </c>
      <c r="I31" s="297">
        <v>13.42297550489714</v>
      </c>
      <c r="J31" s="297">
        <v>11.38725856699357</v>
      </c>
      <c r="K31" s="297">
        <v>33.061976573625238</v>
      </c>
      <c r="L31" s="297">
        <v>47.7793292905572</v>
      </c>
      <c r="M31" s="297">
        <v>23.57232236244835</v>
      </c>
      <c r="N31" s="297">
        <v>6.914673481572148</v>
      </c>
      <c r="O31" s="297">
        <v>8.1950469007808433</v>
      </c>
      <c r="P31" s="297">
        <v>6.1701811822983963</v>
      </c>
      <c r="Q31" s="297">
        <v>14.112854008841961</v>
      </c>
      <c r="R31" s="297">
        <v>25.16528764635828</v>
      </c>
      <c r="S31" s="297">
        <v>24.867526530982879</v>
      </c>
      <c r="T31" s="297">
        <v>46.232766939477699</v>
      </c>
      <c r="U31" s="297">
        <v>65.417591383780078</v>
      </c>
      <c r="V31" s="297">
        <v>55.173255234407648</v>
      </c>
      <c r="W31" s="297">
        <v>68.493746825078617</v>
      </c>
      <c r="DA31" s="122" t="s">
        <v>504</v>
      </c>
    </row>
    <row r="32" spans="1:105" ht="12" customHeight="1" x14ac:dyDescent="0.25">
      <c r="A32" s="47" t="s">
        <v>38</v>
      </c>
      <c r="B32" s="298">
        <v>113.2001242790754</v>
      </c>
      <c r="C32" s="298">
        <v>105.4129444196202</v>
      </c>
      <c r="D32" s="298">
        <v>109.480912749993</v>
      </c>
      <c r="E32" s="298">
        <v>132.1827955601558</v>
      </c>
      <c r="F32" s="298">
        <v>149.0873692545772</v>
      </c>
      <c r="G32" s="298">
        <v>109.60780550507501</v>
      </c>
      <c r="H32" s="298">
        <v>115.7021625707508</v>
      </c>
      <c r="I32" s="298">
        <v>131.21747928174321</v>
      </c>
      <c r="J32" s="298">
        <v>153.5664290103974</v>
      </c>
      <c r="K32" s="298">
        <v>143.51880124154181</v>
      </c>
      <c r="L32" s="298">
        <v>114.3495078162977</v>
      </c>
      <c r="M32" s="298">
        <v>160.07001427343269</v>
      </c>
      <c r="N32" s="298">
        <v>230.24590278088721</v>
      </c>
      <c r="O32" s="298">
        <v>218.73120080301149</v>
      </c>
      <c r="P32" s="298">
        <v>237.23777550870719</v>
      </c>
      <c r="Q32" s="298">
        <v>242.71347578623909</v>
      </c>
      <c r="R32" s="298">
        <v>208.4241965099371</v>
      </c>
      <c r="S32" s="298">
        <v>158.1630591986752</v>
      </c>
      <c r="T32" s="298">
        <v>125.84431618567039</v>
      </c>
      <c r="U32" s="298">
        <v>122.5816417685495</v>
      </c>
      <c r="V32" s="298">
        <v>118.4205332861297</v>
      </c>
      <c r="W32" s="298">
        <v>111.64348365136659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409.06330560343719</v>
      </c>
      <c r="C34" s="225">
        <v>495.60591529651413</v>
      </c>
      <c r="D34" s="225">
        <v>519.25887765529671</v>
      </c>
      <c r="E34" s="225">
        <v>490.8940987526347</v>
      </c>
      <c r="F34" s="225">
        <v>523.92943776997708</v>
      </c>
      <c r="G34" s="225">
        <v>436.35321270774932</v>
      </c>
      <c r="H34" s="225">
        <v>392.28766755721898</v>
      </c>
      <c r="I34" s="225">
        <v>448.58712233532702</v>
      </c>
      <c r="J34" s="225">
        <v>392.98513120829489</v>
      </c>
      <c r="K34" s="225">
        <v>401.58116415701778</v>
      </c>
      <c r="L34" s="225">
        <v>384.00972358114387</v>
      </c>
      <c r="M34" s="225">
        <v>414.24824448698979</v>
      </c>
      <c r="N34" s="225">
        <v>262.78031421144959</v>
      </c>
      <c r="O34" s="225">
        <v>177.56059232146961</v>
      </c>
      <c r="P34" s="225">
        <v>127.6051214362863</v>
      </c>
      <c r="Q34" s="225">
        <v>143.60586147942399</v>
      </c>
      <c r="R34" s="225">
        <v>162.93088667559081</v>
      </c>
      <c r="S34" s="225">
        <v>371.69343666723609</v>
      </c>
      <c r="T34" s="225">
        <v>386.81878629903957</v>
      </c>
      <c r="U34" s="225">
        <v>275.04468859307508</v>
      </c>
      <c r="V34" s="225">
        <v>230.270964536451</v>
      </c>
      <c r="W34" s="225">
        <v>246.31730011076689</v>
      </c>
      <c r="DA34" s="89" t="s">
        <v>506</v>
      </c>
    </row>
    <row r="35" spans="1:105" ht="12" customHeight="1" x14ac:dyDescent="0.25">
      <c r="A35" s="55" t="s">
        <v>92</v>
      </c>
      <c r="B35" s="261">
        <v>0.46850649529153948</v>
      </c>
      <c r="C35" s="261">
        <v>0.5676250771971475</v>
      </c>
      <c r="D35" s="261">
        <v>0.59471517876866109</v>
      </c>
      <c r="E35" s="261">
        <v>0.56222856124107989</v>
      </c>
      <c r="F35" s="261">
        <v>0.60006444310032581</v>
      </c>
      <c r="G35" s="261">
        <v>0.49976204561614213</v>
      </c>
      <c r="H35" s="261">
        <v>0.44929309902814479</v>
      </c>
      <c r="I35" s="261">
        <v>0.51377373046977781</v>
      </c>
      <c r="J35" s="261">
        <v>0.45009191487467332</v>
      </c>
      <c r="K35" s="261">
        <v>0.45993708361777791</v>
      </c>
      <c r="L35" s="261">
        <v>0.43981224247784362</v>
      </c>
      <c r="M35" s="261">
        <v>0.4744448855391194</v>
      </c>
      <c r="N35" s="261">
        <v>0.30096633542136381</v>
      </c>
      <c r="O35" s="261">
        <v>0.20336287726337129</v>
      </c>
      <c r="P35" s="261">
        <v>0.14614810814466681</v>
      </c>
      <c r="Q35" s="261">
        <v>0.16447400180708699</v>
      </c>
      <c r="R35" s="261">
        <v>0.18660725038261161</v>
      </c>
      <c r="S35" s="261">
        <v>0.42570620965123729</v>
      </c>
      <c r="T35" s="261">
        <v>0.44302950521250389</v>
      </c>
      <c r="U35" s="261">
        <v>0.31501291202672022</v>
      </c>
      <c r="V35" s="261">
        <v>0.26373287724586281</v>
      </c>
      <c r="W35" s="261">
        <v>0.28211099217134938</v>
      </c>
      <c r="DA35" s="67" t="s">
        <v>507</v>
      </c>
    </row>
    <row r="36" spans="1:105" ht="12" customHeight="1" x14ac:dyDescent="0.25">
      <c r="A36" s="202" t="s">
        <v>93</v>
      </c>
      <c r="B36" s="226">
        <v>0.21772725003947921</v>
      </c>
      <c r="C36" s="226">
        <v>0.26379025339803808</v>
      </c>
      <c r="D36" s="226">
        <v>0.27637973375259661</v>
      </c>
      <c r="E36" s="226">
        <v>0.26128235096612501</v>
      </c>
      <c r="F36" s="226">
        <v>0.27886567711597049</v>
      </c>
      <c r="G36" s="226">
        <v>0.23225252362487861</v>
      </c>
      <c r="H36" s="226">
        <v>0.20879828112573001</v>
      </c>
      <c r="I36" s="226">
        <v>0.23876412088609381</v>
      </c>
      <c r="J36" s="226">
        <v>0.20916951179019361</v>
      </c>
      <c r="K36" s="226">
        <v>0.21374481979158411</v>
      </c>
      <c r="L36" s="226">
        <v>0.20439227855060799</v>
      </c>
      <c r="M36" s="226">
        <v>0.2204869756596379</v>
      </c>
      <c r="N36" s="226">
        <v>0.13986694576128819</v>
      </c>
      <c r="O36" s="226">
        <v>9.4508060126502882E-2</v>
      </c>
      <c r="P36" s="226">
        <v>6.7918857058768586E-2</v>
      </c>
      <c r="Q36" s="226">
        <v>7.6435380248381465E-2</v>
      </c>
      <c r="R36" s="226">
        <v>8.6721281074132989E-2</v>
      </c>
      <c r="S36" s="226">
        <v>0.19783683531306559</v>
      </c>
      <c r="T36" s="226">
        <v>0.20588742488243469</v>
      </c>
      <c r="U36" s="226">
        <v>0.14639475813419889</v>
      </c>
      <c r="V36" s="226">
        <v>0.1225635816895326</v>
      </c>
      <c r="W36" s="226">
        <v>0.13110437346904841</v>
      </c>
      <c r="DA36" s="174" t="s">
        <v>508</v>
      </c>
    </row>
    <row r="37" spans="1:105" ht="12" customHeight="1" x14ac:dyDescent="0.25">
      <c r="A37" s="202" t="s">
        <v>94</v>
      </c>
      <c r="B37" s="226">
        <v>6.3848513613870388</v>
      </c>
      <c r="C37" s="226">
        <v>7.7356488828279373</v>
      </c>
      <c r="D37" s="226">
        <v>8.1048353799998925</v>
      </c>
      <c r="E37" s="226">
        <v>7.6621046468458829</v>
      </c>
      <c r="F37" s="226">
        <v>8.1777356663218441</v>
      </c>
      <c r="G37" s="226">
        <v>6.8108049928660597</v>
      </c>
      <c r="H37" s="226">
        <v>6.1230093580806244</v>
      </c>
      <c r="I37" s="226">
        <v>7.0017575751934213</v>
      </c>
      <c r="J37" s="226">
        <v>6.1338956968965457</v>
      </c>
      <c r="K37" s="226">
        <v>6.2680665988674598</v>
      </c>
      <c r="L37" s="226">
        <v>5.9938033375437323</v>
      </c>
      <c r="M37" s="226">
        <v>6.4657803120798416</v>
      </c>
      <c r="N37" s="226">
        <v>4.1015980264072622</v>
      </c>
      <c r="O37" s="226">
        <v>2.7714487564204102</v>
      </c>
      <c r="P37" s="226">
        <v>1.9917204065035441</v>
      </c>
      <c r="Q37" s="226">
        <v>2.2414674394157048</v>
      </c>
      <c r="R37" s="226">
        <v>2.5431014695083261</v>
      </c>
      <c r="S37" s="226">
        <v>5.8015649720101159</v>
      </c>
      <c r="T37" s="226">
        <v>6.0376485020351103</v>
      </c>
      <c r="U37" s="226">
        <v>4.2930261168667743</v>
      </c>
      <c r="V37" s="226">
        <v>3.594176894554947</v>
      </c>
      <c r="W37" s="226">
        <v>3.8446356038385869</v>
      </c>
      <c r="DA37" s="174" t="s">
        <v>509</v>
      </c>
    </row>
    <row r="38" spans="1:105" ht="12" customHeight="1" x14ac:dyDescent="0.25">
      <c r="A38" s="202" t="s">
        <v>95</v>
      </c>
      <c r="B38" s="226">
        <v>0.15616883176384649</v>
      </c>
      <c r="C38" s="226">
        <v>0.18920835906571579</v>
      </c>
      <c r="D38" s="226">
        <v>0.198238392922887</v>
      </c>
      <c r="E38" s="226">
        <v>0.18740952041369319</v>
      </c>
      <c r="F38" s="226">
        <v>0.20002148103344189</v>
      </c>
      <c r="G38" s="226">
        <v>0.16658734853871399</v>
      </c>
      <c r="H38" s="226">
        <v>0.14976436634271489</v>
      </c>
      <c r="I38" s="226">
        <v>0.17125791015659261</v>
      </c>
      <c r="J38" s="226">
        <v>0.15003063829155769</v>
      </c>
      <c r="K38" s="226">
        <v>0.1533123612059259</v>
      </c>
      <c r="L38" s="226">
        <v>0.14660408082594789</v>
      </c>
      <c r="M38" s="226">
        <v>0.15814829517970641</v>
      </c>
      <c r="N38" s="226">
        <v>0.10032211180712119</v>
      </c>
      <c r="O38" s="226">
        <v>6.778762575445707E-2</v>
      </c>
      <c r="P38" s="226">
        <v>4.871603604822225E-2</v>
      </c>
      <c r="Q38" s="226">
        <v>5.4824667269028973E-2</v>
      </c>
      <c r="R38" s="226">
        <v>6.2202416794203831E-2</v>
      </c>
      <c r="S38" s="226">
        <v>0.14190206988374571</v>
      </c>
      <c r="T38" s="226">
        <v>0.1476765017375013</v>
      </c>
      <c r="U38" s="226">
        <v>0.1050043040089067</v>
      </c>
      <c r="V38" s="226">
        <v>8.7910959081954204E-2</v>
      </c>
      <c r="W38" s="226">
        <v>9.4036997390449767E-2</v>
      </c>
      <c r="DA38" s="174" t="s">
        <v>510</v>
      </c>
    </row>
    <row r="39" spans="1:105" ht="12" customHeight="1" x14ac:dyDescent="0.25">
      <c r="A39" s="56" t="s">
        <v>96</v>
      </c>
      <c r="B39" s="262">
        <v>0.76919186979693477</v>
      </c>
      <c r="C39" s="262">
        <v>0.94276543546824465</v>
      </c>
      <c r="D39" s="262">
        <v>1.0051684878832481</v>
      </c>
      <c r="E39" s="262">
        <v>0.92270804039073506</v>
      </c>
      <c r="F39" s="262">
        <v>0.97570113831270588</v>
      </c>
      <c r="G39" s="262">
        <v>0.84677970528666391</v>
      </c>
      <c r="H39" s="262">
        <v>0.76085381074853964</v>
      </c>
      <c r="I39" s="262">
        <v>0.86610214307462996</v>
      </c>
      <c r="J39" s="262">
        <v>0.75299322892955811</v>
      </c>
      <c r="K39" s="262">
        <v>0.76740227698453112</v>
      </c>
      <c r="L39" s="262">
        <v>0.75063708908469406</v>
      </c>
      <c r="M39" s="262">
        <v>0.78977468710006049</v>
      </c>
      <c r="N39" s="262">
        <v>0.49853399824084998</v>
      </c>
      <c r="O39" s="262">
        <v>0.33702942656992751</v>
      </c>
      <c r="P39" s="262">
        <v>0.59024113164647207</v>
      </c>
      <c r="Q39" s="262">
        <v>0.755839864508565</v>
      </c>
      <c r="R39" s="262">
        <v>0.92196588989327077</v>
      </c>
      <c r="S39" s="262">
        <v>2.5283923000706578</v>
      </c>
      <c r="T39" s="262">
        <v>3.0132314422716848</v>
      </c>
      <c r="U39" s="262">
        <v>2.279695579081773</v>
      </c>
      <c r="V39" s="262">
        <v>2.1966246138445968</v>
      </c>
      <c r="W39" s="262">
        <v>2.4342382861280929</v>
      </c>
      <c r="DA39" s="68" t="s">
        <v>511</v>
      </c>
    </row>
    <row r="40" spans="1:105" ht="12" customHeight="1" x14ac:dyDescent="0.25">
      <c r="A40" s="37" t="s">
        <v>160</v>
      </c>
      <c r="B40" s="228">
        <v>2.063702557046523E-2</v>
      </c>
      <c r="C40" s="228">
        <v>2.5821577419686499E-2</v>
      </c>
      <c r="D40" s="228">
        <v>2.4671487843575021E-2</v>
      </c>
      <c r="E40" s="228">
        <v>2.3011455252862981E-2</v>
      </c>
      <c r="F40" s="228">
        <v>2.385800394139951E-2</v>
      </c>
      <c r="G40" s="228">
        <v>2.1783783350183061E-2</v>
      </c>
      <c r="H40" s="228">
        <v>9.7366210150998788E-3</v>
      </c>
      <c r="I40" s="228">
        <v>4.0646706122791892E-2</v>
      </c>
      <c r="J40" s="228">
        <v>2.5858872018462781E-2</v>
      </c>
      <c r="K40" s="228">
        <v>2.877523399293648E-2</v>
      </c>
      <c r="L40" s="228">
        <v>3.3265645442685898E-2</v>
      </c>
      <c r="M40" s="228">
        <v>2.3328855547957252E-2</v>
      </c>
      <c r="N40" s="228">
        <v>5.5536893653806889E-3</v>
      </c>
      <c r="O40" s="228">
        <v>2.501430628007768E-3</v>
      </c>
      <c r="P40" s="228">
        <v>2.2047693761214319E-4</v>
      </c>
      <c r="Q40" s="228">
        <v>3.3726130947564422E-4</v>
      </c>
      <c r="R40" s="228">
        <v>5.5024146909516368E-4</v>
      </c>
      <c r="S40" s="228">
        <v>1.5209520886957861E-3</v>
      </c>
      <c r="T40" s="228">
        <v>2.5330975324785589E-3</v>
      </c>
      <c r="U40" s="228">
        <v>1.8046982398674839E-3</v>
      </c>
      <c r="V40" s="228">
        <v>9.7076248835900722E-4</v>
      </c>
      <c r="W40" s="228">
        <v>1.40732893860035E-3</v>
      </c>
      <c r="DA40" s="69" t="s">
        <v>512</v>
      </c>
    </row>
    <row r="41" spans="1:105" ht="12" customHeight="1" x14ac:dyDescent="0.25">
      <c r="A41" s="37" t="s">
        <v>162</v>
      </c>
      <c r="B41" s="228">
        <v>0.101855514717294</v>
      </c>
      <c r="C41" s="228">
        <v>0.20992256495037631</v>
      </c>
      <c r="D41" s="228">
        <v>0.35302370002647609</v>
      </c>
      <c r="E41" s="228">
        <v>0.20556282819416699</v>
      </c>
      <c r="F41" s="228">
        <v>0.23127198440881791</v>
      </c>
      <c r="G41" s="228">
        <v>7.7349487587579743E-2</v>
      </c>
      <c r="H41" s="228">
        <v>6.3834252058690588E-2</v>
      </c>
      <c r="I41" s="228">
        <v>7.1108467280757162E-2</v>
      </c>
      <c r="J41" s="228">
        <v>4.624813202444443E-2</v>
      </c>
      <c r="K41" s="228">
        <v>0.12744004501305151</v>
      </c>
      <c r="L41" s="228">
        <v>0.19431532868117821</v>
      </c>
      <c r="M41" s="228">
        <v>9.1104602722037367E-2</v>
      </c>
      <c r="N41" s="228">
        <v>1.3333676210500691E-2</v>
      </c>
      <c r="O41" s="228">
        <v>1.111472887231805E-2</v>
      </c>
      <c r="P41" s="228">
        <v>2.3190930507256831E-3</v>
      </c>
      <c r="Q41" s="228">
        <v>4.7631996959238152E-3</v>
      </c>
      <c r="R41" s="228">
        <v>9.5765669307639901E-3</v>
      </c>
      <c r="S41" s="228">
        <v>2.3931396529384249E-2</v>
      </c>
      <c r="T41" s="228">
        <v>4.3873980815335702E-2</v>
      </c>
      <c r="U41" s="228">
        <v>3.701211665057897E-2</v>
      </c>
      <c r="V41" s="228">
        <v>2.403646343075495E-2</v>
      </c>
      <c r="W41" s="228">
        <v>3.0229622838575939E-2</v>
      </c>
      <c r="DA41" s="69" t="s">
        <v>513</v>
      </c>
    </row>
    <row r="42" spans="1:105" ht="12" customHeight="1" x14ac:dyDescent="0.25">
      <c r="A42" s="37" t="s">
        <v>97</v>
      </c>
      <c r="B42" s="228">
        <v>2.758294992092093E-3</v>
      </c>
      <c r="C42" s="228">
        <v>3.8052328521317228E-3</v>
      </c>
      <c r="D42" s="228">
        <v>4.4433283607499098E-3</v>
      </c>
      <c r="E42" s="228">
        <v>4.8349565266503167E-3</v>
      </c>
      <c r="F42" s="228">
        <v>5.643911495518939E-3</v>
      </c>
      <c r="G42" s="228">
        <v>6.2142512772147107E-2</v>
      </c>
      <c r="H42" s="228">
        <v>5.6179922185469619E-2</v>
      </c>
      <c r="I42" s="228">
        <v>5.9219884863011753E-2</v>
      </c>
      <c r="J42" s="228">
        <v>5.7192607883764082E-2</v>
      </c>
      <c r="K42" s="228">
        <v>5.7982247811491597E-2</v>
      </c>
      <c r="L42" s="228">
        <v>5.8004333661626301E-2</v>
      </c>
      <c r="M42" s="228">
        <v>5.6687078684748732E-2</v>
      </c>
      <c r="N42" s="228">
        <v>3.5659751049156377E-2</v>
      </c>
      <c r="O42" s="228">
        <v>2.67538309155042E-2</v>
      </c>
      <c r="P42" s="228">
        <v>1.819253913445305E-2</v>
      </c>
      <c r="Q42" s="228">
        <v>1.92745432168029E-2</v>
      </c>
      <c r="R42" s="228">
        <v>2.175355902033671E-2</v>
      </c>
      <c r="S42" s="228">
        <v>5.3287878077194373E-2</v>
      </c>
      <c r="T42" s="228">
        <v>5.5624886527976682E-2</v>
      </c>
      <c r="U42" s="228">
        <v>3.9372958725073182E-2</v>
      </c>
      <c r="V42" s="228">
        <v>3.5334215974701572E-2</v>
      </c>
      <c r="W42" s="228">
        <v>3.6552753450724493E-2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0.48034203369517481</v>
      </c>
      <c r="Q43" s="228">
        <v>0.64954714517804268</v>
      </c>
      <c r="R43" s="228">
        <v>0.81077038425898973</v>
      </c>
      <c r="S43" s="228">
        <v>2.297443011437998</v>
      </c>
      <c r="T43" s="228">
        <v>2.7917757119682931</v>
      </c>
      <c r="U43" s="228">
        <v>2.1321512797433448</v>
      </c>
      <c r="V43" s="228">
        <v>2.084692762690183</v>
      </c>
      <c r="W43" s="228">
        <v>2.316774879874834</v>
      </c>
      <c r="DA43" s="69" t="s">
        <v>515</v>
      </c>
    </row>
    <row r="44" spans="1:105" ht="12" customHeight="1" x14ac:dyDescent="0.25">
      <c r="A44" s="37" t="s">
        <v>38</v>
      </c>
      <c r="B44" s="228">
        <v>0.64394103451708351</v>
      </c>
      <c r="C44" s="228">
        <v>0.7032160602460501</v>
      </c>
      <c r="D44" s="228">
        <v>0.62302997165244678</v>
      </c>
      <c r="E44" s="228">
        <v>0.68929880041705471</v>
      </c>
      <c r="F44" s="228">
        <v>0.71492723846696948</v>
      </c>
      <c r="G44" s="228">
        <v>0.68550392157675399</v>
      </c>
      <c r="H44" s="228">
        <v>0.63110301548927961</v>
      </c>
      <c r="I44" s="228">
        <v>0.69512708480806917</v>
      </c>
      <c r="J44" s="228">
        <v>0.62369361700288684</v>
      </c>
      <c r="K44" s="228">
        <v>0.55320475016705162</v>
      </c>
      <c r="L44" s="228">
        <v>0.46505178129920371</v>
      </c>
      <c r="M44" s="228">
        <v>0.61865415014531711</v>
      </c>
      <c r="N44" s="228">
        <v>0.44398688161581229</v>
      </c>
      <c r="O44" s="228">
        <v>0.29665943615409751</v>
      </c>
      <c r="P44" s="228">
        <v>8.916698882850653E-2</v>
      </c>
      <c r="Q44" s="228">
        <v>8.1917715108319883E-2</v>
      </c>
      <c r="R44" s="228">
        <v>7.9315138214085229E-2</v>
      </c>
      <c r="S44" s="228">
        <v>0.1522090619373864</v>
      </c>
      <c r="T44" s="228">
        <v>0.11942376542760121</v>
      </c>
      <c r="U44" s="228">
        <v>6.9354525722907651E-2</v>
      </c>
      <c r="V44" s="228">
        <v>5.1590409260598588E-2</v>
      </c>
      <c r="W44" s="228">
        <v>4.9273701025358621E-2</v>
      </c>
      <c r="DA44" s="69" t="s">
        <v>516</v>
      </c>
    </row>
    <row r="45" spans="1:105" ht="12" customHeight="1" x14ac:dyDescent="0.25">
      <c r="A45" s="57" t="s">
        <v>517</v>
      </c>
      <c r="B45" s="263">
        <v>345.02446756212862</v>
      </c>
      <c r="C45" s="263">
        <v>416.09041099012052</v>
      </c>
      <c r="D45" s="263">
        <v>434.15349764223652</v>
      </c>
      <c r="E45" s="263">
        <v>413.60987416194178</v>
      </c>
      <c r="F45" s="263">
        <v>442.40852933907922</v>
      </c>
      <c r="G45" s="263">
        <v>368.63308506646081</v>
      </c>
      <c r="H45" s="263">
        <v>331.90639101687572</v>
      </c>
      <c r="I45" s="263">
        <v>379.07009348738302</v>
      </c>
      <c r="J45" s="263">
        <v>333.83096245447092</v>
      </c>
      <c r="K45" s="263">
        <v>339.95576116820058</v>
      </c>
      <c r="L45" s="263">
        <v>323.10271641425572</v>
      </c>
      <c r="M45" s="263">
        <v>351.09779103792653</v>
      </c>
      <c r="N45" s="263">
        <v>224.67625124439539</v>
      </c>
      <c r="O45" s="263">
        <v>151.92513988281169</v>
      </c>
      <c r="P45" s="263">
        <v>109.0460981376001</v>
      </c>
      <c r="Q45" s="263">
        <v>122.5633885626267</v>
      </c>
      <c r="R45" s="263">
        <v>138.83196266155781</v>
      </c>
      <c r="S45" s="263">
        <v>314.38479192062073</v>
      </c>
      <c r="T45" s="263">
        <v>324.83088429473531</v>
      </c>
      <c r="U45" s="263">
        <v>231.1804836674732</v>
      </c>
      <c r="V45" s="263">
        <v>193.72989933812079</v>
      </c>
      <c r="W45" s="263">
        <v>206.59268769840699</v>
      </c>
      <c r="DA45" s="70" t="s">
        <v>518</v>
      </c>
    </row>
    <row r="46" spans="1:105" ht="12" customHeight="1" x14ac:dyDescent="0.25">
      <c r="A46" s="57" t="s">
        <v>519</v>
      </c>
      <c r="B46" s="296">
        <v>40.790835338907371</v>
      </c>
      <c r="C46" s="296">
        <v>50.409907784168929</v>
      </c>
      <c r="D46" s="296">
        <v>53.931385642709969</v>
      </c>
      <c r="E46" s="296">
        <v>49.139706507672493</v>
      </c>
      <c r="F46" s="296">
        <v>51.968025946286971</v>
      </c>
      <c r="G46" s="296">
        <v>43.429308363280299</v>
      </c>
      <c r="H46" s="296">
        <v>38.866414544945748</v>
      </c>
      <c r="I46" s="296">
        <v>44.520934321127719</v>
      </c>
      <c r="J46" s="296">
        <v>38.363252215010789</v>
      </c>
      <c r="K46" s="296">
        <v>39.370140464863333</v>
      </c>
      <c r="L46" s="296">
        <v>38.611639338614921</v>
      </c>
      <c r="M46" s="296">
        <v>40.594799543428103</v>
      </c>
      <c r="N46" s="296">
        <v>25.539317923704491</v>
      </c>
      <c r="O46" s="296">
        <v>17.141781816381261</v>
      </c>
      <c r="P46" s="296">
        <v>12.30305903634487</v>
      </c>
      <c r="Q46" s="296">
        <v>13.64128358067005</v>
      </c>
      <c r="R46" s="296">
        <v>15.2930101156463</v>
      </c>
      <c r="S46" s="296">
        <v>35.802136035413959</v>
      </c>
      <c r="T46" s="296">
        <v>37.969242845835183</v>
      </c>
      <c r="U46" s="296">
        <v>26.688734235847551</v>
      </c>
      <c r="V46" s="296">
        <v>22.0641393596398</v>
      </c>
      <c r="W46" s="296">
        <v>23.902263886522981</v>
      </c>
      <c r="DA46" s="70" t="s">
        <v>520</v>
      </c>
    </row>
    <row r="47" spans="1:105" ht="12" customHeight="1" x14ac:dyDescent="0.25">
      <c r="A47" s="60" t="s">
        <v>521</v>
      </c>
      <c r="B47" s="264">
        <v>9.597710984471032</v>
      </c>
      <c r="C47" s="264">
        <v>15.82508694053482</v>
      </c>
      <c r="D47" s="264">
        <v>23.130123628992202</v>
      </c>
      <c r="E47" s="264">
        <v>14.918182025092699</v>
      </c>
      <c r="F47" s="264">
        <v>15.289356715112779</v>
      </c>
      <c r="G47" s="264">
        <v>6.7776840822197899</v>
      </c>
      <c r="H47" s="264">
        <v>5.4848356709099537</v>
      </c>
      <c r="I47" s="264">
        <v>7.5971658814431979</v>
      </c>
      <c r="J47" s="264">
        <v>5.000112594200786</v>
      </c>
      <c r="K47" s="264">
        <v>9.6205371497764567</v>
      </c>
      <c r="L47" s="264">
        <v>13.6324623304642</v>
      </c>
      <c r="M47" s="264">
        <v>7.0164759319255037</v>
      </c>
      <c r="N47" s="264">
        <v>1.191027871671507</v>
      </c>
      <c r="O47" s="264">
        <v>0.89000801724513834</v>
      </c>
      <c r="P47" s="264">
        <v>0.4435611313206228</v>
      </c>
      <c r="Q47" s="264">
        <v>0.9281505766613759</v>
      </c>
      <c r="R47" s="264">
        <v>1.9565260218023821</v>
      </c>
      <c r="S47" s="264">
        <v>5.8661744105601494</v>
      </c>
      <c r="T47" s="264">
        <v>11.512434980636581</v>
      </c>
      <c r="U47" s="264">
        <v>10.190095734120289</v>
      </c>
      <c r="V47" s="264">
        <v>7.5762872378945083</v>
      </c>
      <c r="W47" s="264">
        <v>9.7379972665994394</v>
      </c>
      <c r="DA47" s="72" t="s">
        <v>522</v>
      </c>
    </row>
    <row r="48" spans="1:105" ht="12" customHeight="1" x14ac:dyDescent="0.25">
      <c r="A48" s="59" t="s">
        <v>33</v>
      </c>
      <c r="B48" s="299">
        <v>0.37885665321439072</v>
      </c>
      <c r="C48" s="299">
        <v>0.46681436438525659</v>
      </c>
      <c r="D48" s="299">
        <v>0.4624583227089315</v>
      </c>
      <c r="E48" s="299">
        <v>0.38487565817260461</v>
      </c>
      <c r="F48" s="299">
        <v>0.36198982361811499</v>
      </c>
      <c r="G48" s="299">
        <v>0.38505421304959447</v>
      </c>
      <c r="H48" s="299">
        <v>0.2972576472436092</v>
      </c>
      <c r="I48" s="299">
        <v>0.33991756138315682</v>
      </c>
      <c r="J48" s="299">
        <v>0.2429233485462633</v>
      </c>
      <c r="K48" s="299">
        <v>0.25580151326055678</v>
      </c>
      <c r="L48" s="299">
        <v>0.33964086110207847</v>
      </c>
      <c r="M48" s="299">
        <v>0.19930969956393649</v>
      </c>
      <c r="N48" s="299">
        <v>5.706805923033198E-2</v>
      </c>
      <c r="O48" s="299">
        <v>3.3523792361518333E-2</v>
      </c>
      <c r="P48" s="299">
        <v>1.759883301138376E-2</v>
      </c>
      <c r="Q48" s="299">
        <v>2.215086968993461E-2</v>
      </c>
      <c r="R48" s="299">
        <v>5.429955471364796E-2</v>
      </c>
      <c r="S48" s="299">
        <v>0.16459171019490659</v>
      </c>
      <c r="T48" s="299">
        <v>0.2058643147278193</v>
      </c>
      <c r="U48" s="299">
        <v>0.15033072130416569</v>
      </c>
      <c r="V48" s="299">
        <v>0.1124951515921319</v>
      </c>
      <c r="W48" s="299">
        <v>9.1067588566372704E-2</v>
      </c>
      <c r="DA48" s="71" t="s">
        <v>523</v>
      </c>
    </row>
    <row r="49" spans="1:105" ht="12" customHeight="1" x14ac:dyDescent="0.25">
      <c r="A49" s="59" t="s">
        <v>160</v>
      </c>
      <c r="B49" s="299">
        <v>0.99967740898507174</v>
      </c>
      <c r="C49" s="299">
        <v>1.2699292286461989</v>
      </c>
      <c r="D49" s="299">
        <v>1.2197053045822319</v>
      </c>
      <c r="E49" s="299">
        <v>1.1424466121791841</v>
      </c>
      <c r="F49" s="299">
        <v>1.2240124421040259</v>
      </c>
      <c r="G49" s="299">
        <v>1.1647067473144059</v>
      </c>
      <c r="H49" s="299">
        <v>0.51500907839929699</v>
      </c>
      <c r="I49" s="299">
        <v>2.1590722006297129</v>
      </c>
      <c r="J49" s="299">
        <v>1.3832643690253399</v>
      </c>
      <c r="K49" s="299">
        <v>1.5474411532622621</v>
      </c>
      <c r="L49" s="299">
        <v>1.786786932590245</v>
      </c>
      <c r="M49" s="299">
        <v>1.2662064271148989</v>
      </c>
      <c r="N49" s="299">
        <v>0.30456494352954833</v>
      </c>
      <c r="O49" s="299">
        <v>0.137034861481691</v>
      </c>
      <c r="P49" s="299">
        <v>2.9324145786130271E-2</v>
      </c>
      <c r="Q49" s="299">
        <v>5.2340911594035949E-2</v>
      </c>
      <c r="R49" s="299">
        <v>9.2520630557985886E-2</v>
      </c>
      <c r="S49" s="299">
        <v>0.29913569389954109</v>
      </c>
      <c r="T49" s="299">
        <v>0.56117536137497126</v>
      </c>
      <c r="U49" s="299">
        <v>0.42931681175699338</v>
      </c>
      <c r="V49" s="299">
        <v>0.27261391367608601</v>
      </c>
      <c r="W49" s="299">
        <v>0.40455216258284482</v>
      </c>
      <c r="DA49" s="71" t="s">
        <v>524</v>
      </c>
    </row>
    <row r="50" spans="1:105" ht="12" customHeight="1" x14ac:dyDescent="0.25">
      <c r="A50" s="59" t="s">
        <v>70</v>
      </c>
      <c r="B50" s="299">
        <v>3.285197619113212</v>
      </c>
      <c r="C50" s="299">
        <v>3.7641560738158901</v>
      </c>
      <c r="D50" s="299">
        <v>3.995227426528321</v>
      </c>
      <c r="E50" s="299">
        <v>3.1853097762718381</v>
      </c>
      <c r="F50" s="299">
        <v>1.83816291359463</v>
      </c>
      <c r="G50" s="299">
        <v>1.092302203930668</v>
      </c>
      <c r="H50" s="299">
        <v>1.2961184012774341</v>
      </c>
      <c r="I50" s="299">
        <v>1.321035741278453</v>
      </c>
      <c r="J50" s="299">
        <v>0.89998119038803992</v>
      </c>
      <c r="K50" s="299">
        <v>0.96397157803592792</v>
      </c>
      <c r="L50" s="299">
        <v>1.0688376788992029</v>
      </c>
      <c r="M50" s="299">
        <v>0.60612943115254414</v>
      </c>
      <c r="N50" s="299">
        <v>9.8174580033613332E-2</v>
      </c>
      <c r="O50" s="299">
        <v>0.11055567098011961</v>
      </c>
      <c r="P50" s="299">
        <v>8.8191276184892087E-2</v>
      </c>
      <c r="Q50" s="299">
        <v>0.11443906520230331</v>
      </c>
      <c r="R50" s="299">
        <v>0.19944913873576381</v>
      </c>
      <c r="S50" s="299">
        <v>0.69570117271558374</v>
      </c>
      <c r="T50" s="299">
        <v>1.025675979351051</v>
      </c>
      <c r="U50" s="299">
        <v>0.80569427279505523</v>
      </c>
      <c r="V50" s="299">
        <v>0.44114977189258092</v>
      </c>
      <c r="W50" s="299">
        <v>0.55254036510186433</v>
      </c>
      <c r="DA50" s="71" t="s">
        <v>525</v>
      </c>
    </row>
    <row r="51" spans="1:105" ht="12" customHeight="1" x14ac:dyDescent="0.25">
      <c r="A51" s="59" t="s">
        <v>162</v>
      </c>
      <c r="B51" s="299">
        <v>4.9339793031583579</v>
      </c>
      <c r="C51" s="299">
        <v>10.324187273687469</v>
      </c>
      <c r="D51" s="299">
        <v>17.452732575172721</v>
      </c>
      <c r="E51" s="299">
        <v>10.205549978469071</v>
      </c>
      <c r="F51" s="299">
        <v>11.86519153579601</v>
      </c>
      <c r="G51" s="299">
        <v>4.1356209179251211</v>
      </c>
      <c r="H51" s="299">
        <v>3.3764505439896131</v>
      </c>
      <c r="I51" s="299">
        <v>3.7771403781518749</v>
      </c>
      <c r="J51" s="299">
        <v>2.4739436862411419</v>
      </c>
      <c r="K51" s="299">
        <v>6.85332290521771</v>
      </c>
      <c r="L51" s="299">
        <v>10.437196857872671</v>
      </c>
      <c r="M51" s="299">
        <v>4.9448303740941233</v>
      </c>
      <c r="N51" s="299">
        <v>0.73122028887801394</v>
      </c>
      <c r="O51" s="299">
        <v>0.60889369242180935</v>
      </c>
      <c r="P51" s="299">
        <v>0.30844687633821671</v>
      </c>
      <c r="Q51" s="299">
        <v>0.73921973017510212</v>
      </c>
      <c r="R51" s="299">
        <v>1.6102566977949839</v>
      </c>
      <c r="S51" s="299">
        <v>4.7067458337501167</v>
      </c>
      <c r="T51" s="299">
        <v>9.7197193251827407</v>
      </c>
      <c r="U51" s="299">
        <v>8.804753928264077</v>
      </c>
      <c r="V51" s="299">
        <v>6.7500284007337097</v>
      </c>
      <c r="W51" s="299">
        <v>8.6898371503483567</v>
      </c>
      <c r="DA51" s="71" t="s">
        <v>526</v>
      </c>
    </row>
    <row r="52" spans="1:105" ht="12" customHeight="1" x14ac:dyDescent="0.25">
      <c r="A52" s="60" t="s">
        <v>527</v>
      </c>
      <c r="B52" s="264">
        <v>31.193124354436339</v>
      </c>
      <c r="C52" s="264">
        <v>34.584820843634112</v>
      </c>
      <c r="D52" s="264">
        <v>30.801262013717761</v>
      </c>
      <c r="E52" s="264">
        <v>34.221524482579802</v>
      </c>
      <c r="F52" s="264">
        <v>36.67866923117419</v>
      </c>
      <c r="G52" s="264">
        <v>36.651624281060514</v>
      </c>
      <c r="H52" s="264">
        <v>33.381578874035803</v>
      </c>
      <c r="I52" s="264">
        <v>36.923768439684522</v>
      </c>
      <c r="J52" s="264">
        <v>33.363139620810003</v>
      </c>
      <c r="K52" s="264">
        <v>29.74960331508688</v>
      </c>
      <c r="L52" s="264">
        <v>24.979177008150732</v>
      </c>
      <c r="M52" s="264">
        <v>33.57832361150259</v>
      </c>
      <c r="N52" s="264">
        <v>24.34829005203299</v>
      </c>
      <c r="O52" s="264">
        <v>16.251773799136132</v>
      </c>
      <c r="P52" s="264">
        <v>11.85949790502424</v>
      </c>
      <c r="Q52" s="264">
        <v>12.71313300400867</v>
      </c>
      <c r="R52" s="264">
        <v>13.33648409384392</v>
      </c>
      <c r="S52" s="264">
        <v>29.93596162485381</v>
      </c>
      <c r="T52" s="264">
        <v>26.456807865198599</v>
      </c>
      <c r="U52" s="264">
        <v>16.49863850172726</v>
      </c>
      <c r="V52" s="264">
        <v>14.48785212174529</v>
      </c>
      <c r="W52" s="264">
        <v>14.16426661992354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15.251556894122489</v>
      </c>
      <c r="C53" s="296">
        <f t="shared" si="0"/>
        <v>19.406558514267516</v>
      </c>
      <c r="D53" s="296">
        <f t="shared" si="0"/>
        <v>20.994657197022992</v>
      </c>
      <c r="E53" s="296">
        <f t="shared" si="0"/>
        <v>18.548784963162849</v>
      </c>
      <c r="F53" s="296">
        <f t="shared" si="0"/>
        <v>19.320494078726604</v>
      </c>
      <c r="G53" s="296">
        <f t="shared" si="0"/>
        <v>15.734632662075818</v>
      </c>
      <c r="H53" s="296">
        <f t="shared" si="0"/>
        <v>13.823143080071759</v>
      </c>
      <c r="I53" s="296">
        <f t="shared" si="0"/>
        <v>16.20443904703572</v>
      </c>
      <c r="J53" s="296">
        <f t="shared" si="0"/>
        <v>13.09473554803062</v>
      </c>
      <c r="K53" s="296">
        <f t="shared" si="0"/>
        <v>14.392799383486548</v>
      </c>
      <c r="L53" s="296">
        <f t="shared" si="0"/>
        <v>14.760118799790483</v>
      </c>
      <c r="M53" s="296">
        <f t="shared" si="0"/>
        <v>14.447018750076895</v>
      </c>
      <c r="N53" s="296">
        <f t="shared" si="0"/>
        <v>7.4234576257119462</v>
      </c>
      <c r="O53" s="296">
        <f t="shared" si="0"/>
        <v>5.0195338761419297</v>
      </c>
      <c r="P53" s="296">
        <f t="shared" si="0"/>
        <v>3.4112197229396033</v>
      </c>
      <c r="Q53" s="296">
        <f t="shared" si="0"/>
        <v>4.1081479828785419</v>
      </c>
      <c r="R53" s="296">
        <f t="shared" si="0"/>
        <v>5.0053155907342388</v>
      </c>
      <c r="S53" s="296">
        <f t="shared" si="0"/>
        <v>12.411106324272671</v>
      </c>
      <c r="T53" s="296">
        <f t="shared" si="0"/>
        <v>14.171185782329932</v>
      </c>
      <c r="U53" s="296">
        <f t="shared" si="0"/>
        <v>10.036337019635912</v>
      </c>
      <c r="V53" s="296">
        <f t="shared" si="0"/>
        <v>8.2119169122734768</v>
      </c>
      <c r="W53" s="296">
        <f t="shared" si="0"/>
        <v>9.0362222728393569</v>
      </c>
      <c r="DA53" s="70"/>
    </row>
    <row r="54" spans="1:105" ht="12" customHeight="1" x14ac:dyDescent="0.25">
      <c r="A54" s="60" t="s">
        <v>530</v>
      </c>
      <c r="B54" s="264">
        <v>1.19431791826377</v>
      </c>
      <c r="C54" s="264">
        <v>2.2229458379929752</v>
      </c>
      <c r="D54" s="264">
        <v>3.451585070944168</v>
      </c>
      <c r="E54" s="264">
        <v>2.1741462370252971</v>
      </c>
      <c r="F54" s="264">
        <v>2.4387134905704362</v>
      </c>
      <c r="G54" s="264">
        <v>1.0164858632460909</v>
      </c>
      <c r="H54" s="264">
        <v>0.75869068586887201</v>
      </c>
      <c r="I54" s="264">
        <v>1.1305237318005179</v>
      </c>
      <c r="J54" s="264">
        <v>0.74609111552930873</v>
      </c>
      <c r="K54" s="264">
        <v>1.5701517886934411</v>
      </c>
      <c r="L54" s="264">
        <v>2.2292263275171029</v>
      </c>
      <c r="M54" s="264">
        <v>1.15193742666746</v>
      </c>
      <c r="N54" s="264">
        <v>0.1958130966414007</v>
      </c>
      <c r="O54" s="264">
        <v>0.14096584736431109</v>
      </c>
      <c r="P54" s="264">
        <v>6.4399662147056558E-2</v>
      </c>
      <c r="Q54" s="264">
        <v>0.1498545026627098</v>
      </c>
      <c r="R54" s="264">
        <v>0.32902291107392478</v>
      </c>
      <c r="S54" s="264">
        <v>0.94962497296625903</v>
      </c>
      <c r="T54" s="264">
        <v>1.90473117383848</v>
      </c>
      <c r="U54" s="264">
        <v>1.729888957516579</v>
      </c>
      <c r="V54" s="264">
        <v>1.3181033194976599</v>
      </c>
      <c r="W54" s="264">
        <v>1.6808834649768041</v>
      </c>
      <c r="DA54" s="72" t="s">
        <v>531</v>
      </c>
    </row>
    <row r="55" spans="1:105" ht="12" customHeight="1" x14ac:dyDescent="0.25">
      <c r="A55" s="59" t="s">
        <v>33</v>
      </c>
      <c r="B55" s="232">
        <v>7.1679101999294018E-2</v>
      </c>
      <c r="C55" s="232">
        <v>8.6038387906607797E-2</v>
      </c>
      <c r="D55" s="232">
        <v>8.341901757431501E-2</v>
      </c>
      <c r="E55" s="232">
        <v>7.1318935908698505E-2</v>
      </c>
      <c r="F55" s="232">
        <v>6.5629079420971126E-2</v>
      </c>
      <c r="G55" s="232">
        <v>6.8843601454972814E-2</v>
      </c>
      <c r="H55" s="232">
        <v>5.3841449243196803E-2</v>
      </c>
      <c r="I55" s="232">
        <v>6.1229589160388363E-2</v>
      </c>
      <c r="J55" s="232">
        <v>4.4204181343177752E-2</v>
      </c>
      <c r="K55" s="232">
        <v>4.6397985467554789E-2</v>
      </c>
      <c r="L55" s="232">
        <v>6.0264165037358063E-2</v>
      </c>
      <c r="M55" s="232">
        <v>3.581589581746656E-2</v>
      </c>
      <c r="N55" s="232">
        <v>1.022522737746284E-2</v>
      </c>
      <c r="O55" s="232">
        <v>6.0628591597052944E-3</v>
      </c>
      <c r="P55" s="232">
        <v>3.1892375893354881E-3</v>
      </c>
      <c r="Q55" s="232">
        <v>4.0793420200970097E-3</v>
      </c>
      <c r="R55" s="232">
        <v>1.0167908834314201E-2</v>
      </c>
      <c r="S55" s="232">
        <v>3.0229418305521699E-2</v>
      </c>
      <c r="T55" s="232">
        <v>3.7391550410847213E-2</v>
      </c>
      <c r="U55" s="232">
        <v>2.7711458832117609E-2</v>
      </c>
      <c r="V55" s="232">
        <v>2.0781692496818601E-2</v>
      </c>
      <c r="W55" s="232">
        <v>1.6664821952576979E-2</v>
      </c>
      <c r="DA55" s="71" t="s">
        <v>532</v>
      </c>
    </row>
    <row r="56" spans="1:105" ht="12" customHeight="1" x14ac:dyDescent="0.25">
      <c r="A56" s="59" t="s">
        <v>160</v>
      </c>
      <c r="B56" s="232">
        <v>0.18913744382491171</v>
      </c>
      <c r="C56" s="232">
        <v>0.23406020020846591</v>
      </c>
      <c r="D56" s="232">
        <v>0.2200125140843647</v>
      </c>
      <c r="E56" s="232">
        <v>0.21169973985877971</v>
      </c>
      <c r="F56" s="232">
        <v>0.22191455265838581</v>
      </c>
      <c r="G56" s="232">
        <v>0.2082371894829867</v>
      </c>
      <c r="H56" s="232">
        <v>9.3282159135495396E-2</v>
      </c>
      <c r="I56" s="232">
        <v>0.38891519247855938</v>
      </c>
      <c r="J56" s="232">
        <v>0.25170931234017468</v>
      </c>
      <c r="K56" s="232">
        <v>0.28067915324576598</v>
      </c>
      <c r="L56" s="232">
        <v>0.31703848071404611</v>
      </c>
      <c r="M56" s="232">
        <v>0.22753693160029009</v>
      </c>
      <c r="N56" s="232">
        <v>5.4570732574317528E-2</v>
      </c>
      <c r="O56" s="232">
        <v>2.4783087073612549E-2</v>
      </c>
      <c r="P56" s="232">
        <v>5.3140834938195198E-3</v>
      </c>
      <c r="Q56" s="232">
        <v>9.6391917348850591E-3</v>
      </c>
      <c r="R56" s="232">
        <v>1.7325028571006179E-2</v>
      </c>
      <c r="S56" s="232">
        <v>5.4940179005938533E-2</v>
      </c>
      <c r="T56" s="232">
        <v>0.10192741195539549</v>
      </c>
      <c r="U56" s="232">
        <v>7.9138815085365008E-2</v>
      </c>
      <c r="V56" s="232">
        <v>5.0361090626477388E-2</v>
      </c>
      <c r="W56" s="232">
        <v>7.4030616886923181E-2</v>
      </c>
      <c r="DA56" s="71" t="s">
        <v>533</v>
      </c>
    </row>
    <row r="57" spans="1:105" ht="12" customHeight="1" x14ac:dyDescent="0.25">
      <c r="A57" s="59" t="s">
        <v>162</v>
      </c>
      <c r="B57" s="232">
        <v>0.93350137243956377</v>
      </c>
      <c r="C57" s="232">
        <v>1.902847249877901</v>
      </c>
      <c r="D57" s="232">
        <v>3.148153539285488</v>
      </c>
      <c r="E57" s="232">
        <v>1.8911275612578189</v>
      </c>
      <c r="F57" s="232">
        <v>2.151169858491079</v>
      </c>
      <c r="G57" s="232">
        <v>0.73940507230813124</v>
      </c>
      <c r="H57" s="232">
        <v>0.6115670774901798</v>
      </c>
      <c r="I57" s="232">
        <v>0.68037895016157002</v>
      </c>
      <c r="J57" s="232">
        <v>0.45017762184595622</v>
      </c>
      <c r="K57" s="232">
        <v>1.24307464998012</v>
      </c>
      <c r="L57" s="232">
        <v>1.851923681765699</v>
      </c>
      <c r="M57" s="232">
        <v>0.88858459924970357</v>
      </c>
      <c r="N57" s="232">
        <v>0.13101713668962039</v>
      </c>
      <c r="O57" s="232">
        <v>0.11011990113099319</v>
      </c>
      <c r="P57" s="232">
        <v>5.5896341063901553E-2</v>
      </c>
      <c r="Q57" s="232">
        <v>0.13613596890772781</v>
      </c>
      <c r="R57" s="232">
        <v>0.30152997366860451</v>
      </c>
      <c r="S57" s="232">
        <v>0.8644553756547988</v>
      </c>
      <c r="T57" s="232">
        <v>1.765412211472237</v>
      </c>
      <c r="U57" s="232">
        <v>1.6230386835990971</v>
      </c>
      <c r="V57" s="232">
        <v>1.2469605363743641</v>
      </c>
      <c r="W57" s="232">
        <v>1.590188026137304</v>
      </c>
      <c r="DA57" s="71" t="s">
        <v>534</v>
      </c>
    </row>
    <row r="58" spans="1:105" ht="12" customHeight="1" x14ac:dyDescent="0.25">
      <c r="A58" s="60" t="s">
        <v>535</v>
      </c>
      <c r="B58" s="264">
        <v>8.1555473378527292</v>
      </c>
      <c r="C58" s="264">
        <v>10.809296763044889</v>
      </c>
      <c r="D58" s="264">
        <v>11.98708817884954</v>
      </c>
      <c r="E58" s="264">
        <v>10.033258959853359</v>
      </c>
      <c r="F58" s="264">
        <v>10.23190498676979</v>
      </c>
      <c r="G58" s="264">
        <v>8.1652258615440836</v>
      </c>
      <c r="H58" s="264">
        <v>7.0181400410299144</v>
      </c>
      <c r="I58" s="264">
        <v>8.4228109632985806</v>
      </c>
      <c r="J58" s="264">
        <v>6.2776336268225013</v>
      </c>
      <c r="K58" s="264">
        <v>7.4265823226031804</v>
      </c>
      <c r="L58" s="264">
        <v>8.0987130200367865</v>
      </c>
      <c r="M58" s="264">
        <v>7.2610662061022078</v>
      </c>
      <c r="N58" s="264">
        <v>2.865014970746147</v>
      </c>
      <c r="O58" s="264">
        <v>1.9393953189306481</v>
      </c>
      <c r="P58" s="264">
        <v>1.1976573018253329</v>
      </c>
      <c r="Q58" s="264">
        <v>1.617021178212245</v>
      </c>
      <c r="R58" s="264">
        <v>2.178958122284969</v>
      </c>
      <c r="S58" s="264">
        <v>5.9633508241727622</v>
      </c>
      <c r="T58" s="264">
        <v>7.4610512713001063</v>
      </c>
      <c r="U58" s="264">
        <v>5.2651446102351001</v>
      </c>
      <c r="V58" s="264">
        <v>4.2174130237529877</v>
      </c>
      <c r="W58" s="264">
        <v>4.7633630563818956</v>
      </c>
      <c r="DA58" s="72" t="s">
        <v>536</v>
      </c>
    </row>
    <row r="59" spans="1:105" ht="12" customHeight="1" x14ac:dyDescent="0.25">
      <c r="A59" s="64" t="s">
        <v>30</v>
      </c>
      <c r="B59" s="231">
        <v>1.551574478569073</v>
      </c>
      <c r="C59" s="231">
        <v>1.4700994497555211</v>
      </c>
      <c r="D59" s="231">
        <v>1.187442916708296</v>
      </c>
      <c r="E59" s="231">
        <v>0.87721243068437671</v>
      </c>
      <c r="F59" s="231">
        <v>3.5778563613624262E-2</v>
      </c>
      <c r="G59" s="231">
        <v>1.9886707831018491</v>
      </c>
      <c r="H59" s="231">
        <v>1.775572660335653</v>
      </c>
      <c r="I59" s="231">
        <v>2.1856864363916979</v>
      </c>
      <c r="J59" s="231">
        <v>0.96086880469432245</v>
      </c>
      <c r="K59" s="231">
        <v>0.63523040232970929</v>
      </c>
      <c r="L59" s="231">
        <v>1.0429383163447059</v>
      </c>
      <c r="M59" s="231">
        <v>1.4257907117712849</v>
      </c>
      <c r="N59" s="231">
        <v>0.51710943567716205</v>
      </c>
      <c r="O59" s="231">
        <v>0.37143526914826508</v>
      </c>
      <c r="P59" s="231">
        <v>0.15829365046988461</v>
      </c>
      <c r="Q59" s="231">
        <v>0.2095419985381955</v>
      </c>
      <c r="R59" s="231">
        <v>9.3961984513201396E-2</v>
      </c>
      <c r="S59" s="231">
        <v>0.28568912761879922</v>
      </c>
      <c r="T59" s="231">
        <v>0.24409610830969269</v>
      </c>
      <c r="U59" s="231">
        <v>8.8810827112690196E-3</v>
      </c>
      <c r="V59" s="231">
        <v>8.2122034556160722E-3</v>
      </c>
      <c r="W59" s="231">
        <v>1.6496991687540409E-2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0.26068289193485961</v>
      </c>
      <c r="C61" s="231">
        <v>0.27549115363813198</v>
      </c>
      <c r="D61" s="231">
        <v>0.21592560048062759</v>
      </c>
      <c r="E61" s="231">
        <v>0.23621775282306939</v>
      </c>
      <c r="F61" s="231">
        <v>0.2414028316742739</v>
      </c>
      <c r="G61" s="231">
        <v>0.35090283439533232</v>
      </c>
      <c r="H61" s="231">
        <v>0.28412760903057738</v>
      </c>
      <c r="I61" s="231">
        <v>0.27906566637011698</v>
      </c>
      <c r="J61" s="231">
        <v>0.25830744602078259</v>
      </c>
      <c r="K61" s="231">
        <v>0.1805577679508262</v>
      </c>
      <c r="L61" s="231">
        <v>0.1757708645694627</v>
      </c>
      <c r="M61" s="231">
        <v>0.1657372426557778</v>
      </c>
      <c r="N61" s="231">
        <v>0.1124826222453944</v>
      </c>
      <c r="O61" s="231">
        <v>5.905051226961093E-2</v>
      </c>
      <c r="P61" s="231">
        <v>4.1231264293183939E-2</v>
      </c>
      <c r="Q61" s="231">
        <v>3.3586052657600909E-2</v>
      </c>
      <c r="R61" s="231">
        <v>5.7859031247449788E-2</v>
      </c>
      <c r="S61" s="231">
        <v>0.15928508845616679</v>
      </c>
      <c r="T61" s="231">
        <v>0.12902857545909521</v>
      </c>
      <c r="U61" s="231">
        <v>7.7530672710241472E-2</v>
      </c>
      <c r="V61" s="231">
        <v>6.2487631746989923E-2</v>
      </c>
      <c r="W61" s="231">
        <v>4.4383837108695617E-2</v>
      </c>
      <c r="DA61" s="73" t="s">
        <v>539</v>
      </c>
    </row>
    <row r="62" spans="1:105" ht="12" customHeight="1" x14ac:dyDescent="0.25">
      <c r="A62" s="64" t="s">
        <v>160</v>
      </c>
      <c r="B62" s="231">
        <v>0.68785593644756682</v>
      </c>
      <c r="C62" s="231">
        <v>0.74945052022819447</v>
      </c>
      <c r="D62" s="231">
        <v>0.56949045431513645</v>
      </c>
      <c r="E62" s="231">
        <v>0.70117755103199886</v>
      </c>
      <c r="F62" s="231">
        <v>0.81626623250098584</v>
      </c>
      <c r="G62" s="231">
        <v>1.0614061215825561</v>
      </c>
      <c r="H62" s="231">
        <v>0.4922608364544922</v>
      </c>
      <c r="I62" s="231">
        <v>1.772556027873943</v>
      </c>
      <c r="J62" s="231">
        <v>1.4708651452103541</v>
      </c>
      <c r="K62" s="231">
        <v>1.0922629702494759</v>
      </c>
      <c r="L62" s="231">
        <v>0.92469758474794872</v>
      </c>
      <c r="M62" s="231">
        <v>1.0529219717965981</v>
      </c>
      <c r="N62" s="231">
        <v>0.60030538893839969</v>
      </c>
      <c r="O62" s="231">
        <v>0.2413801720886965</v>
      </c>
      <c r="P62" s="231">
        <v>6.8701805642323491E-2</v>
      </c>
      <c r="Q62" s="231">
        <v>7.9361426325528409E-2</v>
      </c>
      <c r="R62" s="231">
        <v>9.8585597666839983E-2</v>
      </c>
      <c r="S62" s="231">
        <v>0.28949122289793028</v>
      </c>
      <c r="T62" s="231">
        <v>0.35172515234944118</v>
      </c>
      <c r="U62" s="231">
        <v>0.22141330083815319</v>
      </c>
      <c r="V62" s="231">
        <v>0.15142872920123621</v>
      </c>
      <c r="W62" s="231">
        <v>0.1971675935281956</v>
      </c>
      <c r="DA62" s="73" t="s">
        <v>540</v>
      </c>
    </row>
    <row r="63" spans="1:105" ht="12" customHeight="1" x14ac:dyDescent="0.25">
      <c r="A63" s="64" t="s">
        <v>70</v>
      </c>
      <c r="B63" s="231">
        <v>2.2604718926324958</v>
      </c>
      <c r="C63" s="231">
        <v>2.2214220006171521</v>
      </c>
      <c r="D63" s="231">
        <v>1.8654045970597899</v>
      </c>
      <c r="E63" s="231">
        <v>1.95498650387198</v>
      </c>
      <c r="F63" s="231">
        <v>1.2258293009046111</v>
      </c>
      <c r="G63" s="231">
        <v>0.99542331023962094</v>
      </c>
      <c r="H63" s="231">
        <v>1.238868119257138</v>
      </c>
      <c r="I63" s="231">
        <v>1.0845444934898849</v>
      </c>
      <c r="J63" s="231">
        <v>0.95697611673422756</v>
      </c>
      <c r="K63" s="231">
        <v>0.68042035514041233</v>
      </c>
      <c r="L63" s="231">
        <v>0.55314464312368605</v>
      </c>
      <c r="M63" s="231">
        <v>0.50403076634768507</v>
      </c>
      <c r="N63" s="231">
        <v>0.19350463900394549</v>
      </c>
      <c r="O63" s="231">
        <v>0.19473837969419239</v>
      </c>
      <c r="P63" s="231">
        <v>0.20661812146182509</v>
      </c>
      <c r="Q63" s="231">
        <v>0.1735171812110699</v>
      </c>
      <c r="R63" s="231">
        <v>0.2125235466707977</v>
      </c>
      <c r="S63" s="231">
        <v>0.67327098493499982</v>
      </c>
      <c r="T63" s="231">
        <v>0.64285794589145784</v>
      </c>
      <c r="U63" s="231">
        <v>0.4155239755831498</v>
      </c>
      <c r="V63" s="231">
        <v>0.24504526729505949</v>
      </c>
      <c r="W63" s="231">
        <v>0.26929297181056522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3.3949621382687329</v>
      </c>
      <c r="C65" s="231">
        <v>6.0928336388058906</v>
      </c>
      <c r="D65" s="231">
        <v>8.1488246102856881</v>
      </c>
      <c r="E65" s="231">
        <v>6.2636647214419376</v>
      </c>
      <c r="F65" s="231">
        <v>7.912628058076292</v>
      </c>
      <c r="G65" s="231">
        <v>3.7688228122247249</v>
      </c>
      <c r="H65" s="231">
        <v>3.227310815952054</v>
      </c>
      <c r="I65" s="231">
        <v>3.1009583391729358</v>
      </c>
      <c r="J65" s="231">
        <v>2.6306161141628142</v>
      </c>
      <c r="K65" s="231">
        <v>4.8374252014371688</v>
      </c>
      <c r="L65" s="231">
        <v>5.4014558479127937</v>
      </c>
      <c r="M65" s="231">
        <v>4.1119050071117957</v>
      </c>
      <c r="N65" s="231">
        <v>1.441254120804546</v>
      </c>
      <c r="O65" s="231">
        <v>1.072536306975691</v>
      </c>
      <c r="P65" s="231">
        <v>0.72264193145543609</v>
      </c>
      <c r="Q65" s="231">
        <v>1.120835124341875</v>
      </c>
      <c r="R65" s="231">
        <v>1.715813197464729</v>
      </c>
      <c r="S65" s="231">
        <v>4.5549950576598492</v>
      </c>
      <c r="T65" s="231">
        <v>6.091981216116487</v>
      </c>
      <c r="U65" s="231">
        <v>4.5409114596428077</v>
      </c>
      <c r="V65" s="231">
        <v>3.749435269139834</v>
      </c>
      <c r="W65" s="231">
        <v>4.2351875420644571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6.8562549558883531E-4</v>
      </c>
      <c r="L67" s="231">
        <v>7.0576333818877797E-4</v>
      </c>
      <c r="M67" s="231">
        <v>6.8050641906675492E-4</v>
      </c>
      <c r="N67" s="231">
        <v>3.5876407670018491E-4</v>
      </c>
      <c r="O67" s="231">
        <v>2.5467875419237591E-4</v>
      </c>
      <c r="P67" s="231">
        <v>1.705285026794829E-4</v>
      </c>
      <c r="Q67" s="231">
        <v>1.7939513797554551E-4</v>
      </c>
      <c r="R67" s="231">
        <v>2.1476472195118909E-4</v>
      </c>
      <c r="S67" s="231">
        <v>6.1934260501655155E-4</v>
      </c>
      <c r="T67" s="231">
        <v>1.362273173932864E-3</v>
      </c>
      <c r="U67" s="231">
        <v>8.8411874947922069E-4</v>
      </c>
      <c r="V67" s="231">
        <v>8.0392291425202282E-4</v>
      </c>
      <c r="W67" s="231">
        <v>8.3412018244151084E-4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5.9016916380059889</v>
      </c>
      <c r="C69" s="265">
        <v>6.3743159132296512</v>
      </c>
      <c r="D69" s="265">
        <v>5.5559839472292856</v>
      </c>
      <c r="E69" s="265">
        <v>6.3413797662841924</v>
      </c>
      <c r="F69" s="265">
        <v>6.6498756013863778</v>
      </c>
      <c r="G69" s="265">
        <v>6.5529209372856432</v>
      </c>
      <c r="H69" s="265">
        <v>6.046312353172973</v>
      </c>
      <c r="I69" s="265">
        <v>6.6511043519366213</v>
      </c>
      <c r="J69" s="265">
        <v>6.0710108056788101</v>
      </c>
      <c r="K69" s="265">
        <v>5.3960652721899267</v>
      </c>
      <c r="L69" s="265">
        <v>4.4321794522365936</v>
      </c>
      <c r="M69" s="265">
        <v>6.0340151173072272</v>
      </c>
      <c r="N69" s="265">
        <v>4.3626295583243984</v>
      </c>
      <c r="O69" s="265">
        <v>2.9391727098469711</v>
      </c>
      <c r="P69" s="265">
        <v>2.149162758967214</v>
      </c>
      <c r="Q69" s="265">
        <v>2.341272302003587</v>
      </c>
      <c r="R69" s="265">
        <v>2.4973345573753449</v>
      </c>
      <c r="S69" s="265">
        <v>5.4981305271336502</v>
      </c>
      <c r="T69" s="265">
        <v>4.8054033371913452</v>
      </c>
      <c r="U69" s="265">
        <v>3.0413034518842328</v>
      </c>
      <c r="V69" s="265">
        <v>2.676400569022829</v>
      </c>
      <c r="W69" s="265">
        <v>2.591975751480657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28.697593660009471</v>
      </c>
      <c r="C72" s="225">
        <v>31.140132777766372</v>
      </c>
      <c r="D72" s="225">
        <v>35.35131561004647</v>
      </c>
      <c r="E72" s="225">
        <v>32.970185335566299</v>
      </c>
      <c r="F72" s="225">
        <v>35.455982382946353</v>
      </c>
      <c r="G72" s="225">
        <v>29.484931650922899</v>
      </c>
      <c r="H72" s="225">
        <v>29.94041362625924</v>
      </c>
      <c r="I72" s="225">
        <v>30.080861685584569</v>
      </c>
      <c r="J72" s="225">
        <v>25.314376966066209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4.926412001448939E-2</v>
      </c>
      <c r="C73" s="261">
        <v>5.3457138483645458E-2</v>
      </c>
      <c r="D73" s="261">
        <v>6.0686323582236398E-2</v>
      </c>
      <c r="E73" s="261">
        <v>5.6598723450973887E-2</v>
      </c>
      <c r="F73" s="261">
        <v>6.0866001241741463E-2</v>
      </c>
      <c r="G73" s="261">
        <v>5.0615714637226208E-2</v>
      </c>
      <c r="H73" s="261">
        <v>5.1397624053157627E-2</v>
      </c>
      <c r="I73" s="261">
        <v>5.1638726151555993E-2</v>
      </c>
      <c r="J73" s="261">
        <v>4.3456274408330962E-2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2.5625658968542631E-2</v>
      </c>
      <c r="C74" s="226">
        <v>2.7806736420201001E-2</v>
      </c>
      <c r="D74" s="226">
        <v>3.1567133072013233E-2</v>
      </c>
      <c r="E74" s="226">
        <v>2.9440890952338799E-2</v>
      </c>
      <c r="F74" s="226">
        <v>3.1660595787380681E-2</v>
      </c>
      <c r="G74" s="226">
        <v>2.6328716342870699E-2</v>
      </c>
      <c r="H74" s="226">
        <v>2.6735441237805552E-2</v>
      </c>
      <c r="I74" s="226">
        <v>2.6860855030812279E-2</v>
      </c>
      <c r="J74" s="226">
        <v>2.2604598797335038E-2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0.59981699009632317</v>
      </c>
      <c r="C75" s="226">
        <v>0.65086923089241933</v>
      </c>
      <c r="D75" s="226">
        <v>0.73888842306332703</v>
      </c>
      <c r="E75" s="226">
        <v>0.6891197068712972</v>
      </c>
      <c r="F75" s="226">
        <v>0.74107609459547208</v>
      </c>
      <c r="G75" s="226">
        <v>0.61627337697996021</v>
      </c>
      <c r="H75" s="226">
        <v>0.62579354200582538</v>
      </c>
      <c r="I75" s="226">
        <v>0.62872908890942725</v>
      </c>
      <c r="J75" s="226">
        <v>0.52910336587233409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1.6421373338163129E-2</v>
      </c>
      <c r="C76" s="226">
        <v>1.781904616121515E-2</v>
      </c>
      <c r="D76" s="226">
        <v>2.022877452741214E-2</v>
      </c>
      <c r="E76" s="226">
        <v>1.886624115032463E-2</v>
      </c>
      <c r="F76" s="226">
        <v>2.028866708058049E-2</v>
      </c>
      <c r="G76" s="226">
        <v>1.687190487907541E-2</v>
      </c>
      <c r="H76" s="226">
        <v>1.7132541351052549E-2</v>
      </c>
      <c r="I76" s="226">
        <v>1.7212908717185331E-2</v>
      </c>
      <c r="J76" s="226">
        <v>1.4485424802776989E-2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8.3875015230097244E-2</v>
      </c>
      <c r="C77" s="262">
        <v>8.9217132632705282E-2</v>
      </c>
      <c r="D77" s="262">
        <v>0.100304713276633</v>
      </c>
      <c r="E77" s="262">
        <v>9.5626666444360506E-2</v>
      </c>
      <c r="F77" s="262">
        <v>0.10343528885759561</v>
      </c>
      <c r="G77" s="262">
        <v>8.996699874568384E-2</v>
      </c>
      <c r="H77" s="262">
        <v>9.2285765163936842E-2</v>
      </c>
      <c r="I77" s="262">
        <v>9.1490328507769544E-2</v>
      </c>
      <c r="J77" s="262">
        <v>7.9342439143305868E-2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2.2503238814570929E-3</v>
      </c>
      <c r="C78" s="228">
        <v>2.4435845977887841E-3</v>
      </c>
      <c r="D78" s="228">
        <v>2.46194199687761E-3</v>
      </c>
      <c r="E78" s="228">
        <v>2.3848375212304602E-3</v>
      </c>
      <c r="F78" s="228">
        <v>2.529216613923239E-3</v>
      </c>
      <c r="G78" s="228">
        <v>2.3144409308660761E-3</v>
      </c>
      <c r="H78" s="228">
        <v>1.180977880107811E-3</v>
      </c>
      <c r="I78" s="228">
        <v>4.2936973723808926E-3</v>
      </c>
      <c r="J78" s="228">
        <v>2.7247336371883282E-3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1.1106634356961929E-2</v>
      </c>
      <c r="C79" s="228">
        <v>1.9865693644648109E-2</v>
      </c>
      <c r="D79" s="228">
        <v>3.5227866211345778E-2</v>
      </c>
      <c r="E79" s="228">
        <v>2.130390886889726E-2</v>
      </c>
      <c r="F79" s="228">
        <v>2.4517430156291039E-2</v>
      </c>
      <c r="G79" s="228">
        <v>8.2180775109805537E-3</v>
      </c>
      <c r="H79" s="228">
        <v>7.7426079907626693E-3</v>
      </c>
      <c r="I79" s="228">
        <v>7.511512450604654E-3</v>
      </c>
      <c r="J79" s="228">
        <v>4.873137579015775E-3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3.0077285467396028E-4</v>
      </c>
      <c r="C80" s="228">
        <v>3.6010226011133661E-4</v>
      </c>
      <c r="D80" s="228">
        <v>4.4339509504273179E-4</v>
      </c>
      <c r="E80" s="228">
        <v>5.010802494483347E-4</v>
      </c>
      <c r="F80" s="228">
        <v>5.9831806370057566E-4</v>
      </c>
      <c r="G80" s="228">
        <v>6.6023965072860751E-3</v>
      </c>
      <c r="H80" s="228">
        <v>6.8141961471360687E-3</v>
      </c>
      <c r="I80" s="228">
        <v>6.2556671446111134E-3</v>
      </c>
      <c r="J80" s="228">
        <v>6.0263503523336646E-3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7.021728413700426E-2</v>
      </c>
      <c r="C82" s="228">
        <v>6.6547752130157053E-2</v>
      </c>
      <c r="D82" s="228">
        <v>6.2171509973366922E-2</v>
      </c>
      <c r="E82" s="228">
        <v>7.1436839804784449E-2</v>
      </c>
      <c r="F82" s="228">
        <v>7.579032402368073E-2</v>
      </c>
      <c r="G82" s="228">
        <v>7.2832083796551136E-2</v>
      </c>
      <c r="H82" s="228">
        <v>7.6547983145930296E-2</v>
      </c>
      <c r="I82" s="228">
        <v>7.3429451540172885E-2</v>
      </c>
      <c r="J82" s="228">
        <v>6.5718217574768104E-2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7.1581227250737554</v>
      </c>
      <c r="C83" s="263">
        <v>7.6771340988443626</v>
      </c>
      <c r="D83" s="263">
        <v>8.6608929068032943</v>
      </c>
      <c r="E83" s="263">
        <v>8.1956968092292293</v>
      </c>
      <c r="F83" s="263">
        <v>8.8659801382408965</v>
      </c>
      <c r="G83" s="263">
        <v>7.4256473293608787</v>
      </c>
      <c r="H83" s="263">
        <v>7.5865895734125539</v>
      </c>
      <c r="I83" s="263">
        <v>7.5684850555397176</v>
      </c>
      <c r="J83" s="263">
        <v>6.5053176475362058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1.6842408971483529</v>
      </c>
      <c r="C84" s="264">
        <v>2.4100681772425379</v>
      </c>
      <c r="D84" s="264">
        <v>3.7144887208901261</v>
      </c>
      <c r="E84" s="264">
        <v>2.488107998843319</v>
      </c>
      <c r="F84" s="264">
        <v>2.6084333682941279</v>
      </c>
      <c r="G84" s="264">
        <v>1.158864683807405</v>
      </c>
      <c r="H84" s="264">
        <v>1.070620935838752</v>
      </c>
      <c r="I84" s="264">
        <v>1.291505609999575</v>
      </c>
      <c r="J84" s="264">
        <v>0.84787703911075374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6.6483130251873843E-2</v>
      </c>
      <c r="C85" s="232">
        <v>7.1093097214073669E-2</v>
      </c>
      <c r="D85" s="232">
        <v>7.4266625251883156E-2</v>
      </c>
      <c r="E85" s="232">
        <v>6.4190945119761936E-2</v>
      </c>
      <c r="F85" s="232">
        <v>6.1757100216981359E-2</v>
      </c>
      <c r="G85" s="232">
        <v>6.5837493078945944E-2</v>
      </c>
      <c r="H85" s="232">
        <v>5.8023663710672253E-2</v>
      </c>
      <c r="I85" s="232">
        <v>5.778542213169708E-2</v>
      </c>
      <c r="J85" s="232">
        <v>4.119289828296302E-2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0.17542699284153879</v>
      </c>
      <c r="C86" s="232">
        <v>0.1934027934766552</v>
      </c>
      <c r="D86" s="232">
        <v>0.19587364379677369</v>
      </c>
      <c r="E86" s="232">
        <v>0.19054135076467649</v>
      </c>
      <c r="F86" s="232">
        <v>0.20882205554373931</v>
      </c>
      <c r="G86" s="232">
        <v>0.19914435374698111</v>
      </c>
      <c r="H86" s="232">
        <v>0.10052798927152411</v>
      </c>
      <c r="I86" s="232">
        <v>0.36703869614305318</v>
      </c>
      <c r="J86" s="232">
        <v>0.23456233743153859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0.57649831238691096</v>
      </c>
      <c r="C87" s="232">
        <v>0.5732589528112445</v>
      </c>
      <c r="D87" s="232">
        <v>0.64159740134847387</v>
      </c>
      <c r="E87" s="232">
        <v>0.53125740923425535</v>
      </c>
      <c r="F87" s="232">
        <v>0.31359890213311831</v>
      </c>
      <c r="G87" s="232">
        <v>0.18676445122323659</v>
      </c>
      <c r="H87" s="232">
        <v>0.25299782509313667</v>
      </c>
      <c r="I87" s="232">
        <v>0.2245738868277764</v>
      </c>
      <c r="J87" s="232">
        <v>0.15261124076417959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0.86583246166802919</v>
      </c>
      <c r="C88" s="232">
        <v>1.5723133337405639</v>
      </c>
      <c r="D88" s="232">
        <v>2.8027510504929949</v>
      </c>
      <c r="E88" s="232">
        <v>1.702118293724626</v>
      </c>
      <c r="F88" s="232">
        <v>2.0242553104002901</v>
      </c>
      <c r="G88" s="232">
        <v>0.70711838575824137</v>
      </c>
      <c r="H88" s="232">
        <v>0.6590714577634188</v>
      </c>
      <c r="I88" s="232">
        <v>0.64210760489704799</v>
      </c>
      <c r="J88" s="232">
        <v>0.41951056263207248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5.4738818279254016</v>
      </c>
      <c r="C89" s="264">
        <v>5.2670659216018247</v>
      </c>
      <c r="D89" s="264">
        <v>4.9464041859131678</v>
      </c>
      <c r="E89" s="264">
        <v>5.7075888103859098</v>
      </c>
      <c r="F89" s="264">
        <v>6.2575467699467673</v>
      </c>
      <c r="G89" s="264">
        <v>6.2667826455534739</v>
      </c>
      <c r="H89" s="264">
        <v>6.5159686375738017</v>
      </c>
      <c r="I89" s="264">
        <v>6.2769794455401424</v>
      </c>
      <c r="J89" s="264">
        <v>5.6574406084254516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13.72877985872702</v>
      </c>
      <c r="C90" s="296">
        <v>14.724207454528511</v>
      </c>
      <c r="D90" s="296">
        <v>16.61098819680933</v>
      </c>
      <c r="E90" s="296">
        <v>15.718774545266021</v>
      </c>
      <c r="F90" s="296">
        <v>17.004331194740899</v>
      </c>
      <c r="G90" s="296">
        <v>14.24187338060613</v>
      </c>
      <c r="H90" s="296">
        <v>14.55054937337939</v>
      </c>
      <c r="I90" s="296">
        <v>14.51582617151894</v>
      </c>
      <c r="J90" s="296">
        <v>12.476745275863699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3.2302565063630411</v>
      </c>
      <c r="C91" s="264">
        <v>4.62234257789222</v>
      </c>
      <c r="D91" s="264">
        <v>7.1241301519176741</v>
      </c>
      <c r="E91" s="264">
        <v>4.772017509731338</v>
      </c>
      <c r="F91" s="264">
        <v>5.0027931714594818</v>
      </c>
      <c r="G91" s="264">
        <v>2.2226215924345212</v>
      </c>
      <c r="H91" s="264">
        <v>2.0533762419005028</v>
      </c>
      <c r="I91" s="264">
        <v>2.4770176325542699</v>
      </c>
      <c r="J91" s="264">
        <v>1.626168992108316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0.12751000431298781</v>
      </c>
      <c r="C92" s="299">
        <v>0.13635159924099241</v>
      </c>
      <c r="D92" s="299">
        <v>0.14243820455357939</v>
      </c>
      <c r="E92" s="299">
        <v>0.12311375318921471</v>
      </c>
      <c r="F92" s="299">
        <v>0.1184458085109939</v>
      </c>
      <c r="G92" s="299">
        <v>0.12627171727095521</v>
      </c>
      <c r="H92" s="299">
        <v>0.11128533782890949</v>
      </c>
      <c r="I92" s="299">
        <v>0.1108284071060695</v>
      </c>
      <c r="J92" s="299">
        <v>7.9005104269696161E-2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0.33645673013732119</v>
      </c>
      <c r="C93" s="299">
        <v>0.37093306131832038</v>
      </c>
      <c r="D93" s="299">
        <v>0.37567197980458072</v>
      </c>
      <c r="E93" s="299">
        <v>0.36544501388187323</v>
      </c>
      <c r="F93" s="299">
        <v>0.40050612993329537</v>
      </c>
      <c r="G93" s="299">
        <v>0.38194497324332938</v>
      </c>
      <c r="H93" s="299">
        <v>0.1928056680999426</v>
      </c>
      <c r="I93" s="299">
        <v>0.70395460549054178</v>
      </c>
      <c r="J93" s="299">
        <v>0.44987419431438408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1.1056835323546359</v>
      </c>
      <c r="C94" s="299">
        <v>1.099470666746478</v>
      </c>
      <c r="D94" s="299">
        <v>1.2305390420578139</v>
      </c>
      <c r="E94" s="299">
        <v>1.018914637233967</v>
      </c>
      <c r="F94" s="299">
        <v>0.60146080986334305</v>
      </c>
      <c r="G94" s="299">
        <v>0.35820118413146612</v>
      </c>
      <c r="H94" s="299">
        <v>0.48523217313302058</v>
      </c>
      <c r="I94" s="299">
        <v>0.43071704309811909</v>
      </c>
      <c r="J94" s="299">
        <v>0.29269770984500992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1.6606062395580961</v>
      </c>
      <c r="C95" s="299">
        <v>3.015587250586429</v>
      </c>
      <c r="D95" s="299">
        <v>5.3754809255017006</v>
      </c>
      <c r="E95" s="299">
        <v>3.2645441054262831</v>
      </c>
      <c r="F95" s="299">
        <v>3.8823804231518491</v>
      </c>
      <c r="G95" s="299">
        <v>1.35620371778877</v>
      </c>
      <c r="H95" s="299">
        <v>1.2640530628386299</v>
      </c>
      <c r="I95" s="299">
        <v>1.2315175768595401</v>
      </c>
      <c r="J95" s="299">
        <v>0.8045919836792258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10.49852335236398</v>
      </c>
      <c r="C96" s="264">
        <v>10.10186487663629</v>
      </c>
      <c r="D96" s="264">
        <v>9.4868580448916529</v>
      </c>
      <c r="E96" s="264">
        <v>10.946757035534681</v>
      </c>
      <c r="F96" s="264">
        <v>12.001538023281419</v>
      </c>
      <c r="G96" s="264">
        <v>12.01925178817161</v>
      </c>
      <c r="H96" s="264">
        <v>12.49717313147889</v>
      </c>
      <c r="I96" s="264">
        <v>12.03880853896467</v>
      </c>
      <c r="J96" s="264">
        <v>10.85057628375538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7.0356879185610772</v>
      </c>
      <c r="C97" s="296">
        <f t="shared" si="1"/>
        <v>7.8996219398033141</v>
      </c>
      <c r="D97" s="296">
        <f t="shared" si="1"/>
        <v>9.1277591389122286</v>
      </c>
      <c r="E97" s="296">
        <f t="shared" si="1"/>
        <v>8.1660617522017613</v>
      </c>
      <c r="F97" s="296">
        <f t="shared" si="1"/>
        <v>8.6283444024017868</v>
      </c>
      <c r="G97" s="296">
        <f t="shared" si="1"/>
        <v>7.0173542293710742</v>
      </c>
      <c r="H97" s="296">
        <f t="shared" si="1"/>
        <v>6.9899297656555115</v>
      </c>
      <c r="I97" s="296">
        <f t="shared" si="1"/>
        <v>7.1806185512091538</v>
      </c>
      <c r="J97" s="296">
        <f t="shared" si="1"/>
        <v>5.6433219396422292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0.49912142024353812</v>
      </c>
      <c r="C98" s="264">
        <v>0.83203991688420165</v>
      </c>
      <c r="D98" s="264">
        <v>1.3998178730265209</v>
      </c>
      <c r="E98" s="264">
        <v>0.86986855400064222</v>
      </c>
      <c r="F98" s="264">
        <v>0.98312514710283216</v>
      </c>
      <c r="G98" s="264">
        <v>0.40916134024906892</v>
      </c>
      <c r="H98" s="264">
        <v>0.34494447631318342</v>
      </c>
      <c r="I98" s="264">
        <v>0.45160054361326107</v>
      </c>
      <c r="J98" s="264">
        <v>0.28629535013271667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2.9955654725233441E-2</v>
      </c>
      <c r="C99" s="232">
        <v>3.2203831465052041E-2</v>
      </c>
      <c r="D99" s="232">
        <v>3.3831248354222743E-2</v>
      </c>
      <c r="E99" s="232">
        <v>2.8534464975385289E-2</v>
      </c>
      <c r="F99" s="232">
        <v>2.645722780041436E-2</v>
      </c>
      <c r="G99" s="232">
        <v>2.7711295609105711E-2</v>
      </c>
      <c r="H99" s="232">
        <v>2.4479423379065061E-2</v>
      </c>
      <c r="I99" s="232">
        <v>2.445885475222127E-2</v>
      </c>
      <c r="J99" s="232">
        <v>1.6962340539327912E-2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7.9043065618875835E-2</v>
      </c>
      <c r="C100" s="232">
        <v>8.7607815808586037E-2</v>
      </c>
      <c r="D100" s="232">
        <v>8.9227831032583235E-2</v>
      </c>
      <c r="E100" s="232">
        <v>8.4700349708411157E-2</v>
      </c>
      <c r="F100" s="232">
        <v>8.9461012156660885E-2</v>
      </c>
      <c r="G100" s="232">
        <v>8.3820750114977874E-2</v>
      </c>
      <c r="H100" s="232">
        <v>4.2411441357694257E-2</v>
      </c>
      <c r="I100" s="232">
        <v>0.15535659040350369</v>
      </c>
      <c r="J100" s="232">
        <v>9.6587674357938122E-2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0.39012269989942883</v>
      </c>
      <c r="C101" s="232">
        <v>0.71222826961056351</v>
      </c>
      <c r="D101" s="232">
        <v>1.2767587936397149</v>
      </c>
      <c r="E101" s="232">
        <v>0.75663373931684574</v>
      </c>
      <c r="F101" s="232">
        <v>0.86720690714575688</v>
      </c>
      <c r="G101" s="232">
        <v>0.29762929452498532</v>
      </c>
      <c r="H101" s="232">
        <v>0.27805361157642411</v>
      </c>
      <c r="I101" s="232">
        <v>0.27178509845753612</v>
      </c>
      <c r="J101" s="232">
        <v>0.1727453352354506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4.070170685983757</v>
      </c>
      <c r="C102" s="264">
        <v>4.6817005533886782</v>
      </c>
      <c r="D102" s="264">
        <v>5.4746676331276074</v>
      </c>
      <c r="E102" s="264">
        <v>4.7590286074632528</v>
      </c>
      <c r="F102" s="264">
        <v>4.9644369682008076</v>
      </c>
      <c r="G102" s="264">
        <v>3.9704760155358731</v>
      </c>
      <c r="H102" s="264">
        <v>3.8959835062208539</v>
      </c>
      <c r="I102" s="264">
        <v>4.0721588400493767</v>
      </c>
      <c r="J102" s="264">
        <v>3.027415462806526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0.77434078893533775</v>
      </c>
      <c r="C103" s="231">
        <v>0.63672647336199639</v>
      </c>
      <c r="D103" s="231">
        <v>0.54232147167815947</v>
      </c>
      <c r="E103" s="231">
        <v>0.41608405296361828</v>
      </c>
      <c r="F103" s="231">
        <v>1.7359467675107421E-2</v>
      </c>
      <c r="G103" s="231">
        <v>0.96702403350415911</v>
      </c>
      <c r="H103" s="231">
        <v>0.98567451751065749</v>
      </c>
      <c r="I103" s="231">
        <v>1.056709260401451</v>
      </c>
      <c r="J103" s="231">
        <v>0.46338305960241499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0.13009842517450129</v>
      </c>
      <c r="C105" s="231">
        <v>0.11932016621569851</v>
      </c>
      <c r="D105" s="231">
        <v>9.8616184220677791E-2</v>
      </c>
      <c r="E105" s="231">
        <v>0.1120440574467242</v>
      </c>
      <c r="F105" s="231">
        <v>0.11712668787891729</v>
      </c>
      <c r="G105" s="231">
        <v>0.1706323023239375</v>
      </c>
      <c r="H105" s="231">
        <v>0.15772789827127051</v>
      </c>
      <c r="I105" s="231">
        <v>0.1349192953771694</v>
      </c>
      <c r="J105" s="231">
        <v>0.1245698622646764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0.34328671672524708</v>
      </c>
      <c r="C106" s="231">
        <v>0.32460047977269141</v>
      </c>
      <c r="D106" s="231">
        <v>0.26009410384711479</v>
      </c>
      <c r="E106" s="231">
        <v>0.33258625513649431</v>
      </c>
      <c r="F106" s="231">
        <v>0.39604572811823979</v>
      </c>
      <c r="G106" s="231">
        <v>0.51612626765593839</v>
      </c>
      <c r="H106" s="231">
        <v>0.27326899839173618</v>
      </c>
      <c r="I106" s="231">
        <v>0.85697396389897018</v>
      </c>
      <c r="J106" s="231">
        <v>0.7093309595652354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1.128128628618249</v>
      </c>
      <c r="C107" s="231">
        <v>0.96213776322202682</v>
      </c>
      <c r="D107" s="231">
        <v>0.85195587267222539</v>
      </c>
      <c r="E107" s="231">
        <v>0.92729956800270807</v>
      </c>
      <c r="F107" s="231">
        <v>0.59476239331614544</v>
      </c>
      <c r="G107" s="231">
        <v>0.48404103519364738</v>
      </c>
      <c r="H107" s="231">
        <v>0.68773346367997967</v>
      </c>
      <c r="I107" s="231">
        <v>0.52434246308457144</v>
      </c>
      <c r="J107" s="231">
        <v>0.46150579431061478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1.694316126530423</v>
      </c>
      <c r="C109" s="231">
        <v>2.638915670816266</v>
      </c>
      <c r="D109" s="231">
        <v>3.7216800007094291</v>
      </c>
      <c r="E109" s="231">
        <v>2.9710146739137082</v>
      </c>
      <c r="F109" s="231">
        <v>3.8391426912123969</v>
      </c>
      <c r="G109" s="231">
        <v>1.8326523768581899</v>
      </c>
      <c r="H109" s="231">
        <v>1.7915786283672099</v>
      </c>
      <c r="I109" s="231">
        <v>1.4992138572872149</v>
      </c>
      <c r="J109" s="231">
        <v>1.268625787063584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2.4663958123337819</v>
      </c>
      <c r="C113" s="265">
        <v>2.385881469530434</v>
      </c>
      <c r="D113" s="265">
        <v>2.2532736327581011</v>
      </c>
      <c r="E113" s="265">
        <v>2.5371645907378668</v>
      </c>
      <c r="F113" s="265">
        <v>2.6807822870981459</v>
      </c>
      <c r="G113" s="265">
        <v>2.637716873586132</v>
      </c>
      <c r="H113" s="265">
        <v>2.7490017831214741</v>
      </c>
      <c r="I113" s="265">
        <v>2.6568591675465161</v>
      </c>
      <c r="J113" s="265">
        <v>2.3296111267029871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392.69410852961619</v>
      </c>
      <c r="C115" s="225">
        <v>456.73391109059207</v>
      </c>
      <c r="D115" s="225">
        <v>551.86596041536495</v>
      </c>
      <c r="E115" s="225">
        <v>490.14638874784242</v>
      </c>
      <c r="F115" s="225">
        <v>486.63110371507548</v>
      </c>
      <c r="G115" s="225">
        <v>430.03356775544393</v>
      </c>
      <c r="H115" s="225">
        <v>447.25914285014602</v>
      </c>
      <c r="I115" s="225">
        <v>448.54302617447559</v>
      </c>
      <c r="J115" s="225">
        <v>380.0720509931781</v>
      </c>
      <c r="K115" s="225">
        <v>408.82294345337903</v>
      </c>
      <c r="L115" s="225">
        <v>449.84131956420339</v>
      </c>
      <c r="M115" s="225">
        <v>473.95882871349681</v>
      </c>
      <c r="N115" s="225">
        <v>457.06126729085412</v>
      </c>
      <c r="O115" s="225">
        <v>416.26208040002331</v>
      </c>
      <c r="P115" s="225">
        <v>474.40046952572561</v>
      </c>
      <c r="Q115" s="225">
        <v>490.3214310430551</v>
      </c>
      <c r="R115" s="225">
        <v>526.19942749433687</v>
      </c>
      <c r="S115" s="225">
        <v>446.43369549119058</v>
      </c>
      <c r="T115" s="225">
        <v>454.31979666464127</v>
      </c>
      <c r="U115" s="225">
        <v>488.27104510897311</v>
      </c>
      <c r="V115" s="225">
        <v>447.73058710887568</v>
      </c>
      <c r="W115" s="225">
        <v>465.98660519256441</v>
      </c>
      <c r="DA115" s="89" t="s">
        <v>593</v>
      </c>
    </row>
    <row r="116" spans="1:105" ht="12" customHeight="1" x14ac:dyDescent="0.25">
      <c r="A116" s="55" t="s">
        <v>92</v>
      </c>
      <c r="B116" s="261">
        <v>0.60665380292332316</v>
      </c>
      <c r="C116" s="261">
        <v>0.70558574235959337</v>
      </c>
      <c r="D116" s="261">
        <v>0.85255056370321625</v>
      </c>
      <c r="E116" s="261">
        <v>0.75720303479060502</v>
      </c>
      <c r="F116" s="261">
        <v>0.75177244393840936</v>
      </c>
      <c r="G116" s="261">
        <v>0.664337695924057</v>
      </c>
      <c r="H116" s="261">
        <v>0.69094863917923022</v>
      </c>
      <c r="I116" s="261">
        <v>0.69293204734428426</v>
      </c>
      <c r="J116" s="261">
        <v>0.58715460739445402</v>
      </c>
      <c r="K116" s="261">
        <v>0.63157044626142822</v>
      </c>
      <c r="L116" s="261">
        <v>0.69493771691026462</v>
      </c>
      <c r="M116" s="261">
        <v>0.73219566991902252</v>
      </c>
      <c r="N116" s="261">
        <v>0.70609145884329128</v>
      </c>
      <c r="O116" s="261">
        <v>0.64306280283355577</v>
      </c>
      <c r="P116" s="261">
        <v>0.73287793907531729</v>
      </c>
      <c r="Q116" s="261">
        <v>0.75747344901786673</v>
      </c>
      <c r="R116" s="261">
        <v>0.81289960009991713</v>
      </c>
      <c r="S116" s="261">
        <v>0.68967344617640558</v>
      </c>
      <c r="T116" s="261">
        <v>0.70185629578687603</v>
      </c>
      <c r="U116" s="261">
        <v>0.75430590869265646</v>
      </c>
      <c r="V116" s="261">
        <v>0.69167695021373832</v>
      </c>
      <c r="W116" s="261">
        <v>0.71987977413228632</v>
      </c>
      <c r="DA116" s="67" t="s">
        <v>594</v>
      </c>
    </row>
    <row r="117" spans="1:105" ht="12" customHeight="1" x14ac:dyDescent="0.25">
      <c r="A117" s="202" t="s">
        <v>93</v>
      </c>
      <c r="B117" s="226">
        <v>0.3028057147231083</v>
      </c>
      <c r="C117" s="226">
        <v>0.35218669030685379</v>
      </c>
      <c r="D117" s="226">
        <v>0.42554284096752049</v>
      </c>
      <c r="E117" s="226">
        <v>0.37795099121674153</v>
      </c>
      <c r="F117" s="226">
        <v>0.37524036130484789</v>
      </c>
      <c r="G117" s="226">
        <v>0.33159810399674178</v>
      </c>
      <c r="H117" s="226">
        <v>0.34488071370430401</v>
      </c>
      <c r="I117" s="226">
        <v>0.34587071380668988</v>
      </c>
      <c r="J117" s="226">
        <v>0.29307286905364632</v>
      </c>
      <c r="K117" s="226">
        <v>0.31524263007439829</v>
      </c>
      <c r="L117" s="226">
        <v>0.34687182548438561</v>
      </c>
      <c r="M117" s="226">
        <v>0.36546879303914581</v>
      </c>
      <c r="N117" s="226">
        <v>0.3524391140789549</v>
      </c>
      <c r="O117" s="226">
        <v>0.32097893507884551</v>
      </c>
      <c r="P117" s="226">
        <v>0.36580934146810112</v>
      </c>
      <c r="Q117" s="226">
        <v>0.37808596601284888</v>
      </c>
      <c r="R117" s="226">
        <v>0.40575142399213809</v>
      </c>
      <c r="S117" s="226">
        <v>0.34424421274317979</v>
      </c>
      <c r="T117" s="226">
        <v>0.35032517105232758</v>
      </c>
      <c r="U117" s="226">
        <v>0.3765049171387338</v>
      </c>
      <c r="V117" s="226">
        <v>0.34524424351699501</v>
      </c>
      <c r="W117" s="226">
        <v>0.35932142594412841</v>
      </c>
      <c r="DA117" s="174" t="s">
        <v>595</v>
      </c>
    </row>
    <row r="118" spans="1:105" ht="12" customHeight="1" x14ac:dyDescent="0.25">
      <c r="A118" s="202" t="s">
        <v>94</v>
      </c>
      <c r="B118" s="226">
        <v>7.6975076266525164</v>
      </c>
      <c r="C118" s="226">
        <v>8.9528024169605676</v>
      </c>
      <c r="D118" s="226">
        <v>10.81756091297736</v>
      </c>
      <c r="E118" s="226">
        <v>9.6077468024408077</v>
      </c>
      <c r="F118" s="226">
        <v>9.5388409218536054</v>
      </c>
      <c r="G118" s="226">
        <v>8.4294278819423063</v>
      </c>
      <c r="H118" s="226">
        <v>8.7670799953421472</v>
      </c>
      <c r="I118" s="226">
        <v>8.792246407229289</v>
      </c>
      <c r="J118" s="226">
        <v>7.4500926997637622</v>
      </c>
      <c r="K118" s="226">
        <v>8.0136616690427953</v>
      </c>
      <c r="L118" s="226">
        <v>8.8176952821993027</v>
      </c>
      <c r="M118" s="226">
        <v>9.2904416427370293</v>
      </c>
      <c r="N118" s="226">
        <v>8.9592191845987657</v>
      </c>
      <c r="O118" s="226">
        <v>8.1594820726006123</v>
      </c>
      <c r="P118" s="226">
        <v>9.2990985933878019</v>
      </c>
      <c r="Q118" s="226">
        <v>9.6111779448265864</v>
      </c>
      <c r="R118" s="226">
        <v>10.31445091305687</v>
      </c>
      <c r="S118" s="226">
        <v>8.7508997491829721</v>
      </c>
      <c r="T118" s="226">
        <v>8.9054814518593002</v>
      </c>
      <c r="U118" s="226">
        <v>9.5709867094077303</v>
      </c>
      <c r="V118" s="226">
        <v>8.7763211469111084</v>
      </c>
      <c r="W118" s="226">
        <v>9.1341717878533526</v>
      </c>
      <c r="DA118" s="174" t="s">
        <v>596</v>
      </c>
    </row>
    <row r="119" spans="1:105" ht="12" customHeight="1" x14ac:dyDescent="0.25">
      <c r="A119" s="202" t="s">
        <v>95</v>
      </c>
      <c r="B119" s="226">
        <v>0.20221793430777449</v>
      </c>
      <c r="C119" s="226">
        <v>0.23519524745319789</v>
      </c>
      <c r="D119" s="226">
        <v>0.28418352123440549</v>
      </c>
      <c r="E119" s="226">
        <v>0.25240101159686829</v>
      </c>
      <c r="F119" s="226">
        <v>0.25059081464613647</v>
      </c>
      <c r="G119" s="226">
        <v>0.22144589864135239</v>
      </c>
      <c r="H119" s="226">
        <v>0.23031621305974359</v>
      </c>
      <c r="I119" s="226">
        <v>0.23097734911476159</v>
      </c>
      <c r="J119" s="226">
        <v>0.195718202464818</v>
      </c>
      <c r="K119" s="226">
        <v>0.21052348208714269</v>
      </c>
      <c r="L119" s="226">
        <v>0.231645905636755</v>
      </c>
      <c r="M119" s="226">
        <v>0.24406522330634089</v>
      </c>
      <c r="N119" s="226">
        <v>0.23536381961443051</v>
      </c>
      <c r="O119" s="226">
        <v>0.21435426761118531</v>
      </c>
      <c r="P119" s="226">
        <v>0.2442926463584392</v>
      </c>
      <c r="Q119" s="226">
        <v>0.25249114967262237</v>
      </c>
      <c r="R119" s="226">
        <v>0.27096653336663917</v>
      </c>
      <c r="S119" s="226">
        <v>0.22989114872546851</v>
      </c>
      <c r="T119" s="226">
        <v>0.23395209859562541</v>
      </c>
      <c r="U119" s="226">
        <v>0.25143530289755223</v>
      </c>
      <c r="V119" s="226">
        <v>0.23055898340457959</v>
      </c>
      <c r="W119" s="226">
        <v>0.23995992471076219</v>
      </c>
      <c r="DA119" s="174" t="s">
        <v>597</v>
      </c>
    </row>
    <row r="120" spans="1:105" ht="12" customHeight="1" x14ac:dyDescent="0.25">
      <c r="A120" s="56" t="s">
        <v>96</v>
      </c>
      <c r="B120" s="262">
        <v>1.0258757439341</v>
      </c>
      <c r="C120" s="262">
        <v>1.1738938651318269</v>
      </c>
      <c r="D120" s="262">
        <v>1.4074738676503611</v>
      </c>
      <c r="E120" s="262">
        <v>1.27311551986744</v>
      </c>
      <c r="F120" s="262">
        <v>1.269937011893961</v>
      </c>
      <c r="G120" s="262">
        <v>1.170805933458283</v>
      </c>
      <c r="H120" s="262">
        <v>1.228127007718796</v>
      </c>
      <c r="I120" s="262">
        <v>1.217552936534571</v>
      </c>
      <c r="J120" s="262">
        <v>1.055297865546319</v>
      </c>
      <c r="K120" s="262">
        <v>1.1116253315365681</v>
      </c>
      <c r="L120" s="262">
        <v>1.204512636705263</v>
      </c>
      <c r="M120" s="262">
        <v>1.294511342248605</v>
      </c>
      <c r="N120" s="262">
        <v>1.2982378322662449</v>
      </c>
      <c r="O120" s="262">
        <v>1.191352920429414</v>
      </c>
      <c r="P120" s="262">
        <v>3.3151322905142941</v>
      </c>
      <c r="Q120" s="262">
        <v>3.9144179863552799</v>
      </c>
      <c r="R120" s="262">
        <v>4.4992466061254799</v>
      </c>
      <c r="S120" s="262">
        <v>4.4132626568557312</v>
      </c>
      <c r="T120" s="262">
        <v>4.968146616935357</v>
      </c>
      <c r="U120" s="262">
        <v>5.741877996549734</v>
      </c>
      <c r="V120" s="262">
        <v>6.1414292972582301</v>
      </c>
      <c r="W120" s="262">
        <v>6.5124766878131508</v>
      </c>
      <c r="DA120" s="68" t="s">
        <v>598</v>
      </c>
    </row>
    <row r="121" spans="1:105" ht="12" customHeight="1" x14ac:dyDescent="0.25">
      <c r="A121" s="37" t="s">
        <v>160</v>
      </c>
      <c r="B121" s="228">
        <v>2.7523723002008799E-2</v>
      </c>
      <c r="C121" s="228">
        <v>3.2151996860111338E-2</v>
      </c>
      <c r="D121" s="228">
        <v>3.4545924225112323E-2</v>
      </c>
      <c r="E121" s="228">
        <v>3.1750282358815288E-2</v>
      </c>
      <c r="F121" s="228">
        <v>3.105270768412784E-2</v>
      </c>
      <c r="G121" s="228">
        <v>3.0119501731480331E-2</v>
      </c>
      <c r="H121" s="228">
        <v>1.5716300639675159E-2</v>
      </c>
      <c r="I121" s="228">
        <v>5.714050795969295E-2</v>
      </c>
      <c r="J121" s="228">
        <v>3.6240448649601409E-2</v>
      </c>
      <c r="K121" s="228">
        <v>4.1682543806271642E-2</v>
      </c>
      <c r="L121" s="228">
        <v>5.3379843451022251E-2</v>
      </c>
      <c r="M121" s="228">
        <v>3.8238080558644007E-2</v>
      </c>
      <c r="N121" s="228">
        <v>1.4462423161175559E-2</v>
      </c>
      <c r="O121" s="228">
        <v>8.8422150975304356E-3</v>
      </c>
      <c r="P121" s="228">
        <v>1.2383247727125589E-3</v>
      </c>
      <c r="Q121" s="228">
        <v>1.7466421101929529E-3</v>
      </c>
      <c r="R121" s="228">
        <v>2.685210038152825E-3</v>
      </c>
      <c r="S121" s="228">
        <v>2.6547941376503389E-3</v>
      </c>
      <c r="T121" s="228">
        <v>4.1765128824166678E-3</v>
      </c>
      <c r="U121" s="228">
        <v>4.5455003768884554E-3</v>
      </c>
      <c r="V121" s="228">
        <v>2.7141046991423232E-3</v>
      </c>
      <c r="W121" s="228">
        <v>3.765119034134407E-3</v>
      </c>
      <c r="DA121" s="69" t="s">
        <v>599</v>
      </c>
    </row>
    <row r="122" spans="1:105" ht="12" customHeight="1" x14ac:dyDescent="0.25">
      <c r="A122" s="37" t="s">
        <v>162</v>
      </c>
      <c r="B122" s="228">
        <v>0.13584530211165649</v>
      </c>
      <c r="C122" s="228">
        <v>0.26138719333255073</v>
      </c>
      <c r="D122" s="228">
        <v>0.49431676225231791</v>
      </c>
      <c r="E122" s="228">
        <v>0.28362733977154359</v>
      </c>
      <c r="F122" s="228">
        <v>0.30101517901559721</v>
      </c>
      <c r="G122" s="228">
        <v>0.10694781470564189</v>
      </c>
      <c r="H122" s="228">
        <v>0.1030376241313417</v>
      </c>
      <c r="I122" s="228">
        <v>9.9963178526274718E-2</v>
      </c>
      <c r="J122" s="228">
        <v>6.4815396919679719E-2</v>
      </c>
      <c r="K122" s="228">
        <v>0.18460406821483011</v>
      </c>
      <c r="L122" s="228">
        <v>0.31180882520395609</v>
      </c>
      <c r="M122" s="228">
        <v>0.149328591408487</v>
      </c>
      <c r="N122" s="228">
        <v>3.4722371915942102E-2</v>
      </c>
      <c r="O122" s="228">
        <v>3.9289046171966401E-2</v>
      </c>
      <c r="P122" s="228">
        <v>1.30253549692854E-2</v>
      </c>
      <c r="Q122" s="228">
        <v>2.4668128049119189E-2</v>
      </c>
      <c r="R122" s="228">
        <v>4.6734197798316897E-2</v>
      </c>
      <c r="S122" s="228">
        <v>4.1771816274945493E-2</v>
      </c>
      <c r="T122" s="228">
        <v>7.233840929087966E-2</v>
      </c>
      <c r="U122" s="228">
        <v>9.3222560131160537E-2</v>
      </c>
      <c r="V122" s="228">
        <v>6.7202306568780887E-2</v>
      </c>
      <c r="W122" s="228">
        <v>8.087528453541469E-2</v>
      </c>
      <c r="DA122" s="69" t="s">
        <v>600</v>
      </c>
    </row>
    <row r="123" spans="1:105" ht="12" customHeight="1" x14ac:dyDescent="0.25">
      <c r="A123" s="37" t="s">
        <v>97</v>
      </c>
      <c r="B123" s="228">
        <v>3.6787543370020341E-3</v>
      </c>
      <c r="C123" s="228">
        <v>4.7381239621888697E-3</v>
      </c>
      <c r="D123" s="228">
        <v>6.2217117115510026E-3</v>
      </c>
      <c r="E123" s="228">
        <v>6.6710789572791236E-3</v>
      </c>
      <c r="F123" s="228">
        <v>7.3459093349096741E-3</v>
      </c>
      <c r="G123" s="228">
        <v>8.5921783693441584E-2</v>
      </c>
      <c r="H123" s="228">
        <v>9.06824395867009E-2</v>
      </c>
      <c r="I123" s="228">
        <v>8.3250394070421105E-2</v>
      </c>
      <c r="J123" s="228">
        <v>8.0153757970126416E-2</v>
      </c>
      <c r="K123" s="228">
        <v>8.3990544958969432E-2</v>
      </c>
      <c r="L123" s="228">
        <v>9.3076872825843357E-2</v>
      </c>
      <c r="M123" s="228">
        <v>9.2915191528605251E-2</v>
      </c>
      <c r="N123" s="228">
        <v>9.2861947358793648E-2</v>
      </c>
      <c r="O123" s="228">
        <v>9.4571132610723377E-2</v>
      </c>
      <c r="P123" s="228">
        <v>0.1021797206216961</v>
      </c>
      <c r="Q123" s="228">
        <v>9.9820904121921281E-2</v>
      </c>
      <c r="R123" s="228">
        <v>0.1061586200382429</v>
      </c>
      <c r="S123" s="228">
        <v>9.3013019528097346E-2</v>
      </c>
      <c r="T123" s="228">
        <v>9.1713032044109202E-2</v>
      </c>
      <c r="U123" s="228">
        <v>9.9168822116862648E-2</v>
      </c>
      <c r="V123" s="228">
        <v>9.8789109352133614E-2</v>
      </c>
      <c r="W123" s="228">
        <v>9.7791968879869309E-2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2.6978760052729651</v>
      </c>
      <c r="Q124" s="228">
        <v>3.3639387752110861</v>
      </c>
      <c r="R124" s="228">
        <v>3.9566061388091009</v>
      </c>
      <c r="S124" s="228">
        <v>4.0101448846961523</v>
      </c>
      <c r="T124" s="228">
        <v>4.6030155082282604</v>
      </c>
      <c r="U124" s="228">
        <v>5.3702576040458823</v>
      </c>
      <c r="V124" s="228">
        <v>5.8284848161468581</v>
      </c>
      <c r="W124" s="228">
        <v>6.1982191645234934</v>
      </c>
      <c r="DA124" s="69" t="s">
        <v>602</v>
      </c>
    </row>
    <row r="125" spans="1:105" ht="12" customHeight="1" x14ac:dyDescent="0.25">
      <c r="A125" s="37" t="s">
        <v>38</v>
      </c>
      <c r="B125" s="228">
        <v>0.85882796448343235</v>
      </c>
      <c r="C125" s="228">
        <v>0.87561655097697655</v>
      </c>
      <c r="D125" s="228">
        <v>0.87238946946138007</v>
      </c>
      <c r="E125" s="228">
        <v>0.95106681877980181</v>
      </c>
      <c r="F125" s="228">
        <v>0.93052321585932685</v>
      </c>
      <c r="G125" s="228">
        <v>0.94781683332771915</v>
      </c>
      <c r="H125" s="228">
        <v>1.0186906433610781</v>
      </c>
      <c r="I125" s="228">
        <v>0.97719885597818246</v>
      </c>
      <c r="J125" s="228">
        <v>0.87408826200691148</v>
      </c>
      <c r="K125" s="228">
        <v>0.80134817455649632</v>
      </c>
      <c r="L125" s="228">
        <v>0.74624709522444144</v>
      </c>
      <c r="M125" s="228">
        <v>1.014029478752869</v>
      </c>
      <c r="N125" s="228">
        <v>1.156191089830334</v>
      </c>
      <c r="O125" s="228">
        <v>1.0486505265491941</v>
      </c>
      <c r="P125" s="228">
        <v>0.50081288487763442</v>
      </c>
      <c r="Q125" s="228">
        <v>0.42424353686296118</v>
      </c>
      <c r="R125" s="228">
        <v>0.38706243944166657</v>
      </c>
      <c r="S125" s="228">
        <v>0.26567814221888592</v>
      </c>
      <c r="T125" s="228">
        <v>0.19690315448969181</v>
      </c>
      <c r="U125" s="228">
        <v>0.1746835098789396</v>
      </c>
      <c r="V125" s="228">
        <v>0.14423896049131579</v>
      </c>
      <c r="W125" s="228">
        <v>0.13182515084023991</v>
      </c>
      <c r="DA125" s="69" t="s">
        <v>603</v>
      </c>
    </row>
    <row r="126" spans="1:105" ht="12" customHeight="1" x14ac:dyDescent="0.25">
      <c r="A126" s="57" t="s">
        <v>604</v>
      </c>
      <c r="B126" s="296">
        <v>217.5498309004868</v>
      </c>
      <c r="C126" s="296">
        <v>251.84748797775191</v>
      </c>
      <c r="D126" s="296">
        <v>303.51349536708278</v>
      </c>
      <c r="E126" s="296">
        <v>271.04649001199942</v>
      </c>
      <c r="F126" s="296">
        <v>269.69272864419611</v>
      </c>
      <c r="G126" s="296">
        <v>239.1140393913123</v>
      </c>
      <c r="H126" s="296">
        <v>249.24688059958129</v>
      </c>
      <c r="I126" s="296">
        <v>249.2958477982649</v>
      </c>
      <c r="J126" s="296">
        <v>213.33461640909019</v>
      </c>
      <c r="K126" s="296">
        <v>227.39294433343429</v>
      </c>
      <c r="L126" s="296">
        <v>248.49160479897549</v>
      </c>
      <c r="M126" s="296">
        <v>264.42663315003989</v>
      </c>
      <c r="N126" s="296">
        <v>262.12657978570468</v>
      </c>
      <c r="O126" s="296">
        <v>238.3963593361606</v>
      </c>
      <c r="P126" s="296">
        <v>272.96348698213683</v>
      </c>
      <c r="Q126" s="296">
        <v>279.06118946778548</v>
      </c>
      <c r="R126" s="296">
        <v>296.80820284850711</v>
      </c>
      <c r="S126" s="296">
        <v>248.8113515317805</v>
      </c>
      <c r="T126" s="296">
        <v>249.74245524762549</v>
      </c>
      <c r="U126" s="296">
        <v>268.01869772707448</v>
      </c>
      <c r="V126" s="296">
        <v>245.95253575343531</v>
      </c>
      <c r="W126" s="296">
        <v>254.98588768798521</v>
      </c>
      <c r="DA126" s="70" t="s">
        <v>605</v>
      </c>
    </row>
    <row r="127" spans="1:105" ht="12" customHeight="1" x14ac:dyDescent="0.25">
      <c r="A127" s="60" t="s">
        <v>606</v>
      </c>
      <c r="B127" s="264">
        <v>59.902329962645368</v>
      </c>
      <c r="C127" s="264">
        <v>87.198305083056468</v>
      </c>
      <c r="D127" s="264">
        <v>137.97712320477899</v>
      </c>
      <c r="E127" s="264">
        <v>87.621281629738874</v>
      </c>
      <c r="F127" s="264">
        <v>79.541795605608897</v>
      </c>
      <c r="G127" s="264">
        <v>46.97141975577</v>
      </c>
      <c r="H127" s="264">
        <v>44.9387005780967</v>
      </c>
      <c r="I127" s="264">
        <v>54.206540958991297</v>
      </c>
      <c r="J127" s="264">
        <v>32.074735071680372</v>
      </c>
      <c r="K127" s="264">
        <v>59.40598743739919</v>
      </c>
      <c r="L127" s="264">
        <v>95.708215733715136</v>
      </c>
      <c r="M127" s="264">
        <v>54.567781715375332</v>
      </c>
      <c r="N127" s="264">
        <v>14.76533712163425</v>
      </c>
      <c r="O127" s="264">
        <v>15.12420563453156</v>
      </c>
      <c r="P127" s="264">
        <v>11.27822874609847</v>
      </c>
      <c r="Q127" s="264">
        <v>21.595630718329719</v>
      </c>
      <c r="R127" s="264">
        <v>39.456367886000649</v>
      </c>
      <c r="S127" s="264">
        <v>42.469098634181663</v>
      </c>
      <c r="T127" s="264">
        <v>77.489779323784191</v>
      </c>
      <c r="U127" s="264">
        <v>102.4397590088237</v>
      </c>
      <c r="V127" s="264">
        <v>84.562242042480875</v>
      </c>
      <c r="W127" s="264">
        <v>104.0972225441237</v>
      </c>
      <c r="DA127" s="72" t="s">
        <v>607</v>
      </c>
    </row>
    <row r="128" spans="1:105" ht="12" customHeight="1" x14ac:dyDescent="0.25">
      <c r="A128" s="59" t="s">
        <v>30</v>
      </c>
      <c r="B128" s="232">
        <v>11.39628310971646</v>
      </c>
      <c r="C128" s="232">
        <v>11.859252561228161</v>
      </c>
      <c r="D128" s="232">
        <v>13.6680364049034</v>
      </c>
      <c r="E128" s="232">
        <v>7.6607688235355704</v>
      </c>
      <c r="F128" s="232">
        <v>0.27813893871151207</v>
      </c>
      <c r="G128" s="232">
        <v>11.44006200110775</v>
      </c>
      <c r="H128" s="232">
        <v>11.369383863957349</v>
      </c>
      <c r="I128" s="232">
        <v>14.066384946074971</v>
      </c>
      <c r="J128" s="232">
        <v>4.9094315121432617</v>
      </c>
      <c r="K128" s="232">
        <v>5.081741753201495</v>
      </c>
      <c r="L128" s="232">
        <v>12.32621337738472</v>
      </c>
      <c r="M128" s="232">
        <v>10.7159921731349</v>
      </c>
      <c r="N128" s="232">
        <v>2.665344319075694</v>
      </c>
      <c r="O128" s="232">
        <v>2.8969860535771912</v>
      </c>
      <c r="P128" s="232">
        <v>1.4908490338484</v>
      </c>
      <c r="Q128" s="232">
        <v>2.7987844375269888</v>
      </c>
      <c r="R128" s="232">
        <v>1.7016224583690269</v>
      </c>
      <c r="S128" s="232">
        <v>2.0347989469359851</v>
      </c>
      <c r="T128" s="232">
        <v>2.5356222721166959</v>
      </c>
      <c r="U128" s="232">
        <v>0.172821229905187</v>
      </c>
      <c r="V128" s="232">
        <v>0.16469213050310291</v>
      </c>
      <c r="W128" s="232">
        <v>0.36058384904572732</v>
      </c>
      <c r="DA128" s="71" t="s">
        <v>608</v>
      </c>
    </row>
    <row r="129" spans="1:105" ht="12" customHeight="1" x14ac:dyDescent="0.25">
      <c r="A129" s="59" t="s">
        <v>33</v>
      </c>
      <c r="B129" s="232">
        <v>1.91471055974644</v>
      </c>
      <c r="C129" s="232">
        <v>2.2223796967763252</v>
      </c>
      <c r="D129" s="232">
        <v>2.4854070259655678</v>
      </c>
      <c r="E129" s="232">
        <v>2.0629092031684899</v>
      </c>
      <c r="F129" s="232">
        <v>1.8766412237485259</v>
      </c>
      <c r="G129" s="232">
        <v>2.018609724625021</v>
      </c>
      <c r="H129" s="232">
        <v>1.819331827741911</v>
      </c>
      <c r="I129" s="232">
        <v>1.795978152692123</v>
      </c>
      <c r="J129" s="232">
        <v>1.319787580906119</v>
      </c>
      <c r="K129" s="232">
        <v>1.444433303090455</v>
      </c>
      <c r="L129" s="232">
        <v>2.0773895716134549</v>
      </c>
      <c r="M129" s="232">
        <v>1.24565196030059</v>
      </c>
      <c r="N129" s="232">
        <v>0.57977073615742591</v>
      </c>
      <c r="O129" s="232">
        <v>0.46056076175514332</v>
      </c>
      <c r="P129" s="232">
        <v>0.38832631854387589</v>
      </c>
      <c r="Q129" s="232">
        <v>0.44859800017093471</v>
      </c>
      <c r="R129" s="232">
        <v>1.0478091485637291</v>
      </c>
      <c r="S129" s="232">
        <v>1.1344958520286581</v>
      </c>
      <c r="T129" s="232">
        <v>1.3403234158017929</v>
      </c>
      <c r="U129" s="232">
        <v>1.5087063873595961</v>
      </c>
      <c r="V129" s="232">
        <v>1.253161987294318</v>
      </c>
      <c r="W129" s="232">
        <v>0.97012201516470298</v>
      </c>
      <c r="DA129" s="71" t="s">
        <v>609</v>
      </c>
    </row>
    <row r="130" spans="1:105" ht="12" customHeight="1" x14ac:dyDescent="0.25">
      <c r="A130" s="59" t="s">
        <v>160</v>
      </c>
      <c r="B130" s="232">
        <v>5.0522879170357688</v>
      </c>
      <c r="C130" s="232">
        <v>6.0457971078133959</v>
      </c>
      <c r="D130" s="232">
        <v>6.5551077464858141</v>
      </c>
      <c r="E130" s="232">
        <v>6.1234416371849854</v>
      </c>
      <c r="F130" s="232">
        <v>6.3455712215180968</v>
      </c>
      <c r="G130" s="232">
        <v>6.1058632441515979</v>
      </c>
      <c r="H130" s="232">
        <v>3.1520548473560388</v>
      </c>
      <c r="I130" s="232">
        <v>11.40760861732873</v>
      </c>
      <c r="J130" s="232">
        <v>7.515190064169178</v>
      </c>
      <c r="K130" s="232">
        <v>8.7379292946871079</v>
      </c>
      <c r="L130" s="232">
        <v>10.928757300914331</v>
      </c>
      <c r="M130" s="232">
        <v>7.9135763163142689</v>
      </c>
      <c r="N130" s="232">
        <v>3.0941623720755329</v>
      </c>
      <c r="O130" s="232">
        <v>1.8826294922248981</v>
      </c>
      <c r="P130" s="232">
        <v>0.64705072036344757</v>
      </c>
      <c r="Q130" s="232">
        <v>1.0600048032821749</v>
      </c>
      <c r="R130" s="232">
        <v>1.785354661576553</v>
      </c>
      <c r="S130" s="232">
        <v>2.0618790795773969</v>
      </c>
      <c r="T130" s="232">
        <v>3.6536515724755909</v>
      </c>
      <c r="U130" s="232">
        <v>4.3085871635519446</v>
      </c>
      <c r="V130" s="232">
        <v>3.0368366013233539</v>
      </c>
      <c r="W130" s="232">
        <v>4.3096008731807789</v>
      </c>
      <c r="DA130" s="71" t="s">
        <v>610</v>
      </c>
    </row>
    <row r="131" spans="1:105" ht="12" customHeight="1" x14ac:dyDescent="0.25">
      <c r="A131" s="59" t="s">
        <v>70</v>
      </c>
      <c r="B131" s="232">
        <v>16.60312025353392</v>
      </c>
      <c r="C131" s="232">
        <v>17.9201512896074</v>
      </c>
      <c r="D131" s="232">
        <v>21.471699888669882</v>
      </c>
      <c r="E131" s="232">
        <v>17.07305908514186</v>
      </c>
      <c r="F131" s="232">
        <v>9.5294731358430305</v>
      </c>
      <c r="G131" s="232">
        <v>5.7262893804509476</v>
      </c>
      <c r="H131" s="232">
        <v>7.932746160886845</v>
      </c>
      <c r="I131" s="232">
        <v>6.9797845118899069</v>
      </c>
      <c r="J131" s="232">
        <v>4.8895423401305314</v>
      </c>
      <c r="K131" s="232">
        <v>5.4432541574899824</v>
      </c>
      <c r="L131" s="232">
        <v>6.5374709058501681</v>
      </c>
      <c r="M131" s="232">
        <v>3.7882065738042199</v>
      </c>
      <c r="N131" s="232">
        <v>0.99738363816271991</v>
      </c>
      <c r="O131" s="232">
        <v>1.5188497618008989</v>
      </c>
      <c r="P131" s="232">
        <v>1.945980940123289</v>
      </c>
      <c r="Q131" s="232">
        <v>2.3176126495165161</v>
      </c>
      <c r="R131" s="232">
        <v>3.8487356543268718</v>
      </c>
      <c r="S131" s="232">
        <v>4.7953210630271883</v>
      </c>
      <c r="T131" s="232">
        <v>6.6778816618472217</v>
      </c>
      <c r="U131" s="232">
        <v>8.0858794867716881</v>
      </c>
      <c r="V131" s="232">
        <v>4.914275122217866</v>
      </c>
      <c r="W131" s="232">
        <v>5.8860850593599094</v>
      </c>
      <c r="DA131" s="71" t="s">
        <v>611</v>
      </c>
    </row>
    <row r="132" spans="1:105" ht="12" customHeight="1" x14ac:dyDescent="0.25">
      <c r="A132" s="59" t="s">
        <v>162</v>
      </c>
      <c r="B132" s="232">
        <v>24.93592812261279</v>
      </c>
      <c r="C132" s="232">
        <v>49.150724427631182</v>
      </c>
      <c r="D132" s="232">
        <v>93.79687213875431</v>
      </c>
      <c r="E132" s="232">
        <v>54.701102880707971</v>
      </c>
      <c r="F132" s="232">
        <v>61.511971085787728</v>
      </c>
      <c r="G132" s="232">
        <v>21.68059540543468</v>
      </c>
      <c r="H132" s="232">
        <v>20.665183878154551</v>
      </c>
      <c r="I132" s="232">
        <v>19.95678473100557</v>
      </c>
      <c r="J132" s="232">
        <v>13.44078357433127</v>
      </c>
      <c r="K132" s="232">
        <v>38.698628928930162</v>
      </c>
      <c r="L132" s="232">
        <v>63.838384577952461</v>
      </c>
      <c r="M132" s="232">
        <v>30.90435469182135</v>
      </c>
      <c r="N132" s="232">
        <v>7.4286760561628737</v>
      </c>
      <c r="O132" s="232">
        <v>8.3651795651734329</v>
      </c>
      <c r="P132" s="232">
        <v>6.806021733219457</v>
      </c>
      <c r="Q132" s="232">
        <v>14.9706308278331</v>
      </c>
      <c r="R132" s="232">
        <v>31.072845963164468</v>
      </c>
      <c r="S132" s="232">
        <v>32.442603692612437</v>
      </c>
      <c r="T132" s="232">
        <v>63.282300401542891</v>
      </c>
      <c r="U132" s="232">
        <v>88.3637647412353</v>
      </c>
      <c r="V132" s="232">
        <v>75.19327620114224</v>
      </c>
      <c r="W132" s="232">
        <v>92.570830747372554</v>
      </c>
      <c r="DA132" s="71" t="s">
        <v>612</v>
      </c>
    </row>
    <row r="133" spans="1:105" ht="12" customHeight="1" x14ac:dyDescent="0.25">
      <c r="A133" s="60" t="s">
        <v>613</v>
      </c>
      <c r="B133" s="264">
        <v>157.64750093784139</v>
      </c>
      <c r="C133" s="264">
        <v>164.6491828946954</v>
      </c>
      <c r="D133" s="264">
        <v>165.53637216230379</v>
      </c>
      <c r="E133" s="264">
        <v>183.42520838226051</v>
      </c>
      <c r="F133" s="264">
        <v>190.15093303858711</v>
      </c>
      <c r="G133" s="264">
        <v>192.1426196355423</v>
      </c>
      <c r="H133" s="264">
        <v>204.30818002148459</v>
      </c>
      <c r="I133" s="264">
        <v>195.0893068392736</v>
      </c>
      <c r="J133" s="264">
        <v>181.25988133740989</v>
      </c>
      <c r="K133" s="264">
        <v>167.98695689603511</v>
      </c>
      <c r="L133" s="264">
        <v>152.78338906526039</v>
      </c>
      <c r="M133" s="264">
        <v>209.85885143466459</v>
      </c>
      <c r="N133" s="264">
        <v>247.36124266407049</v>
      </c>
      <c r="O133" s="264">
        <v>223.27215370162901</v>
      </c>
      <c r="P133" s="264">
        <v>261.68525823603829</v>
      </c>
      <c r="Q133" s="264">
        <v>257.46555874945579</v>
      </c>
      <c r="R133" s="264">
        <v>257.35183496250642</v>
      </c>
      <c r="S133" s="264">
        <v>206.34225289759891</v>
      </c>
      <c r="T133" s="264">
        <v>172.25267592384131</v>
      </c>
      <c r="U133" s="264">
        <v>165.57893871825081</v>
      </c>
      <c r="V133" s="264">
        <v>161.3902937109545</v>
      </c>
      <c r="W133" s="264">
        <v>150.88866514386149</v>
      </c>
      <c r="DA133" s="72" t="s">
        <v>614</v>
      </c>
    </row>
    <row r="134" spans="1:105" ht="12" customHeight="1" x14ac:dyDescent="0.25">
      <c r="A134" s="57" t="s">
        <v>615</v>
      </c>
      <c r="B134" s="296">
        <v>111.1430708483534</v>
      </c>
      <c r="C134" s="296">
        <v>128.23329477687241</v>
      </c>
      <c r="D134" s="296">
        <v>154.27756315755519</v>
      </c>
      <c r="E134" s="296">
        <v>138.51467341059879</v>
      </c>
      <c r="F134" s="296">
        <v>138.18512821848279</v>
      </c>
      <c r="G134" s="296">
        <v>122.67529292633741</v>
      </c>
      <c r="H134" s="296">
        <v>128.1670112688013</v>
      </c>
      <c r="I134" s="296">
        <v>127.8623628771085</v>
      </c>
      <c r="J134" s="296">
        <v>109.8396454868833</v>
      </c>
      <c r="K134" s="296">
        <v>116.5096861443994</v>
      </c>
      <c r="L134" s="296">
        <v>126.5783117839328</v>
      </c>
      <c r="M134" s="296">
        <v>135.93546206042731</v>
      </c>
      <c r="N134" s="296">
        <v>135.8715378617712</v>
      </c>
      <c r="O134" s="296">
        <v>123.79077789625779</v>
      </c>
      <c r="P134" s="296">
        <v>141.17058609632821</v>
      </c>
      <c r="Q134" s="296">
        <v>144.328586580257</v>
      </c>
      <c r="R134" s="296">
        <v>152.46762543019631</v>
      </c>
      <c r="S134" s="296">
        <v>127.6685633885602</v>
      </c>
      <c r="T134" s="296">
        <v>127.8950002247268</v>
      </c>
      <c r="U134" s="296">
        <v>137.3298030066378</v>
      </c>
      <c r="V134" s="296">
        <v>126.0260485020173</v>
      </c>
      <c r="W134" s="296">
        <v>130.64170700889741</v>
      </c>
      <c r="DA134" s="70" t="s">
        <v>616</v>
      </c>
    </row>
    <row r="135" spans="1:105" ht="12" customHeight="1" x14ac:dyDescent="0.25">
      <c r="A135" s="60" t="s">
        <v>617</v>
      </c>
      <c r="B135" s="264">
        <v>26.150949424456119</v>
      </c>
      <c r="C135" s="264">
        <v>40.256035523884293</v>
      </c>
      <c r="D135" s="264">
        <v>66.166649836416013</v>
      </c>
      <c r="E135" s="264">
        <v>42.051270915973888</v>
      </c>
      <c r="F135" s="264">
        <v>40.655031234776658</v>
      </c>
      <c r="G135" s="264">
        <v>19.145006252309692</v>
      </c>
      <c r="H135" s="264">
        <v>18.086952539141659</v>
      </c>
      <c r="I135" s="264">
        <v>21.818759996456262</v>
      </c>
      <c r="J135" s="264">
        <v>14.316059328427301</v>
      </c>
      <c r="K135" s="264">
        <v>28.47045376587737</v>
      </c>
      <c r="L135" s="264">
        <v>44.690515523449818</v>
      </c>
      <c r="M135" s="264">
        <v>23.495322272051201</v>
      </c>
      <c r="N135" s="264">
        <v>6.3363786395422634</v>
      </c>
      <c r="O135" s="264">
        <v>6.4272656115244073</v>
      </c>
      <c r="P135" s="264">
        <v>5.0896110221938704</v>
      </c>
      <c r="Q135" s="264">
        <v>9.8200920808514454</v>
      </c>
      <c r="R135" s="264">
        <v>19.506092939244141</v>
      </c>
      <c r="S135" s="264">
        <v>20.91847421735234</v>
      </c>
      <c r="T135" s="264">
        <v>38.778304861487982</v>
      </c>
      <c r="U135" s="264">
        <v>52.434252873104789</v>
      </c>
      <c r="V135" s="264">
        <v>43.274270858471198</v>
      </c>
      <c r="W135" s="264">
        <v>53.224606330023683</v>
      </c>
      <c r="DA135" s="72" t="s">
        <v>618</v>
      </c>
    </row>
    <row r="136" spans="1:105" ht="12" customHeight="1" x14ac:dyDescent="0.25">
      <c r="A136" s="59" t="s">
        <v>33</v>
      </c>
      <c r="B136" s="299">
        <v>1.03227334031608</v>
      </c>
      <c r="C136" s="299">
        <v>1.1874876710862019</v>
      </c>
      <c r="D136" s="299">
        <v>1.3229206377549909</v>
      </c>
      <c r="E136" s="299">
        <v>1.084884910477514</v>
      </c>
      <c r="F136" s="299">
        <v>0.96254589778254118</v>
      </c>
      <c r="G136" s="299">
        <v>1.0876672956255999</v>
      </c>
      <c r="H136" s="299">
        <v>0.98024540390653092</v>
      </c>
      <c r="I136" s="299">
        <v>0.9762297949180615</v>
      </c>
      <c r="J136" s="299">
        <v>0.69552535158548812</v>
      </c>
      <c r="K136" s="299">
        <v>0.75700400540476798</v>
      </c>
      <c r="L136" s="299">
        <v>1.1134250590636661</v>
      </c>
      <c r="M136" s="299">
        <v>0.667407067113718</v>
      </c>
      <c r="N136" s="299">
        <v>0.30360736310874592</v>
      </c>
      <c r="O136" s="299">
        <v>0.24209480548277429</v>
      </c>
      <c r="P136" s="299">
        <v>0.2019365723182418</v>
      </c>
      <c r="Q136" s="299">
        <v>0.23436238202700579</v>
      </c>
      <c r="R136" s="299">
        <v>0.54135347498637598</v>
      </c>
      <c r="S136" s="299">
        <v>0.58692551655199043</v>
      </c>
      <c r="T136" s="299">
        <v>0.6934301188274995</v>
      </c>
      <c r="U136" s="299">
        <v>0.77354317968430342</v>
      </c>
      <c r="V136" s="299">
        <v>0.64255030299188864</v>
      </c>
      <c r="W136" s="299">
        <v>0.49774470234189788</v>
      </c>
      <c r="DA136" s="71" t="s">
        <v>619</v>
      </c>
    </row>
    <row r="137" spans="1:105" ht="12" customHeight="1" x14ac:dyDescent="0.25">
      <c r="A137" s="59" t="s">
        <v>160</v>
      </c>
      <c r="B137" s="299">
        <v>2.7238279424581728</v>
      </c>
      <c r="C137" s="299">
        <v>3.230460365450142</v>
      </c>
      <c r="D137" s="299">
        <v>3.4891215925346111</v>
      </c>
      <c r="E137" s="299">
        <v>3.2203208081907628</v>
      </c>
      <c r="F137" s="299">
        <v>3.2546996575929752</v>
      </c>
      <c r="G137" s="299">
        <v>3.2899612447174689</v>
      </c>
      <c r="H137" s="299">
        <v>1.698308813086062</v>
      </c>
      <c r="I137" s="299">
        <v>6.2007699839260884</v>
      </c>
      <c r="J137" s="299">
        <v>3.9604897691372098</v>
      </c>
      <c r="K137" s="299">
        <v>4.5794066509470186</v>
      </c>
      <c r="L137" s="299">
        <v>5.8575206160355178</v>
      </c>
      <c r="M137" s="299">
        <v>4.2400099931423716</v>
      </c>
      <c r="N137" s="299">
        <v>1.6203137209758649</v>
      </c>
      <c r="O137" s="299">
        <v>0.98960844814355431</v>
      </c>
      <c r="P137" s="299">
        <v>0.33647784954725002</v>
      </c>
      <c r="Q137" s="299">
        <v>0.55378144923209127</v>
      </c>
      <c r="R137" s="299">
        <v>0.92240839035660349</v>
      </c>
      <c r="S137" s="299">
        <v>1.066702396209499</v>
      </c>
      <c r="T137" s="299">
        <v>1.8902542581787529</v>
      </c>
      <c r="U137" s="299">
        <v>2.2090966422392189</v>
      </c>
      <c r="V137" s="299">
        <v>1.557117354421389</v>
      </c>
      <c r="W137" s="299">
        <v>2.2111455778782312</v>
      </c>
      <c r="DA137" s="71" t="s">
        <v>620</v>
      </c>
    </row>
    <row r="138" spans="1:105" ht="12" customHeight="1" x14ac:dyDescent="0.25">
      <c r="A138" s="59" t="s">
        <v>70</v>
      </c>
      <c r="B138" s="299">
        <v>8.9512006483396025</v>
      </c>
      <c r="C138" s="299">
        <v>9.5753028842352901</v>
      </c>
      <c r="D138" s="299">
        <v>11.428854354094209</v>
      </c>
      <c r="E138" s="299">
        <v>8.9787297224290938</v>
      </c>
      <c r="F138" s="299">
        <v>4.8877511369023274</v>
      </c>
      <c r="G138" s="299">
        <v>3.0854392547631502</v>
      </c>
      <c r="H138" s="299">
        <v>4.2741174787327534</v>
      </c>
      <c r="I138" s="299">
        <v>3.7939624111800772</v>
      </c>
      <c r="J138" s="299">
        <v>2.5767787971429081</v>
      </c>
      <c r="K138" s="299">
        <v>2.852720988113377</v>
      </c>
      <c r="L138" s="299">
        <v>3.5039089581160359</v>
      </c>
      <c r="M138" s="299">
        <v>2.0296807773123708</v>
      </c>
      <c r="N138" s="299">
        <v>0.52229786276789225</v>
      </c>
      <c r="O138" s="299">
        <v>0.79838681054691518</v>
      </c>
      <c r="P138" s="299">
        <v>1.01194459937365</v>
      </c>
      <c r="Q138" s="299">
        <v>1.210797241516109</v>
      </c>
      <c r="R138" s="299">
        <v>1.9884598484655169</v>
      </c>
      <c r="S138" s="299">
        <v>2.4808343608459289</v>
      </c>
      <c r="T138" s="299">
        <v>3.4548708316944601</v>
      </c>
      <c r="U138" s="299">
        <v>4.1457880613125848</v>
      </c>
      <c r="V138" s="299">
        <v>2.519761212661952</v>
      </c>
      <c r="W138" s="299">
        <v>3.019999144471313</v>
      </c>
      <c r="DA138" s="71" t="s">
        <v>621</v>
      </c>
    </row>
    <row r="139" spans="1:105" ht="12" customHeight="1" x14ac:dyDescent="0.25">
      <c r="A139" s="59" t="s">
        <v>162</v>
      </c>
      <c r="B139" s="299">
        <v>13.44364749334226</v>
      </c>
      <c r="C139" s="299">
        <v>26.26278460311265</v>
      </c>
      <c r="D139" s="299">
        <v>49.925753252032202</v>
      </c>
      <c r="E139" s="299">
        <v>28.767335474876521</v>
      </c>
      <c r="F139" s="299">
        <v>31.550034542498821</v>
      </c>
      <c r="G139" s="299">
        <v>11.68193845720347</v>
      </c>
      <c r="H139" s="299">
        <v>11.13428084341632</v>
      </c>
      <c r="I139" s="299">
        <v>10.84779780643203</v>
      </c>
      <c r="J139" s="299">
        <v>7.083265410561693</v>
      </c>
      <c r="K139" s="299">
        <v>20.281322121412209</v>
      </c>
      <c r="L139" s="299">
        <v>34.215660890234602</v>
      </c>
      <c r="M139" s="299">
        <v>16.558224434482739</v>
      </c>
      <c r="N139" s="299">
        <v>3.890159692689759</v>
      </c>
      <c r="O139" s="299">
        <v>4.3971755473511633</v>
      </c>
      <c r="P139" s="299">
        <v>3.5392520009547281</v>
      </c>
      <c r="Q139" s="299">
        <v>7.8211510080762388</v>
      </c>
      <c r="R139" s="299">
        <v>16.053871225435639</v>
      </c>
      <c r="S139" s="299">
        <v>16.784011943744929</v>
      </c>
      <c r="T139" s="299">
        <v>32.739749652787268</v>
      </c>
      <c r="U139" s="299">
        <v>45.305824989868682</v>
      </c>
      <c r="V139" s="299">
        <v>38.554841988395971</v>
      </c>
      <c r="W139" s="299">
        <v>47.495716905332237</v>
      </c>
      <c r="DA139" s="71" t="s">
        <v>622</v>
      </c>
    </row>
    <row r="140" spans="1:105" ht="12" customHeight="1" x14ac:dyDescent="0.25">
      <c r="A140" s="60" t="s">
        <v>623</v>
      </c>
      <c r="B140" s="264">
        <v>84.992121423897331</v>
      </c>
      <c r="C140" s="264">
        <v>87.977259252988162</v>
      </c>
      <c r="D140" s="264">
        <v>88.110913321139179</v>
      </c>
      <c r="E140" s="264">
        <v>96.463402494624958</v>
      </c>
      <c r="F140" s="264">
        <v>97.53009698370613</v>
      </c>
      <c r="G140" s="264">
        <v>103.53028667402771</v>
      </c>
      <c r="H140" s="264">
        <v>110.0800587296596</v>
      </c>
      <c r="I140" s="264">
        <v>106.0436028806522</v>
      </c>
      <c r="J140" s="264">
        <v>95.523586158455956</v>
      </c>
      <c r="K140" s="264">
        <v>88.039232378522016</v>
      </c>
      <c r="L140" s="264">
        <v>81.887796260482958</v>
      </c>
      <c r="M140" s="264">
        <v>112.440139788376</v>
      </c>
      <c r="N140" s="264">
        <v>129.535159222229</v>
      </c>
      <c r="O140" s="264">
        <v>117.3635122847334</v>
      </c>
      <c r="P140" s="264">
        <v>136.0809750741343</v>
      </c>
      <c r="Q140" s="264">
        <v>134.50849449940549</v>
      </c>
      <c r="R140" s="264">
        <v>132.96153249095221</v>
      </c>
      <c r="S140" s="264">
        <v>106.7500891712079</v>
      </c>
      <c r="T140" s="264">
        <v>89.116695363238804</v>
      </c>
      <c r="U140" s="264">
        <v>84.895550133533021</v>
      </c>
      <c r="V140" s="264">
        <v>82.751777643546063</v>
      </c>
      <c r="W140" s="264">
        <v>77.417100678873709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54.166145958235177</v>
      </c>
      <c r="C141" s="263">
        <f t="shared" si="2"/>
        <v>65.233464373755638</v>
      </c>
      <c r="D141" s="263">
        <f t="shared" si="2"/>
        <v>80.28759018419403</v>
      </c>
      <c r="E141" s="263">
        <f t="shared" si="2"/>
        <v>68.316807965331648</v>
      </c>
      <c r="F141" s="263">
        <f t="shared" si="2"/>
        <v>66.56686529875978</v>
      </c>
      <c r="G141" s="263">
        <f t="shared" si="2"/>
        <v>57.426619923831424</v>
      </c>
      <c r="H141" s="263">
        <f t="shared" si="2"/>
        <v>58.583898412759233</v>
      </c>
      <c r="I141" s="263">
        <f t="shared" si="2"/>
        <v>60.105236045072544</v>
      </c>
      <c r="J141" s="263">
        <f t="shared" si="2"/>
        <v>47.316452852981527</v>
      </c>
      <c r="K141" s="263">
        <f t="shared" si="2"/>
        <v>54.63768941654299</v>
      </c>
      <c r="L141" s="263">
        <f t="shared" si="2"/>
        <v>63.475739614359135</v>
      </c>
      <c r="M141" s="263">
        <f t="shared" si="2"/>
        <v>61.670050831779534</v>
      </c>
      <c r="N141" s="263">
        <f t="shared" si="2"/>
        <v>47.511798233976499</v>
      </c>
      <c r="O141" s="263">
        <f t="shared" si="2"/>
        <v>43.545712169051271</v>
      </c>
      <c r="P141" s="263">
        <f t="shared" si="2"/>
        <v>46.309185636456661</v>
      </c>
      <c r="Q141" s="263">
        <f t="shared" si="2"/>
        <v>52.018008499127475</v>
      </c>
      <c r="R141" s="263">
        <f t="shared" si="2"/>
        <v>60.620284138992524</v>
      </c>
      <c r="S141" s="263">
        <f t="shared" si="2"/>
        <v>55.525809357166082</v>
      </c>
      <c r="T141" s="263">
        <f t="shared" si="2"/>
        <v>61.522579558059562</v>
      </c>
      <c r="U141" s="263">
        <f t="shared" si="2"/>
        <v>66.22743354057441</v>
      </c>
      <c r="V141" s="263">
        <f t="shared" si="2"/>
        <v>59.566772232118474</v>
      </c>
      <c r="W141" s="263">
        <f t="shared" si="2"/>
        <v>63.393200895228119</v>
      </c>
      <c r="DA141" s="70"/>
    </row>
    <row r="142" spans="1:105" ht="12" customHeight="1" x14ac:dyDescent="0.25">
      <c r="A142" s="60" t="s">
        <v>626</v>
      </c>
      <c r="B142" s="264">
        <v>3.2681797492148581</v>
      </c>
      <c r="C142" s="264">
        <v>5.7494217070590956</v>
      </c>
      <c r="D142" s="264">
        <v>10.218242449483389</v>
      </c>
      <c r="E142" s="264">
        <v>6.1510510249823938</v>
      </c>
      <c r="F142" s="264">
        <v>6.445866545593824</v>
      </c>
      <c r="G142" s="264">
        <v>2.8684280644962561</v>
      </c>
      <c r="H142" s="264">
        <v>2.4967324105215778</v>
      </c>
      <c r="I142" s="264">
        <v>3.2366737092220399</v>
      </c>
      <c r="J142" s="264">
        <v>2.102456836417244</v>
      </c>
      <c r="K142" s="264">
        <v>4.5688517885320019</v>
      </c>
      <c r="L142" s="264">
        <v>7.3486969492978664</v>
      </c>
      <c r="M142" s="264">
        <v>3.7910338283316638</v>
      </c>
      <c r="N142" s="264">
        <v>1.0170825079157819</v>
      </c>
      <c r="O142" s="264">
        <v>0.99060301482349766</v>
      </c>
      <c r="P142" s="264">
        <v>0.72208676014877204</v>
      </c>
      <c r="Q142" s="264">
        <v>1.5198188929979339</v>
      </c>
      <c r="R142" s="264">
        <v>3.1024299819987289</v>
      </c>
      <c r="S142" s="264">
        <v>3.2803862181080099</v>
      </c>
      <c r="T142" s="264">
        <v>6.3083267114532342</v>
      </c>
      <c r="U142" s="264">
        <v>8.6517537448470776</v>
      </c>
      <c r="V142" s="264">
        <v>7.2259097552815614</v>
      </c>
      <c r="W142" s="264">
        <v>8.9226463828354277</v>
      </c>
      <c r="DA142" s="72" t="s">
        <v>627</v>
      </c>
    </row>
    <row r="143" spans="1:105" ht="12" customHeight="1" x14ac:dyDescent="0.25">
      <c r="A143" s="59" t="s">
        <v>33</v>
      </c>
      <c r="B143" s="232">
        <v>0.196145587379743</v>
      </c>
      <c r="C143" s="232">
        <v>0.22252947715417301</v>
      </c>
      <c r="D143" s="232">
        <v>0.24695776837361769</v>
      </c>
      <c r="E143" s="232">
        <v>0.20177410624506639</v>
      </c>
      <c r="F143" s="232">
        <v>0.17346698949814149</v>
      </c>
      <c r="G143" s="232">
        <v>0.19427020641863191</v>
      </c>
      <c r="H143" s="232">
        <v>0.17718379025701619</v>
      </c>
      <c r="I143" s="232">
        <v>0.17529946155687159</v>
      </c>
      <c r="J143" s="232">
        <v>0.12456572840605119</v>
      </c>
      <c r="K143" s="232">
        <v>0.13500957067604111</v>
      </c>
      <c r="L143" s="232">
        <v>0.19866223554576179</v>
      </c>
      <c r="M143" s="232">
        <v>0.117870354320222</v>
      </c>
      <c r="N143" s="232">
        <v>5.3111360187131439E-2</v>
      </c>
      <c r="O143" s="232">
        <v>4.2605259886337947E-2</v>
      </c>
      <c r="P143" s="232">
        <v>3.5759601237802439E-2</v>
      </c>
      <c r="Q143" s="232">
        <v>4.1372537781519607E-2</v>
      </c>
      <c r="R143" s="232">
        <v>9.5875466905459755E-2</v>
      </c>
      <c r="S143" s="232">
        <v>0.10442455707657421</v>
      </c>
      <c r="T143" s="232">
        <v>0.1238380089952788</v>
      </c>
      <c r="U143" s="232">
        <v>0.13859428183768341</v>
      </c>
      <c r="V143" s="232">
        <v>0.1139263002548638</v>
      </c>
      <c r="W143" s="232">
        <v>8.8462000140985028E-2</v>
      </c>
      <c r="DA143" s="71" t="s">
        <v>628</v>
      </c>
    </row>
    <row r="144" spans="1:105" ht="12" customHeight="1" x14ac:dyDescent="0.25">
      <c r="A144" s="59" t="s">
        <v>160</v>
      </c>
      <c r="B144" s="232">
        <v>0.51756333407895994</v>
      </c>
      <c r="C144" s="232">
        <v>0.60537273236137412</v>
      </c>
      <c r="D144" s="232">
        <v>0.65133588326115011</v>
      </c>
      <c r="E144" s="232">
        <v>0.59893666749321861</v>
      </c>
      <c r="F144" s="232">
        <v>0.58655171937664463</v>
      </c>
      <c r="G144" s="232">
        <v>0.58762587851181391</v>
      </c>
      <c r="H144" s="232">
        <v>0.30697699915783089</v>
      </c>
      <c r="I144" s="232">
        <v>1.1134587830434839</v>
      </c>
      <c r="J144" s="232">
        <v>0.70930742037323558</v>
      </c>
      <c r="K144" s="232">
        <v>0.81672451067782703</v>
      </c>
      <c r="L144" s="232">
        <v>1.0451247983547181</v>
      </c>
      <c r="M144" s="232">
        <v>0.74882557413468098</v>
      </c>
      <c r="N144" s="232">
        <v>0.28344854607520331</v>
      </c>
      <c r="O144" s="232">
        <v>0.17415708294439919</v>
      </c>
      <c r="P144" s="232">
        <v>5.9584619007004958E-2</v>
      </c>
      <c r="Q144" s="232">
        <v>9.7760330531285022E-2</v>
      </c>
      <c r="R144" s="232">
        <v>0.1633615358341951</v>
      </c>
      <c r="S144" s="232">
        <v>0.18978545337588909</v>
      </c>
      <c r="T144" s="232">
        <v>0.33757593948112941</v>
      </c>
      <c r="U144" s="232">
        <v>0.39579970541028497</v>
      </c>
      <c r="V144" s="232">
        <v>0.276082072369842</v>
      </c>
      <c r="W144" s="232">
        <v>0.392977282333071</v>
      </c>
      <c r="DA144" s="71" t="s">
        <v>629</v>
      </c>
    </row>
    <row r="145" spans="1:105" ht="12" customHeight="1" x14ac:dyDescent="0.25">
      <c r="A145" s="59" t="s">
        <v>162</v>
      </c>
      <c r="B145" s="232">
        <v>2.554470827756155</v>
      </c>
      <c r="C145" s="232">
        <v>4.9215194975435486</v>
      </c>
      <c r="D145" s="232">
        <v>9.3199487978486246</v>
      </c>
      <c r="E145" s="232">
        <v>5.3503402512441083</v>
      </c>
      <c r="F145" s="232">
        <v>5.6858478367190379</v>
      </c>
      <c r="G145" s="232">
        <v>2.0865319795658102</v>
      </c>
      <c r="H145" s="232">
        <v>2.0125716211067308</v>
      </c>
      <c r="I145" s="232">
        <v>1.947915464621685</v>
      </c>
      <c r="J145" s="232">
        <v>1.268583687637957</v>
      </c>
      <c r="K145" s="232">
        <v>3.6171177071781342</v>
      </c>
      <c r="L145" s="232">
        <v>6.1049099153973856</v>
      </c>
      <c r="M145" s="232">
        <v>2.9243378998767611</v>
      </c>
      <c r="N145" s="232">
        <v>0.68052260165344713</v>
      </c>
      <c r="O145" s="232">
        <v>0.77384067199276052</v>
      </c>
      <c r="P145" s="232">
        <v>0.62674253990396467</v>
      </c>
      <c r="Q145" s="232">
        <v>1.3806860246851289</v>
      </c>
      <c r="R145" s="232">
        <v>2.843192979259074</v>
      </c>
      <c r="S145" s="232">
        <v>2.986176207655546</v>
      </c>
      <c r="T145" s="232">
        <v>5.8469127629768263</v>
      </c>
      <c r="U145" s="232">
        <v>8.1173597575991092</v>
      </c>
      <c r="V145" s="232">
        <v>6.8359013826568544</v>
      </c>
      <c r="W145" s="232">
        <v>8.4412071003613711</v>
      </c>
      <c r="DA145" s="71" t="s">
        <v>630</v>
      </c>
    </row>
    <row r="146" spans="1:105" ht="12" customHeight="1" x14ac:dyDescent="0.25">
      <c r="A146" s="60" t="s">
        <v>631</v>
      </c>
      <c r="B146" s="264">
        <v>34.748339043180501</v>
      </c>
      <c r="C146" s="264">
        <v>42.997527497139551</v>
      </c>
      <c r="D146" s="264">
        <v>53.621139201146462</v>
      </c>
      <c r="E146" s="264">
        <v>44.224852208672218</v>
      </c>
      <c r="F146" s="264">
        <v>42.544431912872319</v>
      </c>
      <c r="G146" s="264">
        <v>36.066461673428392</v>
      </c>
      <c r="H146" s="264">
        <v>36.189697511484262</v>
      </c>
      <c r="I146" s="264">
        <v>37.826543148053297</v>
      </c>
      <c r="J146" s="264">
        <v>28.106114811857779</v>
      </c>
      <c r="K146" s="264">
        <v>34.367284028282029</v>
      </c>
      <c r="L146" s="264">
        <v>41.516258996599568</v>
      </c>
      <c r="M146" s="264">
        <v>38.021032619214537</v>
      </c>
      <c r="N146" s="264">
        <v>23.83456536638375</v>
      </c>
      <c r="O146" s="264">
        <v>21.900791800771501</v>
      </c>
      <c r="P146" s="264">
        <v>21.489426281204661</v>
      </c>
      <c r="Q146" s="264">
        <v>26.753091427486179</v>
      </c>
      <c r="R146" s="264">
        <v>33.969932887334792</v>
      </c>
      <c r="S146" s="264">
        <v>33.252671136937977</v>
      </c>
      <c r="T146" s="264">
        <v>39.299117604596958</v>
      </c>
      <c r="U146" s="264">
        <v>42.365103177659307</v>
      </c>
      <c r="V146" s="264">
        <v>37.668697787870343</v>
      </c>
      <c r="W146" s="264">
        <v>40.711550069056592</v>
      </c>
      <c r="DA146" s="72" t="s">
        <v>632</v>
      </c>
    </row>
    <row r="147" spans="1:105" ht="12" customHeight="1" x14ac:dyDescent="0.25">
      <c r="A147" s="64" t="s">
        <v>30</v>
      </c>
      <c r="B147" s="231">
        <v>6.6107930956181944</v>
      </c>
      <c r="C147" s="231">
        <v>5.8478033215351219</v>
      </c>
      <c r="D147" s="231">
        <v>5.3117188244745046</v>
      </c>
      <c r="E147" s="231">
        <v>3.8665991038263479</v>
      </c>
      <c r="F147" s="231">
        <v>0.148767865374868</v>
      </c>
      <c r="G147" s="231">
        <v>8.7841193613040147</v>
      </c>
      <c r="H147" s="231">
        <v>9.1559069940956714</v>
      </c>
      <c r="I147" s="231">
        <v>9.8158397065469813</v>
      </c>
      <c r="J147" s="231">
        <v>4.3019855170395997</v>
      </c>
      <c r="K147" s="231">
        <v>2.9395949188930119</v>
      </c>
      <c r="L147" s="231">
        <v>5.3463923405755693</v>
      </c>
      <c r="M147" s="231">
        <v>7.4658505544090721</v>
      </c>
      <c r="N147" s="231">
        <v>4.3019246922159207</v>
      </c>
      <c r="O147" s="231">
        <v>4.1944653664344402</v>
      </c>
      <c r="P147" s="231">
        <v>2.840244640408379</v>
      </c>
      <c r="Q147" s="231">
        <v>3.4668044675755669</v>
      </c>
      <c r="R147" s="231">
        <v>1.464866293312268</v>
      </c>
      <c r="S147" s="231">
        <v>1.5930517737776171</v>
      </c>
      <c r="T147" s="231">
        <v>1.285711800987998</v>
      </c>
      <c r="U147" s="231">
        <v>7.1460142739638452E-2</v>
      </c>
      <c r="V147" s="231">
        <v>7.3348995794305316E-2</v>
      </c>
      <c r="W147" s="231">
        <v>0.1409966225808226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1.1106915497463401</v>
      </c>
      <c r="C149" s="231">
        <v>1.0958565310438859</v>
      </c>
      <c r="D149" s="231">
        <v>0.96588733708423336</v>
      </c>
      <c r="E149" s="231">
        <v>1.0412065759954821</v>
      </c>
      <c r="F149" s="231">
        <v>1.0037570080078579</v>
      </c>
      <c r="G149" s="231">
        <v>1.549966142078447</v>
      </c>
      <c r="H149" s="231">
        <v>1.4651306707138461</v>
      </c>
      <c r="I149" s="231">
        <v>1.253273938603918</v>
      </c>
      <c r="J149" s="231">
        <v>1.156489716698013</v>
      </c>
      <c r="K149" s="231">
        <v>0.83554989699536419</v>
      </c>
      <c r="L149" s="231">
        <v>0.9010504162164884</v>
      </c>
      <c r="M149" s="231">
        <v>0.86784790695589764</v>
      </c>
      <c r="N149" s="231">
        <v>0.93576279351583525</v>
      </c>
      <c r="O149" s="231">
        <v>0.66683309087222664</v>
      </c>
      <c r="P149" s="231">
        <v>0.73980780074470975</v>
      </c>
      <c r="Q149" s="231">
        <v>0.55567035827605216</v>
      </c>
      <c r="R149" s="231">
        <v>0.9020216535143798</v>
      </c>
      <c r="S149" s="231">
        <v>0.88820108352182081</v>
      </c>
      <c r="T149" s="231">
        <v>0.67962395337312997</v>
      </c>
      <c r="U149" s="231">
        <v>0.62383755660151774</v>
      </c>
      <c r="V149" s="231">
        <v>0.55812122324753355</v>
      </c>
      <c r="W149" s="231">
        <v>0.37934013958617008</v>
      </c>
      <c r="DA149" s="73" t="s">
        <v>635</v>
      </c>
    </row>
    <row r="150" spans="1:105" ht="12" customHeight="1" x14ac:dyDescent="0.25">
      <c r="A150" s="64" t="s">
        <v>160</v>
      </c>
      <c r="B150" s="231">
        <v>2.930747661975754</v>
      </c>
      <c r="C150" s="231">
        <v>2.9811855532940288</v>
      </c>
      <c r="D150" s="231">
        <v>2.547468281616232</v>
      </c>
      <c r="E150" s="231">
        <v>3.090668115963997</v>
      </c>
      <c r="F150" s="231">
        <v>3.3940486347673269</v>
      </c>
      <c r="G150" s="231">
        <v>4.688316508707131</v>
      </c>
      <c r="H150" s="231">
        <v>2.5383891834429639</v>
      </c>
      <c r="I150" s="231">
        <v>7.9604858001535117</v>
      </c>
      <c r="J150" s="231">
        <v>6.5853324837892728</v>
      </c>
      <c r="K150" s="231">
        <v>5.0545607793088809</v>
      </c>
      <c r="L150" s="231">
        <v>4.7402574121278773</v>
      </c>
      <c r="M150" s="231">
        <v>5.5134025085079381</v>
      </c>
      <c r="N150" s="231">
        <v>4.9940465158262013</v>
      </c>
      <c r="O150" s="231">
        <v>2.725806771908569</v>
      </c>
      <c r="P150" s="231">
        <v>1.232708543158596</v>
      </c>
      <c r="Q150" s="231">
        <v>1.313009082942197</v>
      </c>
      <c r="R150" s="231">
        <v>1.536948370943662</v>
      </c>
      <c r="S150" s="231">
        <v>1.6142529118082289</v>
      </c>
      <c r="T150" s="231">
        <v>1.8526193728014511</v>
      </c>
      <c r="U150" s="231">
        <v>1.7815649957040089</v>
      </c>
      <c r="V150" s="231">
        <v>1.3525170535957241</v>
      </c>
      <c r="W150" s="231">
        <v>1.685153590206411</v>
      </c>
      <c r="DA150" s="73" t="s">
        <v>636</v>
      </c>
    </row>
    <row r="151" spans="1:105" ht="12" customHeight="1" x14ac:dyDescent="0.25">
      <c r="A151" s="64" t="s">
        <v>70</v>
      </c>
      <c r="B151" s="231">
        <v>9.6311921774038378</v>
      </c>
      <c r="C151" s="231">
        <v>8.836435491422364</v>
      </c>
      <c r="D151" s="231">
        <v>8.3444050859565326</v>
      </c>
      <c r="E151" s="231">
        <v>8.6172388801724669</v>
      </c>
      <c r="F151" s="231">
        <v>5.0970187170985994</v>
      </c>
      <c r="G151" s="231">
        <v>4.3968651053095771</v>
      </c>
      <c r="H151" s="231">
        <v>6.3883396783797686</v>
      </c>
      <c r="I151" s="231">
        <v>4.8706505770743931</v>
      </c>
      <c r="J151" s="231">
        <v>4.2845572405206109</v>
      </c>
      <c r="K151" s="231">
        <v>3.1487161372417671</v>
      </c>
      <c r="L151" s="231">
        <v>2.8355735299780109</v>
      </c>
      <c r="M151" s="231">
        <v>2.6392501685617158</v>
      </c>
      <c r="N151" s="231">
        <v>1.6097992555469549</v>
      </c>
      <c r="O151" s="231">
        <v>2.1991002389619609</v>
      </c>
      <c r="P151" s="231">
        <v>3.7073250275749001</v>
      </c>
      <c r="Q151" s="231">
        <v>2.8707855380791609</v>
      </c>
      <c r="R151" s="231">
        <v>3.3132397284509141</v>
      </c>
      <c r="S151" s="231">
        <v>3.754274955170283</v>
      </c>
      <c r="T151" s="231">
        <v>3.3860844939932648</v>
      </c>
      <c r="U151" s="231">
        <v>3.3434439890123531</v>
      </c>
      <c r="V151" s="231">
        <v>2.1886725502335191</v>
      </c>
      <c r="W151" s="231">
        <v>2.3015953592750669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14.46491455843638</v>
      </c>
      <c r="C153" s="231">
        <v>24.236246599844151</v>
      </c>
      <c r="D153" s="231">
        <v>36.451659672014962</v>
      </c>
      <c r="E153" s="231">
        <v>27.609139532713929</v>
      </c>
      <c r="F153" s="231">
        <v>32.900839687623673</v>
      </c>
      <c r="G153" s="231">
        <v>16.64719455602922</v>
      </c>
      <c r="H153" s="231">
        <v>16.64193098485201</v>
      </c>
      <c r="I153" s="231">
        <v>13.926293125674491</v>
      </c>
      <c r="J153" s="231">
        <v>11.777749853810279</v>
      </c>
      <c r="K153" s="231">
        <v>22.385689492375619</v>
      </c>
      <c r="L153" s="231">
        <v>27.689367358225802</v>
      </c>
      <c r="M153" s="231">
        <v>21.531118153298461</v>
      </c>
      <c r="N153" s="231">
        <v>11.990047487584169</v>
      </c>
      <c r="O153" s="231">
        <v>12.11171035041718</v>
      </c>
      <c r="P153" s="231">
        <v>12.966280496141239</v>
      </c>
      <c r="Q153" s="231">
        <v>18.543853946185099</v>
      </c>
      <c r="R153" s="231">
        <v>26.749508661487429</v>
      </c>
      <c r="S153" s="231">
        <v>25.399436851638221</v>
      </c>
      <c r="T153" s="231">
        <v>32.087902569183093</v>
      </c>
      <c r="U153" s="231">
        <v>36.537682580344757</v>
      </c>
      <c r="V153" s="231">
        <v>33.488857561009617</v>
      </c>
      <c r="W153" s="231">
        <v>36.197335292256227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3.1728034673792912E-3</v>
      </c>
      <c r="L155" s="231">
        <v>3.6179394758226549E-3</v>
      </c>
      <c r="M155" s="231">
        <v>3.5633274814624071E-3</v>
      </c>
      <c r="N155" s="231">
        <v>2.9846216946621739E-3</v>
      </c>
      <c r="O155" s="231">
        <v>2.8759821771264888E-3</v>
      </c>
      <c r="P155" s="231">
        <v>3.059773176842705E-3</v>
      </c>
      <c r="Q155" s="231">
        <v>2.9680344281033991E-3</v>
      </c>
      <c r="R155" s="231">
        <v>3.348179626141012E-3</v>
      </c>
      <c r="S155" s="231">
        <v>3.45356102180468E-3</v>
      </c>
      <c r="T155" s="231">
        <v>7.1754142580294023E-3</v>
      </c>
      <c r="U155" s="231">
        <v>7.1139132570411656E-3</v>
      </c>
      <c r="V155" s="231">
        <v>7.1804039896371076E-3</v>
      </c>
      <c r="W155" s="231">
        <v>7.1290651518954116E-3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16.149627165839821</v>
      </c>
      <c r="C157" s="265">
        <v>16.486515169556998</v>
      </c>
      <c r="D157" s="265">
        <v>16.448208533564181</v>
      </c>
      <c r="E157" s="265">
        <v>17.94090473167704</v>
      </c>
      <c r="F157" s="265">
        <v>17.57656684029363</v>
      </c>
      <c r="G157" s="265">
        <v>18.491730185906778</v>
      </c>
      <c r="H157" s="265">
        <v>19.89746849075339</v>
      </c>
      <c r="I157" s="265">
        <v>19.042019187797209</v>
      </c>
      <c r="J157" s="265">
        <v>17.107881204706509</v>
      </c>
      <c r="K157" s="265">
        <v>15.70155359972896</v>
      </c>
      <c r="L157" s="265">
        <v>14.6107836684617</v>
      </c>
      <c r="M157" s="265">
        <v>19.85798438423333</v>
      </c>
      <c r="N157" s="265">
        <v>22.660150359676969</v>
      </c>
      <c r="O157" s="265">
        <v>20.654317353456271</v>
      </c>
      <c r="P157" s="265">
        <v>24.09767259510323</v>
      </c>
      <c r="Q157" s="265">
        <v>23.74509817864336</v>
      </c>
      <c r="R157" s="265">
        <v>23.547921269659</v>
      </c>
      <c r="S157" s="265">
        <v>18.992752002120099</v>
      </c>
      <c r="T157" s="265">
        <v>15.91513524200937</v>
      </c>
      <c r="U157" s="265">
        <v>15.21057661806803</v>
      </c>
      <c r="V157" s="265">
        <v>14.67216468896657</v>
      </c>
      <c r="W157" s="265">
        <v>13.759004443336099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1.0000000000000002</v>
      </c>
      <c r="C162" s="234">
        <f t="shared" si="3"/>
        <v>0.99999999999999989</v>
      </c>
      <c r="D162" s="234">
        <f t="shared" si="3"/>
        <v>1</v>
      </c>
      <c r="E162" s="234">
        <f t="shared" si="3"/>
        <v>1</v>
      </c>
      <c r="F162" s="234">
        <f t="shared" si="3"/>
        <v>0.99999999999999989</v>
      </c>
      <c r="G162" s="234">
        <f t="shared" si="3"/>
        <v>0.99999999999999978</v>
      </c>
      <c r="H162" s="234">
        <f t="shared" si="3"/>
        <v>1.0000000000000002</v>
      </c>
      <c r="I162" s="234">
        <f t="shared" si="3"/>
        <v>0.99999999999999956</v>
      </c>
      <c r="J162" s="234">
        <f t="shared" si="3"/>
        <v>1.0000000000000002</v>
      </c>
      <c r="K162" s="234">
        <f t="shared" si="3"/>
        <v>1</v>
      </c>
      <c r="L162" s="234">
        <f t="shared" si="3"/>
        <v>1</v>
      </c>
      <c r="M162" s="234">
        <f t="shared" si="3"/>
        <v>1</v>
      </c>
      <c r="N162" s="234">
        <f t="shared" si="3"/>
        <v>0.99999999999999956</v>
      </c>
      <c r="O162" s="234">
        <f t="shared" si="3"/>
        <v>1</v>
      </c>
      <c r="P162" s="234">
        <f t="shared" si="3"/>
        <v>0.99999999999999989</v>
      </c>
      <c r="Q162" s="234">
        <f t="shared" si="3"/>
        <v>0.99999999999999989</v>
      </c>
      <c r="R162" s="234">
        <f t="shared" si="3"/>
        <v>1</v>
      </c>
      <c r="S162" s="234">
        <f t="shared" si="3"/>
        <v>0.99999999999999978</v>
      </c>
      <c r="T162" s="234">
        <f t="shared" si="3"/>
        <v>1.0000000000000002</v>
      </c>
      <c r="U162" s="234">
        <f t="shared" si="3"/>
        <v>1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1.5000000000013158E-3</v>
      </c>
      <c r="C163" s="301">
        <f t="shared" si="4"/>
        <v>1.4999999999985537E-3</v>
      </c>
      <c r="D163" s="301">
        <f t="shared" si="4"/>
        <v>1.4999999999989859E-3</v>
      </c>
      <c r="E163" s="301">
        <f t="shared" si="4"/>
        <v>1.5000000000008357E-3</v>
      </c>
      <c r="F163" s="301">
        <f t="shared" si="4"/>
        <v>1.5000000000009951E-3</v>
      </c>
      <c r="G163" s="301">
        <f t="shared" si="4"/>
        <v>1.5000000000021481E-3</v>
      </c>
      <c r="H163" s="301">
        <f t="shared" si="4"/>
        <v>1.5000000000024135E-3</v>
      </c>
      <c r="I163" s="301">
        <f t="shared" si="4"/>
        <v>1.5000000000021353E-3</v>
      </c>
      <c r="J163" s="301">
        <f t="shared" si="4"/>
        <v>1.5000000000022415E-3</v>
      </c>
      <c r="K163" s="301">
        <f t="shared" si="4"/>
        <v>1.5000000000012011E-3</v>
      </c>
      <c r="L163" s="301">
        <f t="shared" si="4"/>
        <v>1.5000000000011573E-3</v>
      </c>
      <c r="M163" s="301">
        <f t="shared" si="4"/>
        <v>1.5000000000012375E-3</v>
      </c>
      <c r="N163" s="301">
        <f t="shared" si="4"/>
        <v>1.500000000001334E-3</v>
      </c>
      <c r="O163" s="301">
        <f t="shared" si="4"/>
        <v>1.5000000000019102E-3</v>
      </c>
      <c r="P163" s="301">
        <f t="shared" si="4"/>
        <v>1.5000000000016868E-3</v>
      </c>
      <c r="Q163" s="301">
        <f t="shared" si="4"/>
        <v>1.5000000000012731E-3</v>
      </c>
      <c r="R163" s="301">
        <f t="shared" si="4"/>
        <v>1.5000000000017775E-3</v>
      </c>
      <c r="S163" s="301">
        <f t="shared" si="4"/>
        <v>1.5000000000012328E-3</v>
      </c>
      <c r="T163" s="301">
        <f t="shared" si="4"/>
        <v>1.4999999999995249E-3</v>
      </c>
      <c r="U163" s="301">
        <f t="shared" si="4"/>
        <v>1.4999999999997919E-3</v>
      </c>
      <c r="V163" s="301">
        <f t="shared" si="4"/>
        <v>1.499999999999616E-3</v>
      </c>
      <c r="W163" s="301">
        <f t="shared" si="4"/>
        <v>1.499999999999809E-3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7.5000000000065791E-4</v>
      </c>
      <c r="C164" s="235">
        <f t="shared" si="5"/>
        <v>7.4999999999927696E-4</v>
      </c>
      <c r="D164" s="235">
        <f t="shared" si="5"/>
        <v>7.4999999999949337E-4</v>
      </c>
      <c r="E164" s="235">
        <f t="shared" si="5"/>
        <v>7.5000000000041787E-4</v>
      </c>
      <c r="F164" s="235">
        <f t="shared" si="5"/>
        <v>7.5000000000049766E-4</v>
      </c>
      <c r="G164" s="235">
        <f t="shared" si="5"/>
        <v>7.5000000000107392E-4</v>
      </c>
      <c r="H164" s="235">
        <f t="shared" si="5"/>
        <v>7.5000000000120695E-4</v>
      </c>
      <c r="I164" s="235">
        <f t="shared" si="5"/>
        <v>7.5000000000106774E-4</v>
      </c>
      <c r="J164" s="235">
        <f t="shared" si="5"/>
        <v>7.5000000000112086E-4</v>
      </c>
      <c r="K164" s="235">
        <f t="shared" si="5"/>
        <v>7.5000000000060066E-4</v>
      </c>
      <c r="L164" s="235">
        <f t="shared" si="5"/>
        <v>7.5000000000057865E-4</v>
      </c>
      <c r="M164" s="235">
        <f t="shared" si="5"/>
        <v>7.500000000006191E-4</v>
      </c>
      <c r="N164" s="235">
        <f t="shared" si="5"/>
        <v>7.5000000000066723E-4</v>
      </c>
      <c r="O164" s="235">
        <f t="shared" si="5"/>
        <v>7.5000000000095509E-4</v>
      </c>
      <c r="P164" s="235">
        <f t="shared" si="5"/>
        <v>7.5000000000084363E-4</v>
      </c>
      <c r="Q164" s="235">
        <f t="shared" si="5"/>
        <v>7.5000000000063666E-4</v>
      </c>
      <c r="R164" s="235">
        <f t="shared" si="5"/>
        <v>7.5000000000088874E-4</v>
      </c>
      <c r="S164" s="235">
        <f t="shared" si="5"/>
        <v>7.5000000000061638E-4</v>
      </c>
      <c r="T164" s="235">
        <f t="shared" si="5"/>
        <v>7.4999999999976268E-4</v>
      </c>
      <c r="U164" s="235">
        <f t="shared" si="5"/>
        <v>7.4999999999989604E-4</v>
      </c>
      <c r="V164" s="235">
        <f t="shared" si="5"/>
        <v>7.4999999999980822E-4</v>
      </c>
      <c r="W164" s="235">
        <f t="shared" si="5"/>
        <v>7.4999999999990471E-4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1.9000000000016653E-2</v>
      </c>
      <c r="C165" s="235">
        <f t="shared" si="6"/>
        <v>1.8999999999981664E-2</v>
      </c>
      <c r="D165" s="235">
        <f t="shared" si="6"/>
        <v>1.8999999999987138E-2</v>
      </c>
      <c r="E165" s="235">
        <f t="shared" si="6"/>
        <v>1.9000000000010571E-2</v>
      </c>
      <c r="F165" s="235">
        <f t="shared" si="6"/>
        <v>1.9000000000012594E-2</v>
      </c>
      <c r="G165" s="235">
        <f t="shared" si="6"/>
        <v>1.9000000000027197E-2</v>
      </c>
      <c r="H165" s="235">
        <f t="shared" si="6"/>
        <v>1.9000000000030555E-2</v>
      </c>
      <c r="I165" s="235">
        <f t="shared" si="6"/>
        <v>1.9000000000027027E-2</v>
      </c>
      <c r="J165" s="235">
        <f t="shared" si="6"/>
        <v>1.900000000002838E-2</v>
      </c>
      <c r="K165" s="235">
        <f t="shared" si="6"/>
        <v>1.9000000000015196E-2</v>
      </c>
      <c r="L165" s="235">
        <f t="shared" si="6"/>
        <v>1.9000000000014641E-2</v>
      </c>
      <c r="M165" s="235">
        <f t="shared" si="6"/>
        <v>1.9000000000015661E-2</v>
      </c>
      <c r="N165" s="235">
        <f t="shared" si="6"/>
        <v>1.9000000000016885E-2</v>
      </c>
      <c r="O165" s="235">
        <f t="shared" si="6"/>
        <v>1.9000000000024175E-2</v>
      </c>
      <c r="P165" s="235">
        <f t="shared" si="6"/>
        <v>1.9000000000021351E-2</v>
      </c>
      <c r="Q165" s="235">
        <f t="shared" si="6"/>
        <v>1.9000000000016108E-2</v>
      </c>
      <c r="R165" s="235">
        <f t="shared" si="6"/>
        <v>1.9000000000022499E-2</v>
      </c>
      <c r="S165" s="235">
        <f t="shared" si="6"/>
        <v>1.9000000000015609E-2</v>
      </c>
      <c r="T165" s="235">
        <f t="shared" si="6"/>
        <v>1.8999999999993966E-2</v>
      </c>
      <c r="U165" s="235">
        <f t="shared" si="6"/>
        <v>1.8999999999997352E-2</v>
      </c>
      <c r="V165" s="235">
        <f t="shared" si="6"/>
        <v>1.8999999999995118E-2</v>
      </c>
      <c r="W165" s="235">
        <f t="shared" si="6"/>
        <v>1.8999999999997564E-2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5.000000000004403E-4</v>
      </c>
      <c r="C166" s="235">
        <f t="shared" si="7"/>
        <v>4.9999999999951971E-4</v>
      </c>
      <c r="D166" s="235">
        <f t="shared" si="7"/>
        <v>4.9999999999966358E-4</v>
      </c>
      <c r="E166" s="235">
        <f t="shared" si="7"/>
        <v>5.0000000000028017E-4</v>
      </c>
      <c r="F166" s="235">
        <f t="shared" si="7"/>
        <v>5.000000000003334E-4</v>
      </c>
      <c r="G166" s="235">
        <f t="shared" si="7"/>
        <v>5.0000000000071775E-4</v>
      </c>
      <c r="H166" s="235">
        <f t="shared" si="7"/>
        <v>5.0000000000080622E-4</v>
      </c>
      <c r="I166" s="235">
        <f t="shared" si="7"/>
        <v>5.0000000000071342E-4</v>
      </c>
      <c r="J166" s="235">
        <f t="shared" si="7"/>
        <v>5.0000000000074909E-4</v>
      </c>
      <c r="K166" s="235">
        <f t="shared" si="7"/>
        <v>5.0000000000040203E-4</v>
      </c>
      <c r="L166" s="235">
        <f t="shared" si="7"/>
        <v>5.000000000003875E-4</v>
      </c>
      <c r="M166" s="235">
        <f t="shared" si="7"/>
        <v>5.0000000000041428E-4</v>
      </c>
      <c r="N166" s="235">
        <f t="shared" si="7"/>
        <v>5.0000000000044627E-4</v>
      </c>
      <c r="O166" s="235">
        <f t="shared" si="7"/>
        <v>5.0000000000063839E-4</v>
      </c>
      <c r="P166" s="235">
        <f t="shared" si="7"/>
        <v>5.000000000005639E-4</v>
      </c>
      <c r="Q166" s="235">
        <f t="shared" si="7"/>
        <v>5.0000000000042599E-4</v>
      </c>
      <c r="R166" s="235">
        <f t="shared" si="7"/>
        <v>5.0000000000059415E-4</v>
      </c>
      <c r="S166" s="235">
        <f t="shared" si="7"/>
        <v>5.0000000000041255E-4</v>
      </c>
      <c r="T166" s="235">
        <f t="shared" si="7"/>
        <v>4.9999999999984334E-4</v>
      </c>
      <c r="U166" s="235">
        <f t="shared" si="7"/>
        <v>4.9999999999993236E-4</v>
      </c>
      <c r="V166" s="235">
        <f t="shared" si="7"/>
        <v>4.9999999999987381E-4</v>
      </c>
      <c r="W166" s="235">
        <f t="shared" si="7"/>
        <v>4.9999999999993799E-4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2.6180176534463884E-3</v>
      </c>
      <c r="C167" s="302">
        <f t="shared" si="8"/>
        <v>2.4976362080410498E-3</v>
      </c>
      <c r="D167" s="302">
        <f t="shared" si="8"/>
        <v>2.438852873546993E-3</v>
      </c>
      <c r="E167" s="302">
        <f t="shared" si="8"/>
        <v>2.5770977161832854E-3</v>
      </c>
      <c r="F167" s="302">
        <f t="shared" si="8"/>
        <v>2.6285606963906238E-3</v>
      </c>
      <c r="G167" s="302">
        <f t="shared" si="8"/>
        <v>2.7979165678296892E-3</v>
      </c>
      <c r="H167" s="302">
        <f t="shared" si="8"/>
        <v>2.8694206174558878E-3</v>
      </c>
      <c r="I167" s="302">
        <f t="shared" si="8"/>
        <v>2.7823703148992219E-3</v>
      </c>
      <c r="J167" s="302">
        <f t="shared" si="8"/>
        <v>3.0247853216457958E-3</v>
      </c>
      <c r="K167" s="302">
        <f t="shared" si="8"/>
        <v>2.7921589447394519E-3</v>
      </c>
      <c r="L167" s="302">
        <f t="shared" si="8"/>
        <v>2.6283611046258558E-3</v>
      </c>
      <c r="M167" s="302">
        <f t="shared" si="8"/>
        <v>2.8658173926345959E-3</v>
      </c>
      <c r="N167" s="302">
        <f t="shared" si="8"/>
        <v>3.5646375376583374E-3</v>
      </c>
      <c r="O167" s="302">
        <f t="shared" si="8"/>
        <v>3.5779767682858894E-3</v>
      </c>
      <c r="P167" s="302">
        <f t="shared" si="8"/>
        <v>9.2026728760504634E-3</v>
      </c>
      <c r="Q167" s="302">
        <f t="shared" si="8"/>
        <v>9.8277769801489098E-3</v>
      </c>
      <c r="R167" s="302">
        <f t="shared" si="8"/>
        <v>9.8601522022002328E-3</v>
      </c>
      <c r="S167" s="302">
        <f t="shared" si="8"/>
        <v>1.0702137142185703E-2</v>
      </c>
      <c r="T167" s="302">
        <f t="shared" si="8"/>
        <v>1.1026731444778098E-2</v>
      </c>
      <c r="U167" s="302">
        <f t="shared" si="8"/>
        <v>1.1833146742234325E-2</v>
      </c>
      <c r="V167" s="302">
        <f t="shared" si="8"/>
        <v>1.3997977401944511E-2</v>
      </c>
      <c r="W167" s="302">
        <f t="shared" si="8"/>
        <v>1.3999213202260786E-2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0.53450481178931553</v>
      </c>
      <c r="C168" s="303">
        <f t="shared" si="9"/>
        <v>0.55142136783428497</v>
      </c>
      <c r="D168" s="303">
        <f t="shared" si="9"/>
        <v>0.56004259305831783</v>
      </c>
      <c r="E168" s="303">
        <f t="shared" si="9"/>
        <v>0.53959662355367177</v>
      </c>
      <c r="F168" s="303">
        <f t="shared" si="9"/>
        <v>0.53078460455071808</v>
      </c>
      <c r="G168" s="303">
        <f t="shared" si="9"/>
        <v>0.5195090798587626</v>
      </c>
      <c r="H168" s="303">
        <f t="shared" si="9"/>
        <v>0.50965424413811566</v>
      </c>
      <c r="I168" s="303">
        <f t="shared" si="9"/>
        <v>0.52103091493845588</v>
      </c>
      <c r="J168" s="303">
        <f t="shared" si="9"/>
        <v>0.48557919712981351</v>
      </c>
      <c r="K168" s="303">
        <f t="shared" si="9"/>
        <v>0.52031539259927484</v>
      </c>
      <c r="L168" s="303">
        <f t="shared" si="9"/>
        <v>0.54604903421459317</v>
      </c>
      <c r="M168" s="303">
        <f t="shared" si="9"/>
        <v>0.50734843076120684</v>
      </c>
      <c r="N168" s="303">
        <f t="shared" si="9"/>
        <v>0.394464669729991</v>
      </c>
      <c r="O168" s="303">
        <f t="shared" si="9"/>
        <v>0.39645751893109527</v>
      </c>
      <c r="P168" s="303">
        <f t="shared" si="9"/>
        <v>0.35956524055994438</v>
      </c>
      <c r="Q168" s="303">
        <f t="shared" si="9"/>
        <v>0.40485716306525305</v>
      </c>
      <c r="R168" s="303">
        <f t="shared" si="9"/>
        <v>0.44872293692963816</v>
      </c>
      <c r="S168" s="303">
        <f t="shared" si="9"/>
        <v>0.48604561946629721</v>
      </c>
      <c r="T168" s="303">
        <f t="shared" si="9"/>
        <v>0.52574475923085484</v>
      </c>
      <c r="U168" s="303">
        <f t="shared" si="9"/>
        <v>0.52625267675602339</v>
      </c>
      <c r="V168" s="303">
        <f t="shared" si="9"/>
        <v>0.5175069635931977</v>
      </c>
      <c r="W168" s="303">
        <f t="shared" si="9"/>
        <v>0.52749074451650257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0.44112717055721923</v>
      </c>
      <c r="C169" s="237">
        <f t="shared" si="10"/>
        <v>0.42433099595769486</v>
      </c>
      <c r="D169" s="237">
        <f t="shared" si="10"/>
        <v>0.41576855406815005</v>
      </c>
      <c r="E169" s="237">
        <f t="shared" si="10"/>
        <v>0.43607627873013294</v>
      </c>
      <c r="F169" s="237">
        <f t="shared" si="10"/>
        <v>0.44483683475287672</v>
      </c>
      <c r="G169" s="237">
        <f t="shared" si="10"/>
        <v>0.45594300357337642</v>
      </c>
      <c r="H169" s="237">
        <f t="shared" si="10"/>
        <v>0.46572633524439366</v>
      </c>
      <c r="I169" s="237">
        <f t="shared" si="10"/>
        <v>0.45443671474661357</v>
      </c>
      <c r="J169" s="237">
        <f t="shared" si="10"/>
        <v>0.48964601754850839</v>
      </c>
      <c r="K169" s="237">
        <f t="shared" si="10"/>
        <v>0.4551424484559683</v>
      </c>
      <c r="L169" s="237">
        <f t="shared" si="10"/>
        <v>0.4295726046807643</v>
      </c>
      <c r="M169" s="237">
        <f t="shared" si="10"/>
        <v>0.4680357518461406</v>
      </c>
      <c r="N169" s="237">
        <f t="shared" si="10"/>
        <v>0.5802206927323309</v>
      </c>
      <c r="O169" s="237">
        <f t="shared" si="10"/>
        <v>0.57821450430059118</v>
      </c>
      <c r="P169" s="237">
        <f t="shared" si="10"/>
        <v>0.60948208656398062</v>
      </c>
      <c r="Q169" s="237">
        <f t="shared" si="10"/>
        <v>0.56356505995457951</v>
      </c>
      <c r="R169" s="237">
        <f t="shared" si="10"/>
        <v>0.51966691086813599</v>
      </c>
      <c r="S169" s="237">
        <f t="shared" si="10"/>
        <v>0.48150224339149905</v>
      </c>
      <c r="T169" s="237">
        <f t="shared" si="10"/>
        <v>0.44147850932437416</v>
      </c>
      <c r="U169" s="237">
        <f t="shared" si="10"/>
        <v>0.44016417650174527</v>
      </c>
      <c r="V169" s="237">
        <f t="shared" si="10"/>
        <v>0.4467450590048635</v>
      </c>
      <c r="W169" s="237">
        <f t="shared" si="10"/>
        <v>0.43676004228123938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1.0000000000000004</v>
      </c>
      <c r="C171" s="234">
        <f t="shared" si="11"/>
        <v>0.99999999999999989</v>
      </c>
      <c r="D171" s="234">
        <f t="shared" si="11"/>
        <v>1.0000000000000002</v>
      </c>
      <c r="E171" s="234">
        <f t="shared" si="11"/>
        <v>0.99999999999999989</v>
      </c>
      <c r="F171" s="234">
        <f t="shared" si="11"/>
        <v>1</v>
      </c>
      <c r="G171" s="234">
        <f t="shared" si="11"/>
        <v>1.0000000000000002</v>
      </c>
      <c r="H171" s="234">
        <f t="shared" si="11"/>
        <v>0.99999999999999989</v>
      </c>
      <c r="I171" s="234">
        <f t="shared" si="11"/>
        <v>0.99999999999999978</v>
      </c>
      <c r="J171" s="234">
        <f t="shared" si="11"/>
        <v>0.99999999999999989</v>
      </c>
      <c r="K171" s="234">
        <f t="shared" si="11"/>
        <v>0.99999999999999978</v>
      </c>
      <c r="L171" s="234">
        <f t="shared" si="11"/>
        <v>1.0000000000000002</v>
      </c>
      <c r="M171" s="234">
        <f t="shared" si="11"/>
        <v>1.0000000000000004</v>
      </c>
      <c r="N171" s="234">
        <f t="shared" si="11"/>
        <v>1.0000000000000004</v>
      </c>
      <c r="O171" s="234">
        <f t="shared" si="11"/>
        <v>0.99999999999999967</v>
      </c>
      <c r="P171" s="234">
        <f t="shared" si="11"/>
        <v>0.99999999999999944</v>
      </c>
      <c r="Q171" s="234">
        <f t="shared" si="11"/>
        <v>1.0000000000000004</v>
      </c>
      <c r="R171" s="234">
        <f t="shared" si="11"/>
        <v>1.0000000000000004</v>
      </c>
      <c r="S171" s="234">
        <f t="shared" si="11"/>
        <v>1.0000000000000004</v>
      </c>
      <c r="T171" s="234">
        <f t="shared" si="11"/>
        <v>1.0000000000000002</v>
      </c>
      <c r="U171" s="234">
        <f t="shared" si="11"/>
        <v>0.99999999999999978</v>
      </c>
      <c r="V171" s="234">
        <f t="shared" si="11"/>
        <v>0.99999999999999978</v>
      </c>
      <c r="W171" s="234">
        <f t="shared" si="11"/>
        <v>0.99999999999999989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1.145315379976245E-3</v>
      </c>
      <c r="C172" s="301">
        <f t="shared" si="12"/>
        <v>1.1453153799779515E-3</v>
      </c>
      <c r="D172" s="301">
        <f t="shared" si="12"/>
        <v>1.145315379977875E-3</v>
      </c>
      <c r="E172" s="301">
        <f t="shared" si="12"/>
        <v>1.1453153799764685E-3</v>
      </c>
      <c r="F172" s="301">
        <f t="shared" si="12"/>
        <v>1.1453153799763673E-3</v>
      </c>
      <c r="G172" s="301">
        <f t="shared" si="12"/>
        <v>1.1453153799760409E-3</v>
      </c>
      <c r="H172" s="301">
        <f t="shared" si="12"/>
        <v>1.145315379975872E-3</v>
      </c>
      <c r="I172" s="301">
        <f t="shared" si="12"/>
        <v>1.1453153799758937E-3</v>
      </c>
      <c r="J172" s="301">
        <f t="shared" si="12"/>
        <v>1.1453153799758139E-3</v>
      </c>
      <c r="K172" s="301">
        <f t="shared" si="12"/>
        <v>1.145315379976196E-3</v>
      </c>
      <c r="L172" s="301">
        <f t="shared" si="12"/>
        <v>1.1453153799760706E-3</v>
      </c>
      <c r="M172" s="301">
        <f t="shared" si="12"/>
        <v>1.1453153799762697E-3</v>
      </c>
      <c r="N172" s="301">
        <f t="shared" si="12"/>
        <v>1.1453153799762465E-3</v>
      </c>
      <c r="O172" s="301">
        <f t="shared" si="12"/>
        <v>1.1453153799756829E-3</v>
      </c>
      <c r="P172" s="301">
        <f t="shared" si="12"/>
        <v>1.1453153799758664E-3</v>
      </c>
      <c r="Q172" s="301">
        <f t="shared" si="12"/>
        <v>1.1453153799759978E-3</v>
      </c>
      <c r="R172" s="301">
        <f t="shared" si="12"/>
        <v>1.1453153799755747E-3</v>
      </c>
      <c r="S172" s="301">
        <f t="shared" si="12"/>
        <v>1.1453153799763135E-3</v>
      </c>
      <c r="T172" s="301">
        <f t="shared" si="12"/>
        <v>1.1453153799774586E-3</v>
      </c>
      <c r="U172" s="301">
        <f t="shared" si="12"/>
        <v>1.1453153799773155E-3</v>
      </c>
      <c r="V172" s="301">
        <f t="shared" si="12"/>
        <v>1.1453153799775521E-3</v>
      </c>
      <c r="W172" s="301">
        <f t="shared" si="12"/>
        <v>1.1453153799773153E-3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5.3225808097916508E-4</v>
      </c>
      <c r="C173" s="235">
        <f t="shared" si="13"/>
        <v>5.3225808097995774E-4</v>
      </c>
      <c r="D173" s="235">
        <f t="shared" si="13"/>
        <v>5.322580809799225E-4</v>
      </c>
      <c r="E173" s="235">
        <f t="shared" si="13"/>
        <v>5.3225808097926884E-4</v>
      </c>
      <c r="F173" s="235">
        <f t="shared" si="13"/>
        <v>5.3225808097922156E-4</v>
      </c>
      <c r="G173" s="235">
        <f t="shared" si="13"/>
        <v>5.3225808097906999E-4</v>
      </c>
      <c r="H173" s="235">
        <f t="shared" si="13"/>
        <v>5.322580809789916E-4</v>
      </c>
      <c r="I173" s="235">
        <f t="shared" si="13"/>
        <v>5.3225808097900169E-4</v>
      </c>
      <c r="J173" s="235">
        <f t="shared" si="13"/>
        <v>5.322580809789645E-4</v>
      </c>
      <c r="K173" s="235">
        <f t="shared" si="13"/>
        <v>5.3225808097914209E-4</v>
      </c>
      <c r="L173" s="235">
        <f t="shared" si="13"/>
        <v>5.3225808097908365E-4</v>
      </c>
      <c r="M173" s="235">
        <f t="shared" si="13"/>
        <v>5.3225808097917646E-4</v>
      </c>
      <c r="N173" s="235">
        <f t="shared" si="13"/>
        <v>5.3225808097916508E-4</v>
      </c>
      <c r="O173" s="235">
        <f t="shared" si="13"/>
        <v>5.3225808097890368E-4</v>
      </c>
      <c r="P173" s="235">
        <f t="shared" si="13"/>
        <v>5.3225808097898889E-4</v>
      </c>
      <c r="Q173" s="235">
        <f t="shared" si="13"/>
        <v>5.3225808097904983E-4</v>
      </c>
      <c r="R173" s="235">
        <f t="shared" si="13"/>
        <v>5.3225808097885337E-4</v>
      </c>
      <c r="S173" s="235">
        <f t="shared" si="13"/>
        <v>5.3225808097919652E-4</v>
      </c>
      <c r="T173" s="235">
        <f t="shared" si="13"/>
        <v>5.3225808097972897E-4</v>
      </c>
      <c r="U173" s="235">
        <f t="shared" si="13"/>
        <v>5.3225808097966208E-4</v>
      </c>
      <c r="V173" s="235">
        <f t="shared" si="13"/>
        <v>5.3225808097977223E-4</v>
      </c>
      <c r="W173" s="235">
        <f t="shared" si="13"/>
        <v>5.3225808097966251E-4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1.5608467623289527E-2</v>
      </c>
      <c r="C174" s="235">
        <f t="shared" si="14"/>
        <v>1.5608467623312781E-2</v>
      </c>
      <c r="D174" s="235">
        <f t="shared" si="14"/>
        <v>1.5608467623311743E-2</v>
      </c>
      <c r="E174" s="235">
        <f t="shared" si="14"/>
        <v>1.5608467623292568E-2</v>
      </c>
      <c r="F174" s="235">
        <f t="shared" si="14"/>
        <v>1.560846762329119E-2</v>
      </c>
      <c r="G174" s="235">
        <f t="shared" si="14"/>
        <v>1.5608467623286746E-2</v>
      </c>
      <c r="H174" s="235">
        <f t="shared" si="14"/>
        <v>1.5608467623284446E-2</v>
      </c>
      <c r="I174" s="235">
        <f t="shared" si="14"/>
        <v>1.5608467623284737E-2</v>
      </c>
      <c r="J174" s="235">
        <f t="shared" si="14"/>
        <v>1.5608467623283644E-2</v>
      </c>
      <c r="K174" s="235">
        <f t="shared" si="14"/>
        <v>1.5608467623288857E-2</v>
      </c>
      <c r="L174" s="235">
        <f t="shared" si="14"/>
        <v>1.560846762328715E-2</v>
      </c>
      <c r="M174" s="235">
        <f t="shared" si="14"/>
        <v>1.5608467623289858E-2</v>
      </c>
      <c r="N174" s="235">
        <f t="shared" si="14"/>
        <v>1.5608467623289537E-2</v>
      </c>
      <c r="O174" s="235">
        <f t="shared" si="14"/>
        <v>1.5608467623281871E-2</v>
      </c>
      <c r="P174" s="235">
        <f t="shared" si="14"/>
        <v>1.5608467623284362E-2</v>
      </c>
      <c r="Q174" s="235">
        <f t="shared" si="14"/>
        <v>1.5608467623286148E-2</v>
      </c>
      <c r="R174" s="235">
        <f t="shared" si="14"/>
        <v>1.5608467623280393E-2</v>
      </c>
      <c r="S174" s="235">
        <f t="shared" si="14"/>
        <v>1.5608467623290455E-2</v>
      </c>
      <c r="T174" s="235">
        <f t="shared" si="14"/>
        <v>1.5608467623306074E-2</v>
      </c>
      <c r="U174" s="235">
        <f t="shared" si="14"/>
        <v>1.5608467623304112E-2</v>
      </c>
      <c r="V174" s="235">
        <f t="shared" si="14"/>
        <v>1.5608467623307335E-2</v>
      </c>
      <c r="W174" s="235">
        <f t="shared" si="14"/>
        <v>1.5608467623304111E-2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3.8177179332541501E-4</v>
      </c>
      <c r="C175" s="235">
        <f t="shared" si="15"/>
        <v>3.8177179332598372E-4</v>
      </c>
      <c r="D175" s="235">
        <f t="shared" si="15"/>
        <v>3.817717933259583E-4</v>
      </c>
      <c r="E175" s="235">
        <f t="shared" si="15"/>
        <v>3.8177179332548927E-4</v>
      </c>
      <c r="F175" s="235">
        <f t="shared" si="15"/>
        <v>3.8177179332545566E-4</v>
      </c>
      <c r="G175" s="235">
        <f t="shared" si="15"/>
        <v>3.8177179332534686E-4</v>
      </c>
      <c r="H175" s="235">
        <f t="shared" si="15"/>
        <v>3.8177179332529054E-4</v>
      </c>
      <c r="I175" s="235">
        <f t="shared" si="15"/>
        <v>3.8177179332529797E-4</v>
      </c>
      <c r="J175" s="235">
        <f t="shared" si="15"/>
        <v>3.8177179332527108E-4</v>
      </c>
      <c r="K175" s="235">
        <f t="shared" si="15"/>
        <v>3.8177179332539842E-4</v>
      </c>
      <c r="L175" s="235">
        <f t="shared" si="15"/>
        <v>3.8177179332535689E-4</v>
      </c>
      <c r="M175" s="235">
        <f t="shared" si="15"/>
        <v>3.8177179332542314E-4</v>
      </c>
      <c r="N175" s="235">
        <f t="shared" si="15"/>
        <v>3.8177179332541517E-4</v>
      </c>
      <c r="O175" s="235">
        <f t="shared" si="15"/>
        <v>3.8177179332522749E-4</v>
      </c>
      <c r="P175" s="235">
        <f t="shared" si="15"/>
        <v>3.8177179332528864E-4</v>
      </c>
      <c r="Q175" s="235">
        <f t="shared" si="15"/>
        <v>3.8177179332533244E-4</v>
      </c>
      <c r="R175" s="235">
        <f t="shared" si="15"/>
        <v>3.8177179332519139E-4</v>
      </c>
      <c r="S175" s="235">
        <f t="shared" si="15"/>
        <v>3.8177179332543767E-4</v>
      </c>
      <c r="T175" s="235">
        <f t="shared" si="15"/>
        <v>3.8177179332581958E-4</v>
      </c>
      <c r="U175" s="235">
        <f t="shared" si="15"/>
        <v>3.8177179332577171E-4</v>
      </c>
      <c r="V175" s="235">
        <f t="shared" si="15"/>
        <v>3.8177179332585042E-4</v>
      </c>
      <c r="W175" s="235">
        <f t="shared" si="15"/>
        <v>3.8177179332577165E-4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1.880373671410706E-3</v>
      </c>
      <c r="C176" s="302">
        <f t="shared" si="16"/>
        <v>1.9022481499321919E-3</v>
      </c>
      <c r="D176" s="302">
        <f t="shared" si="16"/>
        <v>1.9357752580409732E-3</v>
      </c>
      <c r="E176" s="302">
        <f t="shared" si="16"/>
        <v>1.8796478563000503E-3</v>
      </c>
      <c r="F176" s="302">
        <f t="shared" si="16"/>
        <v>1.8622758485677454E-3</v>
      </c>
      <c r="G176" s="302">
        <f t="shared" si="16"/>
        <v>1.9405831803828168E-3</v>
      </c>
      <c r="H176" s="302">
        <f t="shared" si="16"/>
        <v>1.9395302826784931E-3</v>
      </c>
      <c r="I176" s="302">
        <f t="shared" si="16"/>
        <v>1.9307334070709299E-3</v>
      </c>
      <c r="J176" s="302">
        <f t="shared" si="16"/>
        <v>1.9160857984991987E-3</v>
      </c>
      <c r="K176" s="302">
        <f t="shared" si="16"/>
        <v>1.9109518709509933E-3</v>
      </c>
      <c r="L176" s="302">
        <f t="shared" si="16"/>
        <v>1.9547345887091301E-3</v>
      </c>
      <c r="M176" s="302">
        <f t="shared" si="16"/>
        <v>1.9065251274103222E-3</v>
      </c>
      <c r="N176" s="302">
        <f t="shared" si="16"/>
        <v>1.8971512372867403E-3</v>
      </c>
      <c r="O176" s="302">
        <f t="shared" si="16"/>
        <v>1.8981093843150906E-3</v>
      </c>
      <c r="P176" s="302">
        <f t="shared" si="16"/>
        <v>4.6255285446452996E-3</v>
      </c>
      <c r="Q176" s="302">
        <f t="shared" si="16"/>
        <v>5.2632939681007563E-3</v>
      </c>
      <c r="R176" s="302">
        <f t="shared" si="16"/>
        <v>5.65863175917641E-3</v>
      </c>
      <c r="S176" s="302">
        <f t="shared" si="16"/>
        <v>6.802359284956214E-3</v>
      </c>
      <c r="T176" s="302">
        <f t="shared" si="16"/>
        <v>7.7897753392520957E-3</v>
      </c>
      <c r="U176" s="302">
        <f t="shared" si="16"/>
        <v>8.2884551988369852E-3</v>
      </c>
      <c r="V176" s="302">
        <f t="shared" si="16"/>
        <v>9.5393034821673293E-3</v>
      </c>
      <c r="W176" s="302">
        <f t="shared" si="16"/>
        <v>9.8825307237186983E-3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0.84345005488370439</v>
      </c>
      <c r="C177" s="303">
        <f t="shared" si="17"/>
        <v>0.83955900877651835</v>
      </c>
      <c r="D177" s="303">
        <f t="shared" si="17"/>
        <v>0.83610221476163904</v>
      </c>
      <c r="E177" s="303">
        <f t="shared" si="17"/>
        <v>0.84256436411219304</v>
      </c>
      <c r="F177" s="303">
        <f t="shared" si="17"/>
        <v>0.84440479470312124</v>
      </c>
      <c r="G177" s="303">
        <f t="shared" si="17"/>
        <v>0.84480433357862184</v>
      </c>
      <c r="H177" s="303">
        <f t="shared" si="17"/>
        <v>0.84607908549269883</v>
      </c>
      <c r="I177" s="303">
        <f t="shared" si="17"/>
        <v>0.84503115362286574</v>
      </c>
      <c r="J177" s="303">
        <f t="shared" si="17"/>
        <v>0.84947479164938089</v>
      </c>
      <c r="K177" s="303">
        <f t="shared" si="17"/>
        <v>0.84654309392678151</v>
      </c>
      <c r="L177" s="303">
        <f t="shared" si="17"/>
        <v>0.8413920184132575</v>
      </c>
      <c r="M177" s="303">
        <f t="shared" si="17"/>
        <v>0.84755408311441471</v>
      </c>
      <c r="N177" s="303">
        <f t="shared" si="17"/>
        <v>0.85499650884657485</v>
      </c>
      <c r="O177" s="303">
        <f t="shared" si="17"/>
        <v>0.85562420071090162</v>
      </c>
      <c r="P177" s="303">
        <f t="shared" si="17"/>
        <v>0.85455894646083785</v>
      </c>
      <c r="Q177" s="303">
        <f t="shared" si="17"/>
        <v>0.85347065433110969</v>
      </c>
      <c r="R177" s="303">
        <f t="shared" si="17"/>
        <v>0.85209112584027114</v>
      </c>
      <c r="S177" s="303">
        <f t="shared" si="17"/>
        <v>0.84581744229742284</v>
      </c>
      <c r="T177" s="303">
        <f t="shared" si="17"/>
        <v>0.83974950493644585</v>
      </c>
      <c r="U177" s="303">
        <f t="shared" si="17"/>
        <v>0.84051971645052059</v>
      </c>
      <c r="V177" s="303">
        <f t="shared" si="17"/>
        <v>0.84131275399011107</v>
      </c>
      <c r="W177" s="303">
        <f t="shared" si="17"/>
        <v>0.83872585322063831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9.9717659296606975E-2</v>
      </c>
      <c r="C178" s="303">
        <f t="shared" si="18"/>
        <v>0.10171369273106715</v>
      </c>
      <c r="D178" s="303">
        <f t="shared" si="18"/>
        <v>0.10386223127515139</v>
      </c>
      <c r="E178" s="303">
        <f t="shared" si="18"/>
        <v>0.10010245923211712</v>
      </c>
      <c r="F178" s="303">
        <f t="shared" si="18"/>
        <v>9.9188978896625216E-2</v>
      </c>
      <c r="G178" s="303">
        <f t="shared" si="18"/>
        <v>9.952787580910373E-2</v>
      </c>
      <c r="H178" s="303">
        <f t="shared" si="18"/>
        <v>9.9076309961430797E-2</v>
      </c>
      <c r="I178" s="303">
        <f t="shared" si="18"/>
        <v>9.9247018258913619E-2</v>
      </c>
      <c r="J178" s="303">
        <f t="shared" si="18"/>
        <v>9.7620111216566663E-2</v>
      </c>
      <c r="K178" s="303">
        <f t="shared" si="18"/>
        <v>9.80378164586167E-2</v>
      </c>
      <c r="L178" s="303">
        <f t="shared" si="18"/>
        <v>0.10054859803688283</v>
      </c>
      <c r="M178" s="303">
        <f t="shared" si="18"/>
        <v>9.79963103855786E-2</v>
      </c>
      <c r="N178" s="303">
        <f t="shared" si="18"/>
        <v>9.7188855262399704E-2</v>
      </c>
      <c r="O178" s="303">
        <f t="shared" si="18"/>
        <v>9.6540463130165927E-2</v>
      </c>
      <c r="P178" s="303">
        <f t="shared" si="18"/>
        <v>9.6415088186627612E-2</v>
      </c>
      <c r="Q178" s="303">
        <f t="shared" si="18"/>
        <v>9.4991133649684548E-2</v>
      </c>
      <c r="R178" s="303">
        <f t="shared" si="18"/>
        <v>9.3861946176577171E-2</v>
      </c>
      <c r="S178" s="303">
        <f t="shared" si="18"/>
        <v>9.6321679382965097E-2</v>
      </c>
      <c r="T178" s="303">
        <f t="shared" si="18"/>
        <v>9.8157701204517361E-2</v>
      </c>
      <c r="U178" s="303">
        <f t="shared" si="18"/>
        <v>9.7034174236802564E-2</v>
      </c>
      <c r="V178" s="303">
        <f t="shared" si="18"/>
        <v>9.5818156683610586E-2</v>
      </c>
      <c r="W178" s="303">
        <f t="shared" si="18"/>
        <v>9.7038510391979471E-2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2.3462654442477537E-2</v>
      </c>
      <c r="C179" s="304">
        <f t="shared" si="19"/>
        <v>3.1930787046936054E-2</v>
      </c>
      <c r="D179" s="304">
        <f t="shared" si="19"/>
        <v>4.4544493362223908E-2</v>
      </c>
      <c r="E179" s="304">
        <f t="shared" si="19"/>
        <v>3.0389817402571965E-2</v>
      </c>
      <c r="F179" s="304">
        <f t="shared" si="19"/>
        <v>2.9182091352204814E-2</v>
      </c>
      <c r="G179" s="304">
        <f t="shared" si="19"/>
        <v>1.5532563723231235E-2</v>
      </c>
      <c r="H179" s="304">
        <f t="shared" si="19"/>
        <v>1.3981667343926729E-2</v>
      </c>
      <c r="I179" s="304">
        <f t="shared" si="19"/>
        <v>1.6935764544226437E-2</v>
      </c>
      <c r="J179" s="304">
        <f t="shared" si="19"/>
        <v>1.2723414188285317E-2</v>
      </c>
      <c r="K179" s="304">
        <f t="shared" si="19"/>
        <v>2.3956644405798967E-2</v>
      </c>
      <c r="L179" s="304">
        <f t="shared" si="19"/>
        <v>3.5500305053040061E-2</v>
      </c>
      <c r="M179" s="304">
        <f t="shared" si="19"/>
        <v>1.6937853147971201E-2</v>
      </c>
      <c r="N179" s="304">
        <f t="shared" si="19"/>
        <v>4.5324090400209009E-3</v>
      </c>
      <c r="O179" s="304">
        <f t="shared" si="19"/>
        <v>5.0124186093826384E-3</v>
      </c>
      <c r="P179" s="304">
        <f t="shared" si="19"/>
        <v>3.4760448979478812E-3</v>
      </c>
      <c r="Q179" s="304">
        <f t="shared" si="19"/>
        <v>6.4631803124161639E-3</v>
      </c>
      <c r="R179" s="304">
        <f t="shared" si="19"/>
        <v>1.2008318752343077E-2</v>
      </c>
      <c r="S179" s="304">
        <f t="shared" si="19"/>
        <v>1.5782292157641532E-2</v>
      </c>
      <c r="T179" s="304">
        <f t="shared" si="19"/>
        <v>2.9761830056869616E-2</v>
      </c>
      <c r="U179" s="304">
        <f t="shared" si="19"/>
        <v>3.7048872989495898E-2</v>
      </c>
      <c r="V179" s="304">
        <f t="shared" si="19"/>
        <v>3.290161767961506E-2</v>
      </c>
      <c r="W179" s="304">
        <f t="shared" si="19"/>
        <v>3.9534361826068821E-2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7.6255004854129449E-2</v>
      </c>
      <c r="C180" s="304">
        <f t="shared" si="20"/>
        <v>6.9782905684131105E-2</v>
      </c>
      <c r="D180" s="304">
        <f t="shared" si="20"/>
        <v>5.9317737912927472E-2</v>
      </c>
      <c r="E180" s="304">
        <f t="shared" si="20"/>
        <v>6.9712641829545174E-2</v>
      </c>
      <c r="F180" s="304">
        <f t="shared" si="20"/>
        <v>7.0006887544420401E-2</v>
      </c>
      <c r="G180" s="304">
        <f t="shared" si="20"/>
        <v>8.3995312085872506E-2</v>
      </c>
      <c r="H180" s="304">
        <f t="shared" si="20"/>
        <v>8.5094642617504088E-2</v>
      </c>
      <c r="I180" s="304">
        <f t="shared" si="20"/>
        <v>8.2311253714687185E-2</v>
      </c>
      <c r="J180" s="304">
        <f t="shared" si="20"/>
        <v>8.4896697028281343E-2</v>
      </c>
      <c r="K180" s="304">
        <f t="shared" si="20"/>
        <v>7.4081172052817737E-2</v>
      </c>
      <c r="L180" s="304">
        <f t="shared" si="20"/>
        <v>6.5048292983842793E-2</v>
      </c>
      <c r="M180" s="304">
        <f t="shared" si="20"/>
        <v>8.1058457237607379E-2</v>
      </c>
      <c r="N180" s="304">
        <f t="shared" si="20"/>
        <v>9.2656446222378827E-2</v>
      </c>
      <c r="O180" s="304">
        <f t="shared" si="20"/>
        <v>9.1528044520783336E-2</v>
      </c>
      <c r="P180" s="304">
        <f t="shared" si="20"/>
        <v>9.2939043288679676E-2</v>
      </c>
      <c r="Q180" s="304">
        <f t="shared" si="20"/>
        <v>8.8527953337268345E-2</v>
      </c>
      <c r="R180" s="304">
        <f t="shared" si="20"/>
        <v>8.1853627424234104E-2</v>
      </c>
      <c r="S180" s="304">
        <f t="shared" si="20"/>
        <v>8.0539387225323569E-2</v>
      </c>
      <c r="T180" s="304">
        <f t="shared" si="20"/>
        <v>6.8395871147647738E-2</v>
      </c>
      <c r="U180" s="304">
        <f t="shared" si="20"/>
        <v>5.9985301247306666E-2</v>
      </c>
      <c r="V180" s="304">
        <f t="shared" si="20"/>
        <v>6.291653900399552E-2</v>
      </c>
      <c r="W180" s="304">
        <f t="shared" si="20"/>
        <v>5.750414856591065E-2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3.7284099270707936E-2</v>
      </c>
      <c r="C181" s="303">
        <f t="shared" si="21"/>
        <v>3.9157237464885468E-2</v>
      </c>
      <c r="D181" s="303">
        <f t="shared" si="21"/>
        <v>4.0431965827573239E-2</v>
      </c>
      <c r="E181" s="303">
        <f t="shared" si="21"/>
        <v>3.7785715921815802E-2</v>
      </c>
      <c r="F181" s="303">
        <f t="shared" si="21"/>
        <v>3.6876137674113588E-2</v>
      </c>
      <c r="G181" s="303">
        <f t="shared" si="21"/>
        <v>3.6059394554324505E-2</v>
      </c>
      <c r="H181" s="303">
        <f t="shared" si="21"/>
        <v>3.5237261385627217E-2</v>
      </c>
      <c r="I181" s="303">
        <f t="shared" si="21"/>
        <v>3.6123281833584618E-2</v>
      </c>
      <c r="J181" s="303">
        <f t="shared" si="21"/>
        <v>3.3321198457989455E-2</v>
      </c>
      <c r="K181" s="303">
        <f t="shared" si="21"/>
        <v>3.5840324866081068E-2</v>
      </c>
      <c r="L181" s="303">
        <f t="shared" si="21"/>
        <v>3.8436836083583101E-2</v>
      </c>
      <c r="M181" s="303">
        <f t="shared" si="21"/>
        <v>3.4875268495025882E-2</v>
      </c>
      <c r="N181" s="303">
        <f t="shared" si="21"/>
        <v>2.8249671776168762E-2</v>
      </c>
      <c r="O181" s="303">
        <f t="shared" si="21"/>
        <v>2.8269413897055333E-2</v>
      </c>
      <c r="P181" s="303">
        <f t="shared" si="21"/>
        <v>2.6732623930324283E-2</v>
      </c>
      <c r="Q181" s="303">
        <f t="shared" si="21"/>
        <v>2.860710517353891E-2</v>
      </c>
      <c r="R181" s="303">
        <f t="shared" si="21"/>
        <v>3.0720483346415747E-2</v>
      </c>
      <c r="S181" s="303">
        <f t="shared" si="21"/>
        <v>3.3390706157084754E-2</v>
      </c>
      <c r="T181" s="303">
        <f t="shared" si="21"/>
        <v>3.663520564219587E-2</v>
      </c>
      <c r="U181" s="303">
        <f t="shared" si="21"/>
        <v>3.6489841236252839E-2</v>
      </c>
      <c r="V181" s="303">
        <f t="shared" si="21"/>
        <v>3.5661972966520329E-2</v>
      </c>
      <c r="W181" s="303">
        <f t="shared" si="21"/>
        <v>3.6685292786076497E-2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2.9196408035229416E-3</v>
      </c>
      <c r="C182" s="304">
        <f t="shared" si="22"/>
        <v>4.485309334258082E-3</v>
      </c>
      <c r="D182" s="304">
        <f t="shared" si="22"/>
        <v>6.647137332595511E-3</v>
      </c>
      <c r="E182" s="304">
        <f t="shared" si="22"/>
        <v>4.4289516670699804E-3</v>
      </c>
      <c r="F182" s="304">
        <f t="shared" si="22"/>
        <v>4.6546601789554621E-3</v>
      </c>
      <c r="G182" s="304">
        <f t="shared" si="22"/>
        <v>2.329502416032146E-3</v>
      </c>
      <c r="H182" s="304">
        <f t="shared" si="22"/>
        <v>1.9340161534856549E-3</v>
      </c>
      <c r="I182" s="304">
        <f t="shared" si="22"/>
        <v>2.5201876636918499E-3</v>
      </c>
      <c r="J182" s="304">
        <f t="shared" si="22"/>
        <v>1.8985225044910318E-3</v>
      </c>
      <c r="K182" s="304">
        <f t="shared" si="22"/>
        <v>3.9099238929431301E-3</v>
      </c>
      <c r="L182" s="304">
        <f t="shared" si="22"/>
        <v>5.8051298980872088E-3</v>
      </c>
      <c r="M182" s="304">
        <f t="shared" si="22"/>
        <v>2.7807901228260696E-3</v>
      </c>
      <c r="N182" s="304">
        <f t="shared" si="22"/>
        <v>7.4515892573230255E-4</v>
      </c>
      <c r="O182" s="304">
        <f t="shared" si="22"/>
        <v>7.9390277719447715E-4</v>
      </c>
      <c r="P182" s="304">
        <f t="shared" si="22"/>
        <v>5.0467929047198583E-4</v>
      </c>
      <c r="Q182" s="304">
        <f t="shared" si="22"/>
        <v>1.043512438273149E-3</v>
      </c>
      <c r="R182" s="304">
        <f t="shared" si="22"/>
        <v>2.0194017094440618E-3</v>
      </c>
      <c r="S182" s="304">
        <f t="shared" si="22"/>
        <v>2.5548607515941276E-3</v>
      </c>
      <c r="T182" s="304">
        <f t="shared" si="22"/>
        <v>4.9240916969476804E-3</v>
      </c>
      <c r="U182" s="304">
        <f t="shared" si="22"/>
        <v>6.289483234035202E-3</v>
      </c>
      <c r="V182" s="304">
        <f t="shared" si="22"/>
        <v>5.7241403498312499E-3</v>
      </c>
      <c r="W182" s="304">
        <f t="shared" si="22"/>
        <v>6.8240576858423036E-3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1.9937127642925403E-2</v>
      </c>
      <c r="C183" s="304">
        <f t="shared" si="23"/>
        <v>2.1810265837077101E-2</v>
      </c>
      <c r="D183" s="304">
        <f t="shared" si="23"/>
        <v>2.3084994199766024E-2</v>
      </c>
      <c r="E183" s="304">
        <f t="shared" si="23"/>
        <v>2.0438744294029892E-2</v>
      </c>
      <c r="F183" s="304">
        <f t="shared" si="23"/>
        <v>1.9529166046329212E-2</v>
      </c>
      <c r="G183" s="304">
        <f t="shared" si="23"/>
        <v>1.8712422926545066E-2</v>
      </c>
      <c r="H183" s="304">
        <f t="shared" si="23"/>
        <v>1.7890289757850342E-2</v>
      </c>
      <c r="I183" s="304">
        <f t="shared" si="23"/>
        <v>1.8776310205807417E-2</v>
      </c>
      <c r="J183" s="304">
        <f t="shared" si="23"/>
        <v>1.5974226830213462E-2</v>
      </c>
      <c r="K183" s="304">
        <f t="shared" si="23"/>
        <v>1.8493353238299284E-2</v>
      </c>
      <c r="L183" s="304">
        <f t="shared" si="23"/>
        <v>2.1089864455803221E-2</v>
      </c>
      <c r="M183" s="304">
        <f t="shared" si="23"/>
        <v>1.7528296867242981E-2</v>
      </c>
      <c r="N183" s="304">
        <f t="shared" si="23"/>
        <v>1.0902700148386213E-2</v>
      </c>
      <c r="O183" s="304">
        <f t="shared" si="23"/>
        <v>1.092244226928132E-2</v>
      </c>
      <c r="P183" s="304">
        <f t="shared" si="23"/>
        <v>9.3856523025474935E-3</v>
      </c>
      <c r="Q183" s="304">
        <f t="shared" si="23"/>
        <v>1.1260133545760134E-2</v>
      </c>
      <c r="R183" s="304">
        <f t="shared" si="23"/>
        <v>1.3373511718643372E-2</v>
      </c>
      <c r="S183" s="304">
        <f t="shared" si="23"/>
        <v>1.6043734529301194E-2</v>
      </c>
      <c r="T183" s="304">
        <f t="shared" si="23"/>
        <v>1.9288234014394948E-2</v>
      </c>
      <c r="U183" s="304">
        <f t="shared" si="23"/>
        <v>1.9142869608454103E-2</v>
      </c>
      <c r="V183" s="304">
        <f t="shared" si="23"/>
        <v>1.8315001338718009E-2</v>
      </c>
      <c r="W183" s="304">
        <f t="shared" si="23"/>
        <v>1.9338321158277758E-2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1.4427330824259588E-2</v>
      </c>
      <c r="C184" s="305">
        <f t="shared" si="24"/>
        <v>1.2861662293550282E-2</v>
      </c>
      <c r="D184" s="305">
        <f t="shared" si="24"/>
        <v>1.0699834295211711E-2</v>
      </c>
      <c r="E184" s="305">
        <f t="shared" si="24"/>
        <v>1.2918019960715931E-2</v>
      </c>
      <c r="F184" s="305">
        <f t="shared" si="24"/>
        <v>1.2692311448828916E-2</v>
      </c>
      <c r="G184" s="305">
        <f t="shared" si="24"/>
        <v>1.5017469211747294E-2</v>
      </c>
      <c r="H184" s="305">
        <f t="shared" si="24"/>
        <v>1.5412955474291222E-2</v>
      </c>
      <c r="I184" s="305">
        <f t="shared" si="24"/>
        <v>1.4826783964085353E-2</v>
      </c>
      <c r="J184" s="305">
        <f t="shared" si="24"/>
        <v>1.5448449123284965E-2</v>
      </c>
      <c r="K184" s="305">
        <f t="shared" si="24"/>
        <v>1.3437047734838658E-2</v>
      </c>
      <c r="L184" s="305">
        <f t="shared" si="24"/>
        <v>1.154184172969267E-2</v>
      </c>
      <c r="M184" s="305">
        <f t="shared" si="24"/>
        <v>1.4566181504956833E-2</v>
      </c>
      <c r="N184" s="305">
        <f t="shared" si="24"/>
        <v>1.6601812702050245E-2</v>
      </c>
      <c r="O184" s="305">
        <f t="shared" si="24"/>
        <v>1.6553068850579538E-2</v>
      </c>
      <c r="P184" s="305">
        <f t="shared" si="24"/>
        <v>1.6842292337304807E-2</v>
      </c>
      <c r="Q184" s="305">
        <f t="shared" si="24"/>
        <v>1.6303459189505626E-2</v>
      </c>
      <c r="R184" s="305">
        <f t="shared" si="24"/>
        <v>1.5327569918328312E-2</v>
      </c>
      <c r="S184" s="305">
        <f t="shared" si="24"/>
        <v>1.4792110876189431E-2</v>
      </c>
      <c r="T184" s="305">
        <f t="shared" si="24"/>
        <v>1.2422879930853236E-2</v>
      </c>
      <c r="U184" s="305">
        <f t="shared" si="24"/>
        <v>1.1057488393763533E-2</v>
      </c>
      <c r="V184" s="305">
        <f t="shared" si="24"/>
        <v>1.1622831277971066E-2</v>
      </c>
      <c r="W184" s="305">
        <f t="shared" si="24"/>
        <v>1.0522913941956438E-2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1</v>
      </c>
      <c r="D187" s="234">
        <f t="shared" si="25"/>
        <v>1.0000000000000002</v>
      </c>
      <c r="E187" s="234">
        <f t="shared" si="25"/>
        <v>1.0000000000000002</v>
      </c>
      <c r="F187" s="234">
        <f t="shared" si="25"/>
        <v>1</v>
      </c>
      <c r="G187" s="234">
        <f t="shared" si="25"/>
        <v>1</v>
      </c>
      <c r="H187" s="234">
        <f t="shared" si="25"/>
        <v>0.99999999999999989</v>
      </c>
      <c r="I187" s="234">
        <f t="shared" si="25"/>
        <v>0.99999999999999967</v>
      </c>
      <c r="J187" s="234">
        <f t="shared" si="25"/>
        <v>1.0000000000000002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1.7166637941194241E-3</v>
      </c>
      <c r="C188" s="301">
        <f t="shared" si="26"/>
        <v>1.7166637941188588E-3</v>
      </c>
      <c r="D188" s="301">
        <f t="shared" si="26"/>
        <v>1.7166637941188811E-3</v>
      </c>
      <c r="E188" s="301">
        <f t="shared" si="26"/>
        <v>1.7166637941194256E-3</v>
      </c>
      <c r="F188" s="301">
        <f t="shared" si="26"/>
        <v>1.7166637941194614E-3</v>
      </c>
      <c r="G188" s="301">
        <f t="shared" si="26"/>
        <v>1.7166637941194583E-3</v>
      </c>
      <c r="H188" s="301">
        <f t="shared" si="26"/>
        <v>1.7166637941193753E-3</v>
      </c>
      <c r="I188" s="301">
        <f t="shared" si="26"/>
        <v>1.7166637941193833E-3</v>
      </c>
      <c r="J188" s="301">
        <f t="shared" si="26"/>
        <v>1.7166637941192025E-3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8.9295497288514381E-4</v>
      </c>
      <c r="C189" s="235">
        <f t="shared" si="27"/>
        <v>8.929549728848501E-4</v>
      </c>
      <c r="D189" s="235">
        <f t="shared" si="27"/>
        <v>8.929549728848617E-4</v>
      </c>
      <c r="E189" s="235">
        <f t="shared" si="27"/>
        <v>8.9295497288514468E-4</v>
      </c>
      <c r="F189" s="235">
        <f t="shared" si="27"/>
        <v>8.9295497288516311E-4</v>
      </c>
      <c r="G189" s="235">
        <f t="shared" si="27"/>
        <v>8.9295497288516159E-4</v>
      </c>
      <c r="H189" s="235">
        <f t="shared" si="27"/>
        <v>8.9295497288511855E-4</v>
      </c>
      <c r="I189" s="235">
        <f t="shared" si="27"/>
        <v>8.9295497288512213E-4</v>
      </c>
      <c r="J189" s="235">
        <f t="shared" si="27"/>
        <v>8.9295497288502835E-4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2.0901299154297288E-2</v>
      </c>
      <c r="C190" s="235">
        <f t="shared" si="28"/>
        <v>2.0901299154290408E-2</v>
      </c>
      <c r="D190" s="235">
        <f t="shared" si="28"/>
        <v>2.0901299154290676E-2</v>
      </c>
      <c r="E190" s="235">
        <f t="shared" si="28"/>
        <v>2.0901299154297302E-2</v>
      </c>
      <c r="F190" s="235">
        <f t="shared" si="28"/>
        <v>2.0901299154297736E-2</v>
      </c>
      <c r="G190" s="235">
        <f t="shared" si="28"/>
        <v>2.0901299154297698E-2</v>
      </c>
      <c r="H190" s="235">
        <f t="shared" si="28"/>
        <v>2.0901299154296692E-2</v>
      </c>
      <c r="I190" s="235">
        <f t="shared" si="28"/>
        <v>2.0901299154296782E-2</v>
      </c>
      <c r="J190" s="235">
        <f t="shared" si="28"/>
        <v>2.0901299154294589E-2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5.7222126470647466E-4</v>
      </c>
      <c r="C191" s="235">
        <f t="shared" si="29"/>
        <v>5.7222126470628622E-4</v>
      </c>
      <c r="D191" s="235">
        <f t="shared" si="29"/>
        <v>5.7222126470629392E-4</v>
      </c>
      <c r="E191" s="235">
        <f t="shared" si="29"/>
        <v>5.722212647064752E-4</v>
      </c>
      <c r="F191" s="235">
        <f t="shared" si="29"/>
        <v>5.7222126470648713E-4</v>
      </c>
      <c r="G191" s="235">
        <f t="shared" si="29"/>
        <v>5.7222126470648637E-4</v>
      </c>
      <c r="H191" s="235">
        <f t="shared" si="29"/>
        <v>5.7222126470645861E-4</v>
      </c>
      <c r="I191" s="235">
        <f t="shared" si="29"/>
        <v>5.7222126470646111E-4</v>
      </c>
      <c r="J191" s="235">
        <f t="shared" si="29"/>
        <v>5.7222126470640082E-4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2.9227194525016341E-3</v>
      </c>
      <c r="C192" s="302">
        <f t="shared" si="30"/>
        <v>2.8650209448177143E-3</v>
      </c>
      <c r="D192" s="302">
        <f t="shared" si="30"/>
        <v>2.83736861120177E-3</v>
      </c>
      <c r="E192" s="302">
        <f t="shared" si="30"/>
        <v>2.9003982073829617E-3</v>
      </c>
      <c r="F192" s="302">
        <f t="shared" si="30"/>
        <v>2.917287349153975E-3</v>
      </c>
      <c r="G192" s="302">
        <f t="shared" si="30"/>
        <v>3.0512873426609354E-3</v>
      </c>
      <c r="H192" s="302">
        <f t="shared" si="30"/>
        <v>3.082314303199793E-3</v>
      </c>
      <c r="I192" s="302">
        <f t="shared" si="30"/>
        <v>3.0414796445679543E-3</v>
      </c>
      <c r="J192" s="302">
        <f t="shared" si="30"/>
        <v>3.1342837016950483E-3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0.24943285523791869</v>
      </c>
      <c r="C193" s="303">
        <f t="shared" si="31"/>
        <v>0.24653504702862833</v>
      </c>
      <c r="D193" s="303">
        <f t="shared" si="31"/>
        <v>0.24499492472472398</v>
      </c>
      <c r="E193" s="303">
        <f t="shared" si="31"/>
        <v>0.24857903362733583</v>
      </c>
      <c r="F193" s="303">
        <f t="shared" si="31"/>
        <v>0.25005597200728708</v>
      </c>
      <c r="G193" s="303">
        <f t="shared" si="31"/>
        <v>0.25184549916121141</v>
      </c>
      <c r="H193" s="303">
        <f t="shared" si="31"/>
        <v>0.2533896047033477</v>
      </c>
      <c r="I193" s="303">
        <f t="shared" si="31"/>
        <v>0.25160466261399378</v>
      </c>
      <c r="J193" s="303">
        <f t="shared" si="31"/>
        <v>0.25698114775870445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5.8689272595540583E-2</v>
      </c>
      <c r="C194" s="304">
        <f t="shared" si="32"/>
        <v>7.739428070015468E-2</v>
      </c>
      <c r="D194" s="304">
        <f t="shared" si="32"/>
        <v>0.10507356393362932</v>
      </c>
      <c r="E194" s="304">
        <f t="shared" si="32"/>
        <v>7.5465393158081345E-2</v>
      </c>
      <c r="F194" s="304">
        <f t="shared" si="32"/>
        <v>7.356821593945552E-2</v>
      </c>
      <c r="G194" s="304">
        <f t="shared" si="32"/>
        <v>3.9303624560755313E-2</v>
      </c>
      <c r="H194" s="304">
        <f t="shared" si="32"/>
        <v>3.5758388284247482E-2</v>
      </c>
      <c r="I194" s="304">
        <f t="shared" si="32"/>
        <v>4.2934461901352174E-2</v>
      </c>
      <c r="J194" s="304">
        <f t="shared" si="32"/>
        <v>3.3493893223101187E-2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0.19074358264237806</v>
      </c>
      <c r="C195" s="304">
        <f t="shared" si="33"/>
        <v>0.16914076632847364</v>
      </c>
      <c r="D195" s="304">
        <f t="shared" si="33"/>
        <v>0.13992136079109463</v>
      </c>
      <c r="E195" s="304">
        <f t="shared" si="33"/>
        <v>0.17311364046925445</v>
      </c>
      <c r="F195" s="304">
        <f t="shared" si="33"/>
        <v>0.17648775606783151</v>
      </c>
      <c r="G195" s="304">
        <f t="shared" si="33"/>
        <v>0.21254187460045609</v>
      </c>
      <c r="H195" s="304">
        <f t="shared" si="33"/>
        <v>0.21763121641910022</v>
      </c>
      <c r="I195" s="304">
        <f t="shared" si="33"/>
        <v>0.20867020071264158</v>
      </c>
      <c r="J195" s="304">
        <f t="shared" si="33"/>
        <v>0.22348725453560328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0.47839480973132187</v>
      </c>
      <c r="C196" s="303">
        <f t="shared" si="34"/>
        <v>0.47283701580878912</v>
      </c>
      <c r="D196" s="303">
        <f t="shared" si="34"/>
        <v>0.46988316870698482</v>
      </c>
      <c r="E196" s="303">
        <f t="shared" si="34"/>
        <v>0.47675723946597082</v>
      </c>
      <c r="F196" s="303">
        <f t="shared" si="34"/>
        <v>0.47958990421090847</v>
      </c>
      <c r="G196" s="303">
        <f t="shared" si="34"/>
        <v>0.48302209241039057</v>
      </c>
      <c r="H196" s="303">
        <f t="shared" si="34"/>
        <v>0.48598357908515433</v>
      </c>
      <c r="I196" s="303">
        <f t="shared" si="34"/>
        <v>0.48256018471955053</v>
      </c>
      <c r="J196" s="303">
        <f t="shared" si="34"/>
        <v>0.49287190803031461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0.11256192922072251</v>
      </c>
      <c r="C197" s="304">
        <f t="shared" si="35"/>
        <v>0.14843682944064096</v>
      </c>
      <c r="D197" s="304">
        <f t="shared" si="35"/>
        <v>0.20152376308996747</v>
      </c>
      <c r="E197" s="304">
        <f t="shared" si="35"/>
        <v>0.14473735774192223</v>
      </c>
      <c r="F197" s="304">
        <f t="shared" si="35"/>
        <v>0.14109870423067813</v>
      </c>
      <c r="G197" s="304">
        <f t="shared" si="35"/>
        <v>7.5381609113038303E-2</v>
      </c>
      <c r="H197" s="304">
        <f t="shared" si="35"/>
        <v>6.858209333820256E-2</v>
      </c>
      <c r="I197" s="304">
        <f t="shared" si="35"/>
        <v>8.2345301755145955E-2</v>
      </c>
      <c r="J197" s="304">
        <f t="shared" si="35"/>
        <v>6.4238949838196183E-2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0.36583288051059942</v>
      </c>
      <c r="C198" s="304">
        <f t="shared" si="36"/>
        <v>0.32440018636814816</v>
      </c>
      <c r="D198" s="304">
        <f t="shared" si="36"/>
        <v>0.26835940561701721</v>
      </c>
      <c r="E198" s="304">
        <f t="shared" si="36"/>
        <v>0.3320198817240485</v>
      </c>
      <c r="F198" s="304">
        <f t="shared" si="36"/>
        <v>0.33849119998023042</v>
      </c>
      <c r="G198" s="304">
        <f t="shared" si="36"/>
        <v>0.40764048329735231</v>
      </c>
      <c r="H198" s="304">
        <f t="shared" si="36"/>
        <v>0.41740148574695191</v>
      </c>
      <c r="I198" s="304">
        <f t="shared" si="36"/>
        <v>0.40021488296440455</v>
      </c>
      <c r="J198" s="304">
        <f t="shared" si="36"/>
        <v>0.42863295819211833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0.24516647639224937</v>
      </c>
      <c r="C199" s="303">
        <f t="shared" si="37"/>
        <v>0.25367977703176448</v>
      </c>
      <c r="D199" s="303">
        <f t="shared" si="37"/>
        <v>0.25820139877108889</v>
      </c>
      <c r="E199" s="303">
        <f t="shared" si="37"/>
        <v>0.24768018951330231</v>
      </c>
      <c r="F199" s="303">
        <f t="shared" si="37"/>
        <v>0.24335369724664166</v>
      </c>
      <c r="G199" s="303">
        <f t="shared" si="37"/>
        <v>0.23799798189972829</v>
      </c>
      <c r="H199" s="303">
        <f t="shared" si="37"/>
        <v>0.23346136272229032</v>
      </c>
      <c r="I199" s="303">
        <f t="shared" si="37"/>
        <v>0.23871053383587973</v>
      </c>
      <c r="J199" s="303">
        <f t="shared" si="37"/>
        <v>0.22292952132328095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1.739244851525901E-2</v>
      </c>
      <c r="C200" s="304">
        <f t="shared" si="38"/>
        <v>2.6719215451716596E-2</v>
      </c>
      <c r="D200" s="304">
        <f t="shared" si="38"/>
        <v>3.9597334607504892E-2</v>
      </c>
      <c r="E200" s="304">
        <f t="shared" si="38"/>
        <v>2.638348996668451E-2</v>
      </c>
      <c r="F200" s="304">
        <f t="shared" si="38"/>
        <v>2.7728047032641142E-2</v>
      </c>
      <c r="G200" s="304">
        <f t="shared" si="38"/>
        <v>1.3876964175911931E-2</v>
      </c>
      <c r="H200" s="304">
        <f t="shared" si="38"/>
        <v>1.1521032428578404E-2</v>
      </c>
      <c r="I200" s="304">
        <f t="shared" si="38"/>
        <v>1.5012885878521169E-2</v>
      </c>
      <c r="J200" s="304">
        <f t="shared" si="38"/>
        <v>1.1309594959279232E-2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0.14182968558982703</v>
      </c>
      <c r="C201" s="304">
        <f t="shared" si="39"/>
        <v>0.15034298622937628</v>
      </c>
      <c r="D201" s="304">
        <f t="shared" si="39"/>
        <v>0.15486460796869933</v>
      </c>
      <c r="E201" s="304">
        <f t="shared" si="39"/>
        <v>0.14434339871087992</v>
      </c>
      <c r="F201" s="304">
        <f t="shared" si="39"/>
        <v>0.14001690644421705</v>
      </c>
      <c r="G201" s="304">
        <f t="shared" si="39"/>
        <v>0.13466119109730393</v>
      </c>
      <c r="H201" s="304">
        <f t="shared" si="39"/>
        <v>0.13012457191987092</v>
      </c>
      <c r="I201" s="304">
        <f t="shared" si="39"/>
        <v>0.13537374303345995</v>
      </c>
      <c r="J201" s="304">
        <f t="shared" si="39"/>
        <v>0.11959273052087202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8.5944342287163314E-2</v>
      </c>
      <c r="C202" s="305">
        <f t="shared" si="40"/>
        <v>7.661757535067161E-2</v>
      </c>
      <c r="D202" s="305">
        <f t="shared" si="40"/>
        <v>6.3739456194884719E-2</v>
      </c>
      <c r="E202" s="305">
        <f t="shared" si="40"/>
        <v>7.6953300835737884E-2</v>
      </c>
      <c r="F202" s="305">
        <f t="shared" si="40"/>
        <v>7.5608743769783424E-2</v>
      </c>
      <c r="G202" s="305">
        <f t="shared" si="40"/>
        <v>8.9459826626512445E-2</v>
      </c>
      <c r="H202" s="305">
        <f t="shared" si="40"/>
        <v>9.1815758373840969E-2</v>
      </c>
      <c r="I202" s="305">
        <f t="shared" si="40"/>
        <v>8.8323904923898619E-2</v>
      </c>
      <c r="J202" s="305">
        <f t="shared" si="40"/>
        <v>9.2027195843129725E-2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1</v>
      </c>
      <c r="D204" s="234">
        <f t="shared" si="41"/>
        <v>0.99999999999999989</v>
      </c>
      <c r="E204" s="234">
        <f t="shared" si="41"/>
        <v>0.99999999999999989</v>
      </c>
      <c r="F204" s="234">
        <f t="shared" si="41"/>
        <v>1.0000000000000004</v>
      </c>
      <c r="G204" s="234">
        <f t="shared" si="41"/>
        <v>0.99999999999999978</v>
      </c>
      <c r="H204" s="234">
        <f t="shared" si="41"/>
        <v>1</v>
      </c>
      <c r="I204" s="234">
        <f t="shared" si="41"/>
        <v>0.99999999999999978</v>
      </c>
      <c r="J204" s="234">
        <f t="shared" si="41"/>
        <v>0.99999999999999989</v>
      </c>
      <c r="K204" s="234">
        <f t="shared" si="41"/>
        <v>1</v>
      </c>
      <c r="L204" s="234">
        <f t="shared" si="41"/>
        <v>1</v>
      </c>
      <c r="M204" s="234">
        <f t="shared" si="41"/>
        <v>1</v>
      </c>
      <c r="N204" s="234">
        <f t="shared" si="41"/>
        <v>0.99999999999999989</v>
      </c>
      <c r="O204" s="234">
        <f t="shared" si="41"/>
        <v>1</v>
      </c>
      <c r="P204" s="234">
        <f t="shared" si="41"/>
        <v>1</v>
      </c>
      <c r="Q204" s="234">
        <f t="shared" si="41"/>
        <v>1</v>
      </c>
      <c r="R204" s="234">
        <f t="shared" si="41"/>
        <v>1.0000000000000002</v>
      </c>
      <c r="S204" s="234">
        <f t="shared" si="41"/>
        <v>1</v>
      </c>
      <c r="T204" s="234">
        <f t="shared" si="41"/>
        <v>1</v>
      </c>
      <c r="U204" s="234">
        <f t="shared" si="41"/>
        <v>1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1.5448507877921743E-3</v>
      </c>
      <c r="C205" s="301">
        <f t="shared" si="42"/>
        <v>1.5448507877919362E-3</v>
      </c>
      <c r="D205" s="301">
        <f t="shared" si="42"/>
        <v>1.5448507877919113E-3</v>
      </c>
      <c r="E205" s="301">
        <f t="shared" si="42"/>
        <v>1.5448507877921975E-3</v>
      </c>
      <c r="F205" s="301">
        <f t="shared" si="42"/>
        <v>1.5448507877921737E-3</v>
      </c>
      <c r="G205" s="301">
        <f t="shared" si="42"/>
        <v>1.5448507877921279E-3</v>
      </c>
      <c r="H205" s="301">
        <f t="shared" si="42"/>
        <v>1.5448507877920167E-3</v>
      </c>
      <c r="I205" s="301">
        <f t="shared" si="42"/>
        <v>1.5448507877920848E-3</v>
      </c>
      <c r="J205" s="301">
        <f t="shared" si="42"/>
        <v>1.5448507877917938E-3</v>
      </c>
      <c r="K205" s="301">
        <f t="shared" si="42"/>
        <v>1.5448507877920768E-3</v>
      </c>
      <c r="L205" s="301">
        <f t="shared" si="42"/>
        <v>1.5448507877922494E-3</v>
      </c>
      <c r="M205" s="301">
        <f t="shared" si="42"/>
        <v>1.5448507877920071E-3</v>
      </c>
      <c r="N205" s="301">
        <f t="shared" si="42"/>
        <v>1.5448507877915743E-3</v>
      </c>
      <c r="O205" s="301">
        <f t="shared" si="42"/>
        <v>1.5448507877911422E-3</v>
      </c>
      <c r="P205" s="301">
        <f t="shared" si="42"/>
        <v>1.5448507877911682E-3</v>
      </c>
      <c r="Q205" s="301">
        <f t="shared" si="42"/>
        <v>1.5448507877913928E-3</v>
      </c>
      <c r="R205" s="301">
        <f t="shared" si="42"/>
        <v>1.5448507877912235E-3</v>
      </c>
      <c r="S205" s="301">
        <f t="shared" si="42"/>
        <v>1.544850787791879E-3</v>
      </c>
      <c r="T205" s="301">
        <f t="shared" si="42"/>
        <v>1.5448507877920082E-3</v>
      </c>
      <c r="U205" s="301">
        <f t="shared" si="42"/>
        <v>1.5448507877920742E-3</v>
      </c>
      <c r="V205" s="301">
        <f t="shared" si="42"/>
        <v>1.5448507877920382E-3</v>
      </c>
      <c r="W205" s="301">
        <f t="shared" si="42"/>
        <v>1.544850787792072E-3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7.7109818595679619E-4</v>
      </c>
      <c r="C206" s="235">
        <f t="shared" si="43"/>
        <v>7.7109818595667704E-4</v>
      </c>
      <c r="D206" s="235">
        <f t="shared" si="43"/>
        <v>7.7109818595666479E-4</v>
      </c>
      <c r="E206" s="235">
        <f t="shared" si="43"/>
        <v>7.7109818595680769E-4</v>
      </c>
      <c r="F206" s="235">
        <f t="shared" si="43"/>
        <v>7.7109818595679544E-4</v>
      </c>
      <c r="G206" s="235">
        <f t="shared" si="43"/>
        <v>7.7109818595677288E-4</v>
      </c>
      <c r="H206" s="235">
        <f t="shared" si="43"/>
        <v>7.7109818595671759E-4</v>
      </c>
      <c r="I206" s="235">
        <f t="shared" si="43"/>
        <v>7.7109818595675163E-4</v>
      </c>
      <c r="J206" s="235">
        <f t="shared" si="43"/>
        <v>7.7109818595660613E-4</v>
      </c>
      <c r="K206" s="235">
        <f t="shared" si="43"/>
        <v>7.7109818595674686E-4</v>
      </c>
      <c r="L206" s="235">
        <f t="shared" si="43"/>
        <v>7.7109818595683382E-4</v>
      </c>
      <c r="M206" s="235">
        <f t="shared" si="43"/>
        <v>7.7109818595671293E-4</v>
      </c>
      <c r="N206" s="235">
        <f t="shared" si="43"/>
        <v>7.710981859564963E-4</v>
      </c>
      <c r="O206" s="235">
        <f t="shared" si="43"/>
        <v>7.7109818595628087E-4</v>
      </c>
      <c r="P206" s="235">
        <f t="shared" si="43"/>
        <v>7.7109818595629399E-4</v>
      </c>
      <c r="Q206" s="235">
        <f t="shared" si="43"/>
        <v>7.7109818595640621E-4</v>
      </c>
      <c r="R206" s="235">
        <f t="shared" si="43"/>
        <v>7.7109818595632153E-4</v>
      </c>
      <c r="S206" s="235">
        <f t="shared" si="43"/>
        <v>7.7109818595664831E-4</v>
      </c>
      <c r="T206" s="235">
        <f t="shared" si="43"/>
        <v>7.7109818595671293E-4</v>
      </c>
      <c r="U206" s="235">
        <f t="shared" si="43"/>
        <v>7.7109818595674632E-4</v>
      </c>
      <c r="V206" s="235">
        <f t="shared" si="43"/>
        <v>7.7109818595672843E-4</v>
      </c>
      <c r="W206" s="235">
        <f t="shared" si="43"/>
        <v>7.7109818595674513E-4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1.960179045077776E-2</v>
      </c>
      <c r="C207" s="235">
        <f t="shared" si="44"/>
        <v>1.9601790450774741E-2</v>
      </c>
      <c r="D207" s="235">
        <f t="shared" si="44"/>
        <v>1.9601790450774429E-2</v>
      </c>
      <c r="E207" s="235">
        <f t="shared" si="44"/>
        <v>1.9601790450778058E-2</v>
      </c>
      <c r="F207" s="235">
        <f t="shared" si="44"/>
        <v>1.9601790450777753E-2</v>
      </c>
      <c r="G207" s="235">
        <f t="shared" si="44"/>
        <v>1.9601790450777191E-2</v>
      </c>
      <c r="H207" s="235">
        <f t="shared" si="44"/>
        <v>1.9601790450775768E-2</v>
      </c>
      <c r="I207" s="235">
        <f t="shared" si="44"/>
        <v>1.9601790450776632E-2</v>
      </c>
      <c r="J207" s="235">
        <f t="shared" si="44"/>
        <v>1.9601790450772934E-2</v>
      </c>
      <c r="K207" s="235">
        <f t="shared" si="44"/>
        <v>1.9601790450776521E-2</v>
      </c>
      <c r="L207" s="235">
        <f t="shared" si="44"/>
        <v>1.9601790450778724E-2</v>
      </c>
      <c r="M207" s="235">
        <f t="shared" si="44"/>
        <v>1.960179045077564E-2</v>
      </c>
      <c r="N207" s="235">
        <f t="shared" si="44"/>
        <v>1.9601790450770148E-2</v>
      </c>
      <c r="O207" s="235">
        <f t="shared" si="44"/>
        <v>1.960179045076467E-2</v>
      </c>
      <c r="P207" s="235">
        <f t="shared" si="44"/>
        <v>1.9601790450765003E-2</v>
      </c>
      <c r="Q207" s="235">
        <f t="shared" si="44"/>
        <v>1.9601790450767854E-2</v>
      </c>
      <c r="R207" s="235">
        <f t="shared" si="44"/>
        <v>1.96017904507657E-2</v>
      </c>
      <c r="S207" s="235">
        <f t="shared" si="44"/>
        <v>1.9601790450774009E-2</v>
      </c>
      <c r="T207" s="235">
        <f t="shared" si="44"/>
        <v>1.960179045077565E-2</v>
      </c>
      <c r="U207" s="235">
        <f t="shared" si="44"/>
        <v>1.96017904507765E-2</v>
      </c>
      <c r="V207" s="235">
        <f t="shared" si="44"/>
        <v>1.9601790450776039E-2</v>
      </c>
      <c r="W207" s="235">
        <f t="shared" si="44"/>
        <v>1.9601790450776466E-2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5.1495026259739166E-4</v>
      </c>
      <c r="C208" s="235">
        <f t="shared" si="45"/>
        <v>5.149502625973123E-4</v>
      </c>
      <c r="D208" s="235">
        <f t="shared" si="45"/>
        <v>5.1495026259730384E-4</v>
      </c>
      <c r="E208" s="235">
        <f t="shared" si="45"/>
        <v>5.1495026259739903E-4</v>
      </c>
      <c r="F208" s="235">
        <f t="shared" si="45"/>
        <v>5.1495026259739134E-4</v>
      </c>
      <c r="G208" s="235">
        <f t="shared" si="45"/>
        <v>5.1495026259737616E-4</v>
      </c>
      <c r="H208" s="235">
        <f t="shared" si="45"/>
        <v>5.1495026259733929E-4</v>
      </c>
      <c r="I208" s="235">
        <f t="shared" si="45"/>
        <v>5.1495026259736195E-4</v>
      </c>
      <c r="J208" s="235">
        <f t="shared" si="45"/>
        <v>5.1495026259726459E-4</v>
      </c>
      <c r="K208" s="235">
        <f t="shared" si="45"/>
        <v>5.1495026259735881E-4</v>
      </c>
      <c r="L208" s="235">
        <f t="shared" si="45"/>
        <v>5.1495026259741671E-4</v>
      </c>
      <c r="M208" s="235">
        <f t="shared" si="45"/>
        <v>5.1495026259733582E-4</v>
      </c>
      <c r="N208" s="235">
        <f t="shared" si="45"/>
        <v>5.1495026259719163E-4</v>
      </c>
      <c r="O208" s="235">
        <f t="shared" si="45"/>
        <v>5.1495026259704754E-4</v>
      </c>
      <c r="P208" s="235">
        <f t="shared" si="45"/>
        <v>5.1495026259705632E-4</v>
      </c>
      <c r="Q208" s="235">
        <f t="shared" si="45"/>
        <v>5.1495026259713124E-4</v>
      </c>
      <c r="R208" s="235">
        <f t="shared" si="45"/>
        <v>5.1495026259707475E-4</v>
      </c>
      <c r="S208" s="235">
        <f t="shared" si="45"/>
        <v>5.14950262597293E-4</v>
      </c>
      <c r="T208" s="235">
        <f t="shared" si="45"/>
        <v>5.1495026259733615E-4</v>
      </c>
      <c r="U208" s="235">
        <f t="shared" si="45"/>
        <v>5.1495026259735816E-4</v>
      </c>
      <c r="V208" s="235">
        <f t="shared" si="45"/>
        <v>5.1495026259734634E-4</v>
      </c>
      <c r="W208" s="235">
        <f t="shared" si="45"/>
        <v>5.1495026259735751E-4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2.6124042139958168E-3</v>
      </c>
      <c r="C209" s="302">
        <f t="shared" si="46"/>
        <v>2.5701920453613698E-3</v>
      </c>
      <c r="D209" s="302">
        <f t="shared" si="46"/>
        <v>2.5503907988653949E-3</v>
      </c>
      <c r="E209" s="302">
        <f t="shared" si="46"/>
        <v>2.5974189529781454E-3</v>
      </c>
      <c r="F209" s="302">
        <f t="shared" si="46"/>
        <v>2.6096503125240312E-3</v>
      </c>
      <c r="G209" s="302">
        <f t="shared" si="46"/>
        <v>2.7225919585052239E-3</v>
      </c>
      <c r="H209" s="302">
        <f t="shared" si="46"/>
        <v>2.7458958130907999E-3</v>
      </c>
      <c r="I209" s="302">
        <f t="shared" si="46"/>
        <v>2.7144618586957222E-3</v>
      </c>
      <c r="J209" s="302">
        <f t="shared" si="46"/>
        <v>2.7765731860279843E-3</v>
      </c>
      <c r="K209" s="302">
        <f t="shared" si="46"/>
        <v>2.7190874419780078E-3</v>
      </c>
      <c r="L209" s="302">
        <f t="shared" si="46"/>
        <v>2.6776389458224269E-3</v>
      </c>
      <c r="M209" s="302">
        <f t="shared" si="46"/>
        <v>2.7312738234297638E-3</v>
      </c>
      <c r="N209" s="302">
        <f t="shared" si="46"/>
        <v>2.840402206822969E-3</v>
      </c>
      <c r="O209" s="302">
        <f t="shared" si="46"/>
        <v>2.8620260564799389E-3</v>
      </c>
      <c r="P209" s="302">
        <f t="shared" si="46"/>
        <v>6.9880459726959065E-3</v>
      </c>
      <c r="Q209" s="302">
        <f t="shared" si="46"/>
        <v>7.9833711898502652E-3</v>
      </c>
      <c r="R209" s="302">
        <f t="shared" si="46"/>
        <v>8.5504589534619018E-3</v>
      </c>
      <c r="S209" s="302">
        <f t="shared" si="46"/>
        <v>9.885594885484664E-3</v>
      </c>
      <c r="T209" s="302">
        <f t="shared" si="46"/>
        <v>1.0935351383339833E-2</v>
      </c>
      <c r="U209" s="302">
        <f t="shared" si="46"/>
        <v>1.1759611908316727E-2</v>
      </c>
      <c r="V209" s="302">
        <f t="shared" si="46"/>
        <v>1.371679638175983E-2</v>
      </c>
      <c r="W209" s="302">
        <f t="shared" si="46"/>
        <v>1.3975673582123533E-2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0.55399311111406613</v>
      </c>
      <c r="C210" s="303">
        <f t="shared" si="47"/>
        <v>0.55140965420410526</v>
      </c>
      <c r="D210" s="303">
        <f t="shared" si="47"/>
        <v>0.54997683701789046</v>
      </c>
      <c r="E210" s="303">
        <f t="shared" si="47"/>
        <v>0.55299089462727891</v>
      </c>
      <c r="F210" s="303">
        <f t="shared" si="47"/>
        <v>0.55420363923573268</v>
      </c>
      <c r="G210" s="303">
        <f t="shared" si="47"/>
        <v>0.55603575469553634</v>
      </c>
      <c r="H210" s="303">
        <f t="shared" si="47"/>
        <v>0.55727621130618532</v>
      </c>
      <c r="I210" s="303">
        <f t="shared" si="47"/>
        <v>0.55579026592934488</v>
      </c>
      <c r="J210" s="303">
        <f t="shared" si="47"/>
        <v>0.56130045829894326</v>
      </c>
      <c r="K210" s="303">
        <f t="shared" si="47"/>
        <v>0.55621375457213185</v>
      </c>
      <c r="L210" s="303">
        <f t="shared" si="47"/>
        <v>0.5523983546902913</v>
      </c>
      <c r="M210" s="303">
        <f t="shared" si="47"/>
        <v>0.55791055494797637</v>
      </c>
      <c r="N210" s="303">
        <f t="shared" si="47"/>
        <v>0.57350425105896929</v>
      </c>
      <c r="O210" s="303">
        <f t="shared" si="47"/>
        <v>0.57270736529031019</v>
      </c>
      <c r="P210" s="303">
        <f t="shared" si="47"/>
        <v>0.57538620746945668</v>
      </c>
      <c r="Q210" s="303">
        <f t="shared" si="47"/>
        <v>0.56913928659847046</v>
      </c>
      <c r="R210" s="303">
        <f t="shared" si="47"/>
        <v>0.56406029223910825</v>
      </c>
      <c r="S210" s="303">
        <f t="shared" si="47"/>
        <v>0.55733103044120524</v>
      </c>
      <c r="T210" s="303">
        <f t="shared" si="47"/>
        <v>0.54970630177485813</v>
      </c>
      <c r="U210" s="303">
        <f t="shared" si="47"/>
        <v>0.54891376503240663</v>
      </c>
      <c r="V210" s="303">
        <f t="shared" si="47"/>
        <v>0.54933154632481351</v>
      </c>
      <c r="W210" s="303">
        <f t="shared" si="47"/>
        <v>0.547195745213781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0.15254196246269291</v>
      </c>
      <c r="C211" s="304">
        <f t="shared" si="48"/>
        <v>0.19091708096480905</v>
      </c>
      <c r="D211" s="304">
        <f t="shared" si="48"/>
        <v>0.25001926754266518</v>
      </c>
      <c r="E211" s="304">
        <f t="shared" si="48"/>
        <v>0.17876553544254706</v>
      </c>
      <c r="F211" s="304">
        <f t="shared" si="48"/>
        <v>0.16345399009303965</v>
      </c>
      <c r="G211" s="304">
        <f t="shared" si="48"/>
        <v>0.10922733311480048</v>
      </c>
      <c r="H211" s="304">
        <f t="shared" si="48"/>
        <v>0.10047575616168766</v>
      </c>
      <c r="I211" s="304">
        <f t="shared" si="48"/>
        <v>0.12085025916311065</v>
      </c>
      <c r="J211" s="304">
        <f t="shared" si="48"/>
        <v>8.4391196321499787E-2</v>
      </c>
      <c r="K211" s="304">
        <f t="shared" si="48"/>
        <v>0.14530981782868962</v>
      </c>
      <c r="L211" s="304">
        <f t="shared" si="48"/>
        <v>0.21275994794438893</v>
      </c>
      <c r="M211" s="304">
        <f t="shared" si="48"/>
        <v>0.1151319026243121</v>
      </c>
      <c r="N211" s="304">
        <f t="shared" si="48"/>
        <v>3.2304940668355132E-2</v>
      </c>
      <c r="O211" s="304">
        <f t="shared" si="48"/>
        <v>3.6333373484313931E-2</v>
      </c>
      <c r="P211" s="304">
        <f t="shared" si="48"/>
        <v>2.377364583423305E-2</v>
      </c>
      <c r="Q211" s="304">
        <f t="shared" si="48"/>
        <v>4.4043823808373184E-2</v>
      </c>
      <c r="R211" s="304">
        <f t="shared" si="48"/>
        <v>7.4983676956633119E-2</v>
      </c>
      <c r="S211" s="304">
        <f t="shared" si="48"/>
        <v>9.5129689051483571E-2</v>
      </c>
      <c r="T211" s="304">
        <f t="shared" si="48"/>
        <v>0.1705621896573081</v>
      </c>
      <c r="U211" s="304">
        <f t="shared" si="48"/>
        <v>0.20980101121081435</v>
      </c>
      <c r="V211" s="304">
        <f t="shared" si="48"/>
        <v>0.18886858409322319</v>
      </c>
      <c r="W211" s="304">
        <f t="shared" si="48"/>
        <v>0.22339101893520424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0.4014511486513731</v>
      </c>
      <c r="C212" s="304">
        <f t="shared" si="49"/>
        <v>0.36049257323929607</v>
      </c>
      <c r="D212" s="304">
        <f t="shared" si="49"/>
        <v>0.29995756947522534</v>
      </c>
      <c r="E212" s="304">
        <f t="shared" si="49"/>
        <v>0.37422535918473177</v>
      </c>
      <c r="F212" s="304">
        <f t="shared" si="49"/>
        <v>0.39074964914269283</v>
      </c>
      <c r="G212" s="304">
        <f t="shared" si="49"/>
        <v>0.4468084215807358</v>
      </c>
      <c r="H212" s="304">
        <f t="shared" si="49"/>
        <v>0.45680045514449763</v>
      </c>
      <c r="I212" s="304">
        <f t="shared" si="49"/>
        <v>0.43494000676623429</v>
      </c>
      <c r="J212" s="304">
        <f t="shared" si="49"/>
        <v>0.47690926197744365</v>
      </c>
      <c r="K212" s="304">
        <f t="shared" si="49"/>
        <v>0.41090393674344222</v>
      </c>
      <c r="L212" s="304">
        <f t="shared" si="49"/>
        <v>0.33963840674590245</v>
      </c>
      <c r="M212" s="304">
        <f t="shared" si="49"/>
        <v>0.44277865232366437</v>
      </c>
      <c r="N212" s="304">
        <f t="shared" si="49"/>
        <v>0.54119931039061431</v>
      </c>
      <c r="O212" s="304">
        <f t="shared" si="49"/>
        <v>0.5363739918059961</v>
      </c>
      <c r="P212" s="304">
        <f t="shared" si="49"/>
        <v>0.55161256163522354</v>
      </c>
      <c r="Q212" s="304">
        <f t="shared" si="49"/>
        <v>0.52509546279009733</v>
      </c>
      <c r="R212" s="304">
        <f t="shared" si="49"/>
        <v>0.48907661528247504</v>
      </c>
      <c r="S212" s="304">
        <f t="shared" si="49"/>
        <v>0.46220134138972185</v>
      </c>
      <c r="T212" s="304">
        <f t="shared" si="49"/>
        <v>0.37914411211755011</v>
      </c>
      <c r="U212" s="304">
        <f t="shared" si="49"/>
        <v>0.33911275382159234</v>
      </c>
      <c r="V212" s="304">
        <f t="shared" si="49"/>
        <v>0.36046296223159052</v>
      </c>
      <c r="W212" s="304">
        <f t="shared" si="49"/>
        <v>0.32380472627857665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0.28302709013005534</v>
      </c>
      <c r="C213" s="303">
        <f t="shared" si="50"/>
        <v>0.28076149298981579</v>
      </c>
      <c r="D213" s="303">
        <f t="shared" si="50"/>
        <v>0.2795562223867501</v>
      </c>
      <c r="E213" s="303">
        <f t="shared" si="50"/>
        <v>0.28259857991498571</v>
      </c>
      <c r="F213" s="303">
        <f t="shared" si="50"/>
        <v>0.28396279474028596</v>
      </c>
      <c r="G213" s="303">
        <f t="shared" si="50"/>
        <v>0.28526910949449813</v>
      </c>
      <c r="H213" s="303">
        <f t="shared" si="50"/>
        <v>0.28656096430373834</v>
      </c>
      <c r="I213" s="303">
        <f t="shared" si="50"/>
        <v>0.28506153348903529</v>
      </c>
      <c r="J213" s="303">
        <f t="shared" si="50"/>
        <v>0.28899690256060107</v>
      </c>
      <c r="K213" s="303">
        <f t="shared" si="50"/>
        <v>0.28498812997193201</v>
      </c>
      <c r="L213" s="303">
        <f t="shared" si="50"/>
        <v>0.28138435994843503</v>
      </c>
      <c r="M213" s="303">
        <f t="shared" si="50"/>
        <v>0.28680858721295999</v>
      </c>
      <c r="N213" s="303">
        <f t="shared" si="50"/>
        <v>0.29727204553368641</v>
      </c>
      <c r="O213" s="303">
        <f t="shared" si="50"/>
        <v>0.29738663146375527</v>
      </c>
      <c r="P213" s="303">
        <f t="shared" si="50"/>
        <v>0.29757682625706772</v>
      </c>
      <c r="Q213" s="303">
        <f t="shared" si="50"/>
        <v>0.29435504434963911</v>
      </c>
      <c r="R213" s="303">
        <f t="shared" si="50"/>
        <v>0.28975254905961906</v>
      </c>
      <c r="S213" s="303">
        <f t="shared" si="50"/>
        <v>0.28597429960588511</v>
      </c>
      <c r="T213" s="303">
        <f t="shared" si="50"/>
        <v>0.28150875476626702</v>
      </c>
      <c r="U213" s="303">
        <f t="shared" si="50"/>
        <v>0.28125731472770071</v>
      </c>
      <c r="V213" s="303">
        <f t="shared" si="50"/>
        <v>0.28147741550516686</v>
      </c>
      <c r="W213" s="303">
        <f t="shared" si="50"/>
        <v>0.28035506933704885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6.6593689226391514E-2</v>
      </c>
      <c r="C214" s="304">
        <f t="shared" si="51"/>
        <v>8.8138924100819846E-2</v>
      </c>
      <c r="D214" s="304">
        <f t="shared" si="51"/>
        <v>0.1198962331117783</v>
      </c>
      <c r="E214" s="304">
        <f t="shared" si="51"/>
        <v>8.5793289273028414E-2</v>
      </c>
      <c r="F214" s="304">
        <f t="shared" si="51"/>
        <v>8.3543840343136694E-2</v>
      </c>
      <c r="G214" s="304">
        <f t="shared" si="51"/>
        <v>4.4519794936560109E-2</v>
      </c>
      <c r="H214" s="304">
        <f t="shared" si="51"/>
        <v>4.043953673899895E-2</v>
      </c>
      <c r="I214" s="304">
        <f t="shared" si="51"/>
        <v>4.8643627753046675E-2</v>
      </c>
      <c r="J214" s="304">
        <f t="shared" si="51"/>
        <v>3.7666698435250792E-2</v>
      </c>
      <c r="K214" s="304">
        <f t="shared" si="51"/>
        <v>6.9640058665455154E-2</v>
      </c>
      <c r="L214" s="304">
        <f t="shared" si="51"/>
        <v>9.9347288876764431E-2</v>
      </c>
      <c r="M214" s="304">
        <f t="shared" si="51"/>
        <v>4.957249627742219E-2</v>
      </c>
      <c r="N214" s="304">
        <f t="shared" si="51"/>
        <v>1.3863302565758793E-2</v>
      </c>
      <c r="O214" s="304">
        <f t="shared" si="51"/>
        <v>1.5440430234115669E-2</v>
      </c>
      <c r="P214" s="304">
        <f t="shared" si="51"/>
        <v>1.0728511772516011E-2</v>
      </c>
      <c r="Q214" s="304">
        <f t="shared" si="51"/>
        <v>2.0027866332420506E-2</v>
      </c>
      <c r="R214" s="304">
        <f t="shared" si="51"/>
        <v>3.7069772257504158E-2</v>
      </c>
      <c r="S214" s="304">
        <f t="shared" si="51"/>
        <v>4.6856844428682071E-2</v>
      </c>
      <c r="T214" s="304">
        <f t="shared" si="51"/>
        <v>8.5354644781443251E-2</v>
      </c>
      <c r="U214" s="304">
        <f t="shared" si="51"/>
        <v>0.10738759424368985</v>
      </c>
      <c r="V214" s="304">
        <f t="shared" si="51"/>
        <v>9.6652478308228901E-2</v>
      </c>
      <c r="W214" s="304">
        <f t="shared" si="51"/>
        <v>0.11421917655343147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0.21643340090366392</v>
      </c>
      <c r="C215" s="304">
        <f t="shared" si="52"/>
        <v>0.19262256888899604</v>
      </c>
      <c r="D215" s="304">
        <f t="shared" si="52"/>
        <v>0.1596599892749718</v>
      </c>
      <c r="E215" s="304">
        <f t="shared" si="52"/>
        <v>0.19680529064195737</v>
      </c>
      <c r="F215" s="304">
        <f t="shared" si="52"/>
        <v>0.20041895439714927</v>
      </c>
      <c r="G215" s="304">
        <f t="shared" si="52"/>
        <v>0.24074931455793799</v>
      </c>
      <c r="H215" s="304">
        <f t="shared" si="52"/>
        <v>0.24612142756473929</v>
      </c>
      <c r="I215" s="304">
        <f t="shared" si="52"/>
        <v>0.23641790573598853</v>
      </c>
      <c r="J215" s="304">
        <f t="shared" si="52"/>
        <v>0.25133020412535018</v>
      </c>
      <c r="K215" s="304">
        <f t="shared" si="52"/>
        <v>0.21534807130647685</v>
      </c>
      <c r="L215" s="304">
        <f t="shared" si="52"/>
        <v>0.18203707107167055</v>
      </c>
      <c r="M215" s="304">
        <f t="shared" si="52"/>
        <v>0.23723609093553757</v>
      </c>
      <c r="N215" s="304">
        <f t="shared" si="52"/>
        <v>0.28340874296792773</v>
      </c>
      <c r="O215" s="304">
        <f t="shared" si="52"/>
        <v>0.28194620122963965</v>
      </c>
      <c r="P215" s="304">
        <f t="shared" si="52"/>
        <v>0.28684831448455167</v>
      </c>
      <c r="Q215" s="304">
        <f t="shared" si="52"/>
        <v>0.27432717801721845</v>
      </c>
      <c r="R215" s="304">
        <f t="shared" si="52"/>
        <v>0.25268277680211498</v>
      </c>
      <c r="S215" s="304">
        <f t="shared" si="52"/>
        <v>0.23911745517720312</v>
      </c>
      <c r="T215" s="304">
        <f t="shared" si="52"/>
        <v>0.19615410998482374</v>
      </c>
      <c r="U215" s="304">
        <f t="shared" si="52"/>
        <v>0.17386972048401086</v>
      </c>
      <c r="V215" s="304">
        <f t="shared" si="52"/>
        <v>0.18482493719693785</v>
      </c>
      <c r="W215" s="304">
        <f t="shared" si="52"/>
        <v>0.16613589278361734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0.13793470485475867</v>
      </c>
      <c r="C216" s="303">
        <f t="shared" si="53"/>
        <v>0.14282597107359679</v>
      </c>
      <c r="D216" s="303">
        <f t="shared" si="53"/>
        <v>0.14548386010937353</v>
      </c>
      <c r="E216" s="303">
        <f t="shared" si="53"/>
        <v>0.13938041681763258</v>
      </c>
      <c r="F216" s="303">
        <f t="shared" si="53"/>
        <v>0.13679122602433352</v>
      </c>
      <c r="G216" s="303">
        <f t="shared" si="53"/>
        <v>0.13353985416433678</v>
      </c>
      <c r="H216" s="303">
        <f t="shared" si="53"/>
        <v>0.13098423888986377</v>
      </c>
      <c r="I216" s="303">
        <f t="shared" si="53"/>
        <v>0.13400104903580115</v>
      </c>
      <c r="J216" s="303">
        <f t="shared" si="53"/>
        <v>0.12449337626730887</v>
      </c>
      <c r="K216" s="303">
        <f t="shared" si="53"/>
        <v>0.1336463383268354</v>
      </c>
      <c r="L216" s="303">
        <f t="shared" si="53"/>
        <v>0.14110695672832604</v>
      </c>
      <c r="M216" s="303">
        <f t="shared" si="53"/>
        <v>0.13011689432851231</v>
      </c>
      <c r="N216" s="303">
        <f t="shared" si="53"/>
        <v>0.10395061151340579</v>
      </c>
      <c r="O216" s="303">
        <f t="shared" si="53"/>
        <v>0.10461128750234544</v>
      </c>
      <c r="P216" s="303">
        <f t="shared" si="53"/>
        <v>9.761623061367021E-2</v>
      </c>
      <c r="Q216" s="303">
        <f t="shared" si="53"/>
        <v>0.10608960817492756</v>
      </c>
      <c r="R216" s="303">
        <f t="shared" si="53"/>
        <v>0.11520401006070068</v>
      </c>
      <c r="S216" s="303">
        <f t="shared" si="53"/>
        <v>0.12437638538030507</v>
      </c>
      <c r="T216" s="303">
        <f t="shared" si="53"/>
        <v>0.13541690238841342</v>
      </c>
      <c r="U216" s="303">
        <f t="shared" si="53"/>
        <v>0.13563661864445323</v>
      </c>
      <c r="V216" s="303">
        <f t="shared" si="53"/>
        <v>0.13304155210113774</v>
      </c>
      <c r="W216" s="303">
        <f t="shared" si="53"/>
        <v>0.13604082217992403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8.3224567881908483E-3</v>
      </c>
      <c r="C217" s="304">
        <f t="shared" si="54"/>
        <v>1.2588120933106524E-2</v>
      </c>
      <c r="D217" s="304">
        <f t="shared" si="54"/>
        <v>1.8515804891812086E-2</v>
      </c>
      <c r="E217" s="304">
        <f t="shared" si="54"/>
        <v>1.2549416187062483E-2</v>
      </c>
      <c r="F217" s="304">
        <f t="shared" si="54"/>
        <v>1.3245899196299432E-2</v>
      </c>
      <c r="G217" s="304">
        <f t="shared" si="54"/>
        <v>6.6702422312471766E-3</v>
      </c>
      <c r="H217" s="304">
        <f t="shared" si="54"/>
        <v>5.5822948517300786E-3</v>
      </c>
      <c r="I217" s="304">
        <f t="shared" si="54"/>
        <v>7.2159715352770396E-3</v>
      </c>
      <c r="J217" s="304">
        <f t="shared" si="54"/>
        <v>5.5317322884522778E-3</v>
      </c>
      <c r="K217" s="304">
        <f t="shared" si="54"/>
        <v>1.1175624709167088E-2</v>
      </c>
      <c r="L217" s="304">
        <f t="shared" si="54"/>
        <v>1.6336198187434463E-2</v>
      </c>
      <c r="M217" s="304">
        <f t="shared" si="54"/>
        <v>7.9986564204784644E-3</v>
      </c>
      <c r="N217" s="304">
        <f t="shared" si="54"/>
        <v>2.2252651464963326E-3</v>
      </c>
      <c r="O217" s="304">
        <f t="shared" si="54"/>
        <v>2.3797579973451797E-3</v>
      </c>
      <c r="P217" s="304">
        <f t="shared" si="54"/>
        <v>1.5221038058218343E-3</v>
      </c>
      <c r="Q217" s="304">
        <f t="shared" si="54"/>
        <v>3.0996379043943495E-3</v>
      </c>
      <c r="R217" s="304">
        <f t="shared" si="54"/>
        <v>5.8959204816544921E-3</v>
      </c>
      <c r="S217" s="304">
        <f t="shared" si="54"/>
        <v>7.3479807891712809E-3</v>
      </c>
      <c r="T217" s="304">
        <f t="shared" si="54"/>
        <v>1.3885212041749881E-2</v>
      </c>
      <c r="U217" s="304">
        <f t="shared" si="54"/>
        <v>1.7719161993142898E-2</v>
      </c>
      <c r="V217" s="304">
        <f t="shared" si="54"/>
        <v>1.6138968306680421E-2</v>
      </c>
      <c r="W217" s="304">
        <f t="shared" si="54"/>
        <v>1.9147860224755241E-2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8.8487039373446194E-2</v>
      </c>
      <c r="C218" s="304">
        <f t="shared" si="55"/>
        <v>9.4141307341225847E-2</v>
      </c>
      <c r="D218" s="304">
        <f t="shared" si="55"/>
        <v>9.7163338649820366E-2</v>
      </c>
      <c r="E218" s="304">
        <f t="shared" si="55"/>
        <v>9.0227844627503426E-2</v>
      </c>
      <c r="F218" s="304">
        <f t="shared" si="55"/>
        <v>8.7426454223900704E-2</v>
      </c>
      <c r="G218" s="304">
        <f t="shared" si="55"/>
        <v>8.386894507253688E-2</v>
      </c>
      <c r="H218" s="304">
        <f t="shared" si="55"/>
        <v>8.0914382836014168E-2</v>
      </c>
      <c r="I218" s="304">
        <f t="shared" si="55"/>
        <v>8.4332028235211964E-2</v>
      </c>
      <c r="J218" s="304">
        <f t="shared" si="55"/>
        <v>7.394943863515567E-2</v>
      </c>
      <c r="K218" s="304">
        <f t="shared" si="55"/>
        <v>8.4063980700244567E-2</v>
      </c>
      <c r="L218" s="304">
        <f t="shared" si="55"/>
        <v>9.2290897236429123E-2</v>
      </c>
      <c r="M218" s="304">
        <f t="shared" si="55"/>
        <v>8.0220116845207787E-2</v>
      </c>
      <c r="N218" s="304">
        <f t="shared" si="55"/>
        <v>5.2147418895630154E-2</v>
      </c>
      <c r="O218" s="304">
        <f t="shared" si="55"/>
        <v>5.2612987903498387E-2</v>
      </c>
      <c r="P218" s="304">
        <f t="shared" si="55"/>
        <v>4.5298071274441139E-2</v>
      </c>
      <c r="Q218" s="304">
        <f t="shared" si="55"/>
        <v>5.4562353863616846E-2</v>
      </c>
      <c r="R218" s="304">
        <f t="shared" si="55"/>
        <v>6.4557145280627254E-2</v>
      </c>
      <c r="S218" s="304">
        <f t="shared" si="55"/>
        <v>7.4485128413865773E-2</v>
      </c>
      <c r="T218" s="304">
        <f t="shared" si="55"/>
        <v>8.65010019222337E-2</v>
      </c>
      <c r="U218" s="304">
        <f t="shared" si="55"/>
        <v>8.67655446744834E-2</v>
      </c>
      <c r="V218" s="304">
        <f t="shared" si="55"/>
        <v>8.4132509309019707E-2</v>
      </c>
      <c r="W218" s="304">
        <f t="shared" si="55"/>
        <v>8.7366352627739036E-2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4.1125208693121633E-2</v>
      </c>
      <c r="C219" s="305">
        <f t="shared" si="56"/>
        <v>3.6096542799264442E-2</v>
      </c>
      <c r="D219" s="305">
        <f t="shared" si="56"/>
        <v>2.9804716567741099E-2</v>
      </c>
      <c r="E219" s="305">
        <f t="shared" si="56"/>
        <v>3.6603156003066677E-2</v>
      </c>
      <c r="F219" s="305">
        <f t="shared" si="56"/>
        <v>3.6118872604133379E-2</v>
      </c>
      <c r="G219" s="305">
        <f t="shared" si="56"/>
        <v>4.300066686055274E-2</v>
      </c>
      <c r="H219" s="305">
        <f t="shared" si="56"/>
        <v>4.4487561202119524E-2</v>
      </c>
      <c r="I219" s="305">
        <f t="shared" si="56"/>
        <v>4.2453049265312147E-2</v>
      </c>
      <c r="J219" s="305">
        <f t="shared" si="56"/>
        <v>4.5012205343700942E-2</v>
      </c>
      <c r="K219" s="305">
        <f t="shared" si="56"/>
        <v>3.8406732917423747E-2</v>
      </c>
      <c r="L219" s="305">
        <f t="shared" si="56"/>
        <v>3.2479861304462454E-2</v>
      </c>
      <c r="M219" s="305">
        <f t="shared" si="56"/>
        <v>4.189812106282606E-2</v>
      </c>
      <c r="N219" s="305">
        <f t="shared" si="56"/>
        <v>4.9577927471279301E-2</v>
      </c>
      <c r="O219" s="305">
        <f t="shared" si="56"/>
        <v>4.9618541601501864E-2</v>
      </c>
      <c r="P219" s="305">
        <f t="shared" si="56"/>
        <v>5.0796055533407249E-2</v>
      </c>
      <c r="Q219" s="305">
        <f t="shared" si="56"/>
        <v>4.8427616406916354E-2</v>
      </c>
      <c r="R219" s="305">
        <f t="shared" si="56"/>
        <v>4.4750944298418929E-2</v>
      </c>
      <c r="S219" s="305">
        <f t="shared" si="56"/>
        <v>4.2543276177268032E-2</v>
      </c>
      <c r="T219" s="305">
        <f t="shared" si="56"/>
        <v>3.5030688424429843E-2</v>
      </c>
      <c r="U219" s="305">
        <f t="shared" si="56"/>
        <v>3.1151911976826947E-2</v>
      </c>
      <c r="V219" s="305">
        <f t="shared" si="56"/>
        <v>3.277007448543761E-2</v>
      </c>
      <c r="W219" s="305">
        <f t="shared" si="56"/>
        <v>2.9526609327429756E-2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279.64404266026611</v>
      </c>
      <c r="C224" s="274">
        <f t="shared" si="57"/>
        <v>329.17502344348691</v>
      </c>
      <c r="D224" s="274">
        <f t="shared" si="57"/>
        <v>341.52780692929281</v>
      </c>
      <c r="E224" s="274">
        <f t="shared" si="57"/>
        <v>315.40355869483074</v>
      </c>
      <c r="F224" s="274">
        <f t="shared" si="57"/>
        <v>339.18350493890011</v>
      </c>
      <c r="G224" s="274">
        <f t="shared" si="57"/>
        <v>284.85287945940047</v>
      </c>
      <c r="H224" s="274">
        <f t="shared" si="57"/>
        <v>289.25327467660804</v>
      </c>
      <c r="I224" s="274">
        <f t="shared" si="57"/>
        <v>290.13176780077708</v>
      </c>
      <c r="J224" s="274">
        <f t="shared" si="57"/>
        <v>240.42039363035346</v>
      </c>
      <c r="K224" s="274">
        <f t="shared" si="57"/>
        <v>278.19926789860057</v>
      </c>
      <c r="L224" s="274">
        <f t="shared" si="57"/>
        <v>274.31311941642912</v>
      </c>
      <c r="M224" s="274">
        <f t="shared" si="57"/>
        <v>275.64561414034608</v>
      </c>
      <c r="N224" s="274">
        <f t="shared" si="57"/>
        <v>277.49059370181726</v>
      </c>
      <c r="O224" s="274">
        <f t="shared" si="57"/>
        <v>254.14249969872742</v>
      </c>
      <c r="P224" s="274">
        <f t="shared" si="57"/>
        <v>265.65996726418462</v>
      </c>
      <c r="Q224" s="274">
        <f t="shared" si="57"/>
        <v>283.50770878953438</v>
      </c>
      <c r="R224" s="274">
        <f t="shared" si="57"/>
        <v>291.26786058204908</v>
      </c>
      <c r="S224" s="274">
        <f t="shared" si="57"/>
        <v>247.38420567172477</v>
      </c>
      <c r="T224" s="274">
        <f t="shared" si="57"/>
        <v>257.45103019712172</v>
      </c>
      <c r="U224" s="274">
        <f t="shared" si="57"/>
        <v>282.44241909706</v>
      </c>
      <c r="V224" s="274">
        <f t="shared" si="57"/>
        <v>260.11088403340511</v>
      </c>
      <c r="W224" s="274">
        <f t="shared" si="57"/>
        <v>278.23660188122028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0.41946606399076714</v>
      </c>
      <c r="C225" s="275">
        <f>IF(C$6=0,0,C$6/NFM!C$11*1000)</f>
        <v>0.49376253516475421</v>
      </c>
      <c r="D225" s="275">
        <f>IF(D$6=0,0,D$6/NFM!D$11*1000)</f>
        <v>0.51229171039359278</v>
      </c>
      <c r="E225" s="275">
        <f>IF(E$6=0,0,E$6/NFM!E$11*1000)</f>
        <v>0.47310533804250959</v>
      </c>
      <c r="F225" s="275">
        <f>IF(F$6=0,0,F$6/NFM!F$11*1000)</f>
        <v>0.50877525740868768</v>
      </c>
      <c r="G225" s="275">
        <f>IF(G$6=0,0,G$6/NFM!G$11*1000)</f>
        <v>0.42727931918971268</v>
      </c>
      <c r="H225" s="275">
        <f>IF(H$6=0,0,H$6/NFM!H$11*1000)</f>
        <v>0.4338799120156101</v>
      </c>
      <c r="I225" s="275">
        <f>IF(I$6=0,0,I$6/NFM!I$11*1000)</f>
        <v>0.43519765170178526</v>
      </c>
      <c r="J225" s="275">
        <f>IF(J$6=0,0,J$6/NFM!J$11*1000)</f>
        <v>0.36063059044606899</v>
      </c>
      <c r="K225" s="275">
        <f>IF(K$6=0,0,K$6/NFM!K$11*1000)</f>
        <v>0.41729890184823498</v>
      </c>
      <c r="L225" s="275">
        <f>IF(L$6=0,0,L$6/NFM!L$11*1000)</f>
        <v>0.41146967912496113</v>
      </c>
      <c r="M225" s="275">
        <f>IF(M$6=0,0,M$6/NFM!M$11*1000)</f>
        <v>0.4134684212108603</v>
      </c>
      <c r="N225" s="275">
        <f>IF(N$6=0,0,N$6/NFM!N$11*1000)</f>
        <v>0.41623589055309629</v>
      </c>
      <c r="O225" s="275">
        <f>IF(O$6=0,0,O$6/NFM!O$11*1000)</f>
        <v>0.38121374954857656</v>
      </c>
      <c r="P225" s="275">
        <f>IF(P$6=0,0,P$6/NFM!P$11*1000)</f>
        <v>0.39848995089672506</v>
      </c>
      <c r="Q225" s="275">
        <f>IF(Q$6=0,0,Q$6/NFM!Q$11*1000)</f>
        <v>0.42526156318466257</v>
      </c>
      <c r="R225" s="275">
        <f>IF(R$6=0,0,R$6/NFM!R$11*1000)</f>
        <v>0.43690179087359127</v>
      </c>
      <c r="S225" s="275">
        <f>IF(S$6=0,0,S$6/NFM!S$11*1000)</f>
        <v>0.37107630850789214</v>
      </c>
      <c r="T225" s="275">
        <f>IF(T$6=0,0,T$6/NFM!T$11*1000)</f>
        <v>0.38617654529556023</v>
      </c>
      <c r="U225" s="275">
        <f>IF(U$6=0,0,U$6/NFM!U$11*1000)</f>
        <v>0.42366362864553125</v>
      </c>
      <c r="V225" s="275">
        <f>IF(V$6=0,0,V$6/NFM!V$11*1000)</f>
        <v>0.39016632605000778</v>
      </c>
      <c r="W225" s="275">
        <f>IF(W$6=0,0,W$6/NFM!W$11*1000)</f>
        <v>0.41735490282177728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0.20973303199538357</v>
      </c>
      <c r="C226" s="276">
        <f>IF(C$7=0,0,C$7/NFM!C$11*1000)</f>
        <v>0.24688126758237716</v>
      </c>
      <c r="D226" s="276">
        <f>IF(D$7=0,0,D$7/NFM!D$11*1000)</f>
        <v>0.2561458551967965</v>
      </c>
      <c r="E226" s="276">
        <f>IF(E$7=0,0,E$7/NFM!E$11*1000)</f>
        <v>0.2365526690212548</v>
      </c>
      <c r="F226" s="276">
        <f>IF(F$7=0,0,F$7/NFM!F$11*1000)</f>
        <v>0.25438762870434389</v>
      </c>
      <c r="G226" s="276">
        <f>IF(G$7=0,0,G$7/NFM!G$11*1000)</f>
        <v>0.21363965959485631</v>
      </c>
      <c r="H226" s="276">
        <f>IF(H$7=0,0,H$7/NFM!H$11*1000)</f>
        <v>0.21693995600780511</v>
      </c>
      <c r="I226" s="276">
        <f>IF(I$7=0,0,I$7/NFM!I$11*1000)</f>
        <v>0.21759882585089269</v>
      </c>
      <c r="J226" s="276">
        <f>IF(J$7=0,0,J$7/NFM!J$11*1000)</f>
        <v>0.18031529522303452</v>
      </c>
      <c r="K226" s="276">
        <f>IF(K$7=0,0,K$7/NFM!K$11*1000)</f>
        <v>0.20864945092411752</v>
      </c>
      <c r="L226" s="276">
        <f>IF(L$7=0,0,L$7/NFM!L$11*1000)</f>
        <v>0.20573483956248056</v>
      </c>
      <c r="M226" s="276">
        <f>IF(M$7=0,0,M$7/NFM!M$11*1000)</f>
        <v>0.20673421060543026</v>
      </c>
      <c r="N226" s="276">
        <f>IF(N$7=0,0,N$7/NFM!N$11*1000)</f>
        <v>0.2081179452765482</v>
      </c>
      <c r="O226" s="276">
        <f>IF(O$7=0,0,O$7/NFM!O$11*1000)</f>
        <v>0.19060687477428828</v>
      </c>
      <c r="P226" s="276">
        <f>IF(P$7=0,0,P$7/NFM!P$11*1000)</f>
        <v>0.19924497544836259</v>
      </c>
      <c r="Q226" s="276">
        <f>IF(Q$7=0,0,Q$7/NFM!Q$11*1000)</f>
        <v>0.21263078159233131</v>
      </c>
      <c r="R226" s="276">
        <f>IF(R$7=0,0,R$7/NFM!R$11*1000)</f>
        <v>0.21845089543679563</v>
      </c>
      <c r="S226" s="276">
        <f>IF(S$7=0,0,S$7/NFM!S$11*1000)</f>
        <v>0.18553815425394607</v>
      </c>
      <c r="T226" s="276">
        <f>IF(T$7=0,0,T$7/NFM!T$11*1000)</f>
        <v>0.1930882726477802</v>
      </c>
      <c r="U226" s="276">
        <f>IF(U$7=0,0,U$7/NFM!U$11*1000)</f>
        <v>0.21183181432276565</v>
      </c>
      <c r="V226" s="276">
        <f>IF(V$7=0,0,V$7/NFM!V$11*1000)</f>
        <v>0.19508316302500392</v>
      </c>
      <c r="W226" s="276">
        <f>IF(W$7=0,0,W$7/NFM!W$11*1000)</f>
        <v>0.2086774514108887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5.3132368105497134</v>
      </c>
      <c r="C227" s="276">
        <f>IF(C$8=0,0,C$8/NFM!C$11*1000)</f>
        <v>6.2543254454202151</v>
      </c>
      <c r="D227" s="276">
        <f>IF(D$8=0,0,D$8/NFM!D$11*1000)</f>
        <v>6.48902833165217</v>
      </c>
      <c r="E227" s="276">
        <f>IF(E$8=0,0,E$8/NFM!E$11*1000)</f>
        <v>5.992667615205117</v>
      </c>
      <c r="F227" s="276">
        <f>IF(F$8=0,0,F$8/NFM!F$11*1000)</f>
        <v>6.444486593843374</v>
      </c>
      <c r="G227" s="276">
        <f>IF(G$8=0,0,G$8/NFM!G$11*1000)</f>
        <v>5.4122047097363568</v>
      </c>
      <c r="H227" s="276">
        <f>IF(H$8=0,0,H$8/NFM!H$11*1000)</f>
        <v>5.4958122188643896</v>
      </c>
      <c r="I227" s="276">
        <f>IF(I$8=0,0,I$8/NFM!I$11*1000)</f>
        <v>5.5125035882226081</v>
      </c>
      <c r="J227" s="276">
        <f>IF(J$8=0,0,J$8/NFM!J$11*1000)</f>
        <v>4.5679874789835377</v>
      </c>
      <c r="K227" s="276">
        <f>IF(K$8=0,0,K$8/NFM!K$11*1000)</f>
        <v>5.2857860900776386</v>
      </c>
      <c r="L227" s="276">
        <f>IF(L$8=0,0,L$8/NFM!L$11*1000)</f>
        <v>5.2119492689161691</v>
      </c>
      <c r="M227" s="276">
        <f>IF(M$8=0,0,M$8/NFM!M$11*1000)</f>
        <v>5.2372666686708937</v>
      </c>
      <c r="N227" s="276">
        <f>IF(N$8=0,0,N$8/NFM!N$11*1000)</f>
        <v>5.2723212803392165</v>
      </c>
      <c r="O227" s="276">
        <f>IF(O$8=0,0,O$8/NFM!O$11*1000)</f>
        <v>4.8287074942819643</v>
      </c>
      <c r="P227" s="276">
        <f>IF(P$8=0,0,P$8/NFM!P$11*1000)</f>
        <v>5.0475393780251796</v>
      </c>
      <c r="Q227" s="276">
        <f>IF(Q$8=0,0,Q$8/NFM!Q$11*1000)</f>
        <v>5.386646467005721</v>
      </c>
      <c r="R227" s="276">
        <f>IF(R$8=0,0,R$8/NFM!R$11*1000)</f>
        <v>5.5340893510654849</v>
      </c>
      <c r="S227" s="276">
        <f>IF(S$8=0,0,S$8/NFM!S$11*1000)</f>
        <v>4.7002999077666328</v>
      </c>
      <c r="T227" s="276">
        <f>IF(T$8=0,0,T$8/NFM!T$11*1000)</f>
        <v>4.8915695737437588</v>
      </c>
      <c r="U227" s="276">
        <f>IF(U$8=0,0,U$8/NFM!U$11*1000)</f>
        <v>5.366405962843392</v>
      </c>
      <c r="V227" s="276">
        <f>IF(V$8=0,0,V$8/NFM!V$11*1000)</f>
        <v>4.9421067966334276</v>
      </c>
      <c r="W227" s="276">
        <f>IF(W$8=0,0,W$8/NFM!W$11*1000)</f>
        <v>5.2864954357425074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0.13982202133025617</v>
      </c>
      <c r="C228" s="276">
        <f>IF(C$9=0,0,C$9/NFM!C$11*1000)</f>
        <v>0.16458751172158537</v>
      </c>
      <c r="D228" s="276">
        <f>IF(D$9=0,0,D$9/NFM!D$11*1000)</f>
        <v>0.17076390346453146</v>
      </c>
      <c r="E228" s="276">
        <f>IF(E$9=0,0,E$9/NFM!E$11*1000)</f>
        <v>0.15770177934750368</v>
      </c>
      <c r="F228" s="276">
        <f>IF(F$9=0,0,F$9/NFM!F$11*1000)</f>
        <v>0.16959175246956312</v>
      </c>
      <c r="G228" s="276">
        <f>IF(G$9=0,0,G$9/NFM!G$11*1000)</f>
        <v>0.14242643972990471</v>
      </c>
      <c r="H228" s="276">
        <f>IF(H$9=0,0,H$9/NFM!H$11*1000)</f>
        <v>0.1446266373385372</v>
      </c>
      <c r="I228" s="276">
        <f>IF(I$9=0,0,I$9/NFM!I$11*1000)</f>
        <v>0.14506588390059555</v>
      </c>
      <c r="J228" s="276">
        <f>IF(J$9=0,0,J$9/NFM!J$11*1000)</f>
        <v>0.12021019681535679</v>
      </c>
      <c r="K228" s="276">
        <f>IF(K$9=0,0,K$9/NFM!K$11*1000)</f>
        <v>0.13909963394941216</v>
      </c>
      <c r="L228" s="276">
        <f>IF(L$9=0,0,L$9/NFM!L$11*1000)</f>
        <v>0.13715655970832086</v>
      </c>
      <c r="M228" s="276">
        <f>IF(M$9=0,0,M$9/NFM!M$11*1000)</f>
        <v>0.13782280707028727</v>
      </c>
      <c r="N228" s="276">
        <f>IF(N$9=0,0,N$9/NFM!N$11*1000)</f>
        <v>0.13874529685103254</v>
      </c>
      <c r="O228" s="276">
        <f>IF(O$9=0,0,O$9/NFM!O$11*1000)</f>
        <v>0.12707124984952592</v>
      </c>
      <c r="P228" s="276">
        <f>IF(P$9=0,0,P$9/NFM!P$11*1000)</f>
        <v>0.1328299836322421</v>
      </c>
      <c r="Q228" s="276">
        <f>IF(Q$9=0,0,Q$9/NFM!Q$11*1000)</f>
        <v>0.14175385439488797</v>
      </c>
      <c r="R228" s="276">
        <f>IF(R$9=0,0,R$9/NFM!R$11*1000)</f>
        <v>0.14563393029119759</v>
      </c>
      <c r="S228" s="276">
        <f>IF(S$9=0,0,S$9/NFM!S$11*1000)</f>
        <v>0.12369210283596446</v>
      </c>
      <c r="T228" s="276">
        <f>IF(T$9=0,0,T$9/NFM!T$11*1000)</f>
        <v>0.12872551509852054</v>
      </c>
      <c r="U228" s="276">
        <f>IF(U$9=0,0,U$9/NFM!U$11*1000)</f>
        <v>0.14122120954851092</v>
      </c>
      <c r="V228" s="276">
        <f>IF(V$9=0,0,V$9/NFM!V$11*1000)</f>
        <v>0.13005544201666971</v>
      </c>
      <c r="W228" s="276">
        <f>IF(W$9=0,0,W$9/NFM!W$11*1000)</f>
        <v>0.13911830094059291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0.73211304036569169</v>
      </c>
      <c r="C229" s="277">
        <f>IF(C$10=0,0,C$10/NFM!C$11*1000)</f>
        <v>0.82215945733521434</v>
      </c>
      <c r="D229" s="277">
        <f>IF(D$10=0,0,D$10/NFM!D$11*1000)</f>
        <v>0.83293607332570818</v>
      </c>
      <c r="E229" s="277">
        <f>IF(E$10=0,0,E$10/NFM!E$11*1000)</f>
        <v>0.8128257907885289</v>
      </c>
      <c r="F229" s="277">
        <f>IF(F$10=0,0,F$10/NFM!F$11*1000)</f>
        <v>0.89156442994640794</v>
      </c>
      <c r="G229" s="277">
        <f>IF(G$10=0,0,G$10/NFM!G$11*1000)</f>
        <v>0.79699459083345014</v>
      </c>
      <c r="H229" s="277">
        <f>IF(H$10=0,0,H$10/NFM!H$11*1000)</f>
        <v>0.82998931002369003</v>
      </c>
      <c r="I229" s="277">
        <f>IF(I$10=0,0,I$10/NFM!I$11*1000)</f>
        <v>0.80725401813811626</v>
      </c>
      <c r="J229" s="277">
        <f>IF(J$10=0,0,J$10/NFM!J$11*1000)</f>
        <v>0.72722007767739738</v>
      </c>
      <c r="K229" s="277">
        <f>IF(K$10=0,0,K$10/NFM!K$11*1000)</f>
        <v>0.7767765742830447</v>
      </c>
      <c r="L229" s="277">
        <f>IF(L$10=0,0,L$10/NFM!L$11*1000)</f>
        <v>0.72099393356272989</v>
      </c>
      <c r="M229" s="277">
        <f>IF(M$10=0,0,M$10/NFM!M$11*1000)</f>
        <v>0.78994999520684861</v>
      </c>
      <c r="N229" s="277">
        <f>IF(N$10=0,0,N$10/NFM!N$11*1000)</f>
        <v>0.98915338665659669</v>
      </c>
      <c r="O229" s="277">
        <f>IF(O$10=0,0,O$10/NFM!O$11*1000)</f>
        <v>0.90931595975615032</v>
      </c>
      <c r="P229" s="277">
        <f>IF(P$10=0,0,P$10/NFM!P$11*1000)</f>
        <v>2.4447817749945662</v>
      </c>
      <c r="Q229" s="277">
        <f>IF(Q$10=0,0,Q$10/NFM!Q$11*1000)</f>
        <v>2.7862505341365473</v>
      </c>
      <c r="R229" s="277">
        <f>IF(R$10=0,0,R$10/NFM!R$11*1000)</f>
        <v>2.8719454369482409</v>
      </c>
      <c r="S229" s="277">
        <f>IF(S$10=0,0,S$10/NFM!S$11*1000)</f>
        <v>2.6475396959094728</v>
      </c>
      <c r="T229" s="277">
        <f>IF(T$10=0,0,T$10/NFM!T$11*1000)</f>
        <v>2.8388433701651175</v>
      </c>
      <c r="U229" s="277">
        <f>IF(U$10=0,0,U$10/NFM!U$11*1000)</f>
        <v>3.3421825914071577</v>
      </c>
      <c r="V229" s="277">
        <f>IF(V$10=0,0,V$10/NFM!V$11*1000)</f>
        <v>3.6410262766994137</v>
      </c>
      <c r="W229" s="277">
        <f>IF(W$10=0,0,W$10/NFM!W$11*1000)</f>
        <v>3.8950935104077575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149.47108639012885</v>
      </c>
      <c r="C230" s="278">
        <f>IF(C$16=0,0,C$16/NFM!C$11*1000)</f>
        <v>181.51414168409039</v>
      </c>
      <c r="D230" s="278">
        <f>IF(D$16=0,0,D$16/NFM!D$11*1000)</f>
        <v>191.27011859420165</v>
      </c>
      <c r="E230" s="278">
        <f>IF(E$16=0,0,E$16/NFM!E$11*1000)</f>
        <v>170.19069532854297</v>
      </c>
      <c r="F230" s="278">
        <f>IF(F$16=0,0,F$16/NFM!F$11*1000)</f>
        <v>180.03338253912065</v>
      </c>
      <c r="G230" s="278">
        <f>IF(G$16=0,0,G$16/NFM!G$11*1000)</f>
        <v>147.98365730307219</v>
      </c>
      <c r="H230" s="278">
        <f>IF(H$16=0,0,H$16/NFM!H$11*1000)</f>
        <v>147.41915906978139</v>
      </c>
      <c r="I230" s="278">
        <f>IF(I$16=0,0,I$16/NFM!I$11*1000)</f>
        <v>151.16762042995057</v>
      </c>
      <c r="J230" s="278">
        <f>IF(J$16=0,0,J$16/NFM!J$11*1000)</f>
        <v>116.74314171266074</v>
      </c>
      <c r="K230" s="278">
        <f>IF(K$16=0,0,K$16/NFM!K$11*1000)</f>
        <v>144.7513612974912</v>
      </c>
      <c r="L230" s="278">
        <f>IF(L$16=0,0,L$16/NFM!L$11*1000)</f>
        <v>149.78841392973348</v>
      </c>
      <c r="M230" s="278">
        <f>IF(M$16=0,0,M$16/NFM!M$11*1000)</f>
        <v>139.84836978031373</v>
      </c>
      <c r="N230" s="278">
        <f>IF(N$16=0,0,N$16/NFM!N$11*1000)</f>
        <v>109.46023539776652</v>
      </c>
      <c r="O230" s="278">
        <f>IF(O$16=0,0,O$16/NFM!O$11*1000)</f>
        <v>100.75670488550409</v>
      </c>
      <c r="P230" s="278">
        <f>IF(P$16=0,0,P$16/NFM!P$11*1000)</f>
        <v>95.522090036493495</v>
      </c>
      <c r="Q230" s="278">
        <f>IF(Q$16=0,0,Q$16/NFM!Q$11*1000)</f>
        <v>114.7801266876608</v>
      </c>
      <c r="R230" s="278">
        <f>IF(R$16=0,0,R$16/NFM!R$11*1000)</f>
        <v>130.69856983358943</v>
      </c>
      <c r="S230" s="278">
        <f>IF(S$16=0,0,S$16/NFM!S$11*1000)</f>
        <v>120.24000949189137</v>
      </c>
      <c r="T230" s="278">
        <f>IF(T$16=0,0,T$16/NFM!T$11*1000)</f>
        <v>135.35352988472127</v>
      </c>
      <c r="U230" s="278">
        <f>IF(U$16=0,0,U$16/NFM!U$11*1000)</f>
        <v>148.63607907927442</v>
      </c>
      <c r="V230" s="278">
        <f>IF(V$16=0,0,V$16/NFM!V$11*1000)</f>
        <v>134.60919379366985</v>
      </c>
      <c r="W230" s="278">
        <f>IF(W$16=0,0,W$16/NFM!W$11*1000)</f>
        <v>146.76723227806661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123.35858530190549</v>
      </c>
      <c r="C231" s="279">
        <f>IF(C$27=0,0,C$27/NFM!C$11*1000)</f>
        <v>139.67916554217237</v>
      </c>
      <c r="D231" s="279">
        <f>IF(D$27=0,0,D$27/NFM!D$11*1000)</f>
        <v>141.99652246105836</v>
      </c>
      <c r="E231" s="279">
        <f>IF(E$27=0,0,E$27/NFM!E$11*1000)</f>
        <v>137.54001017388282</v>
      </c>
      <c r="F231" s="279">
        <f>IF(F$27=0,0,F$27/NFM!F$11*1000)</f>
        <v>150.88131673740708</v>
      </c>
      <c r="G231" s="279">
        <f>IF(G$27=0,0,G$27/NFM!G$11*1000)</f>
        <v>129.87667743724401</v>
      </c>
      <c r="H231" s="279">
        <f>IF(H$27=0,0,H$27/NFM!H$11*1000)</f>
        <v>134.71286757257661</v>
      </c>
      <c r="I231" s="279">
        <f>IF(I$27=0,0,I$27/NFM!I$11*1000)</f>
        <v>131.84652740301252</v>
      </c>
      <c r="J231" s="279">
        <f>IF(J$27=0,0,J$27/NFM!J$11*1000)</f>
        <v>117.72088827854732</v>
      </c>
      <c r="K231" s="279">
        <f>IF(K$27=0,0,K$27/NFM!K$11*1000)</f>
        <v>126.62029595002694</v>
      </c>
      <c r="L231" s="279">
        <f>IF(L$27=0,0,L$27/NFM!L$11*1000)</f>
        <v>117.837401205821</v>
      </c>
      <c r="M231" s="279">
        <f>IF(M$27=0,0,M$27/NFM!M$11*1000)</f>
        <v>129.01200225726805</v>
      </c>
      <c r="N231" s="279">
        <f>IF(N$27=0,0,N$27/NFM!N$11*1000)</f>
        <v>161.00578450437428</v>
      </c>
      <c r="O231" s="279">
        <f>IF(O$27=0,0,O$27/NFM!O$11*1000)</f>
        <v>146.94887948501281</v>
      </c>
      <c r="P231" s="279">
        <f>IF(P$27=0,0,P$27/NFM!P$11*1000)</f>
        <v>161.91499116469402</v>
      </c>
      <c r="Q231" s="279">
        <f>IF(Q$27=0,0,Q$27/NFM!Q$11*1000)</f>
        <v>159.77503890155944</v>
      </c>
      <c r="R231" s="279">
        <f>IF(R$27=0,0,R$27/NFM!R$11*1000)</f>
        <v>151.36226934384433</v>
      </c>
      <c r="S231" s="279">
        <f>IF(S$27=0,0,S$27/NFM!S$11*1000)</f>
        <v>119.1160500105595</v>
      </c>
      <c r="T231" s="279">
        <f>IF(T$27=0,0,T$27/NFM!T$11*1000)</f>
        <v>113.65909703544973</v>
      </c>
      <c r="U231" s="279">
        <f>IF(U$27=0,0,U$27/NFM!U$11*1000)</f>
        <v>124.32103481101824</v>
      </c>
      <c r="V231" s="279">
        <f>IF(V$27=0,0,V$27/NFM!V$11*1000)</f>
        <v>116.20325223531077</v>
      </c>
      <c r="W231" s="279">
        <f>IF(W$27=0,0,W$27/NFM!W$11*1000)</f>
        <v>121.52263000183014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1118.5761706410644</v>
      </c>
      <c r="C233" s="274">
        <f t="shared" si="58"/>
        <v>1316.7000937739479</v>
      </c>
      <c r="D233" s="274">
        <f t="shared" si="58"/>
        <v>1366.111227717171</v>
      </c>
      <c r="E233" s="274">
        <f t="shared" si="58"/>
        <v>1261.6142347793229</v>
      </c>
      <c r="F233" s="274">
        <f t="shared" si="58"/>
        <v>1318.061478666609</v>
      </c>
      <c r="G233" s="274">
        <f t="shared" si="58"/>
        <v>1106.9335685128094</v>
      </c>
      <c r="H233" s="274">
        <f t="shared" si="58"/>
        <v>1124.0334313960429</v>
      </c>
      <c r="I233" s="274">
        <f t="shared" si="58"/>
        <v>1099.4782410179582</v>
      </c>
      <c r="J233" s="274">
        <f t="shared" si="58"/>
        <v>963.1988510007227</v>
      </c>
      <c r="K233" s="274">
        <f t="shared" si="58"/>
        <v>1114.5527679368365</v>
      </c>
      <c r="L233" s="274">
        <f t="shared" si="58"/>
        <v>1129.4403634739526</v>
      </c>
      <c r="M233" s="274">
        <f t="shared" si="58"/>
        <v>1134.9266972246296</v>
      </c>
      <c r="N233" s="274">
        <f t="shared" si="58"/>
        <v>1142.5231052671727</v>
      </c>
      <c r="O233" s="274">
        <f t="shared" si="58"/>
        <v>1109.7537020091847</v>
      </c>
      <c r="P233" s="274">
        <f t="shared" si="58"/>
        <v>1160.0465585116931</v>
      </c>
      <c r="Q233" s="274">
        <f t="shared" si="58"/>
        <v>1237.9815644777937</v>
      </c>
      <c r="R233" s="274">
        <f t="shared" si="58"/>
        <v>1313.9587635128296</v>
      </c>
      <c r="S233" s="274">
        <f t="shared" si="58"/>
        <v>1061.9812476206748</v>
      </c>
      <c r="T233" s="274">
        <f t="shared" si="58"/>
        <v>1105.1965322829703</v>
      </c>
      <c r="U233" s="274">
        <f t="shared" si="58"/>
        <v>1250.2031299685232</v>
      </c>
      <c r="V233" s="274">
        <f t="shared" si="58"/>
        <v>1151.354822682255</v>
      </c>
      <c r="W233" s="274">
        <f t="shared" si="58"/>
        <v>1231.5865005538344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1.2811224919101434</v>
      </c>
      <c r="C234" s="275">
        <f>IF(C$35=0,0,C$35/NFM!C$13*1000)</f>
        <v>1.5080368682177141</v>
      </c>
      <c r="D234" s="275">
        <f>IF(D$35=0,0,D$35/NFM!D$13*1000)</f>
        <v>1.564628199864933</v>
      </c>
      <c r="E234" s="275">
        <f>IF(E$35=0,0,E$35/NFM!E$13*1000)</f>
        <v>1.4449461866900022</v>
      </c>
      <c r="F234" s="275">
        <f>IF(F$35=0,0,F$35/NFM!F$13*1000)</f>
        <v>1.5095960832712598</v>
      </c>
      <c r="G234" s="275">
        <f>IF(G$35=0,0,G$35/NFM!G$13*1000)</f>
        <v>1.2677880406294828</v>
      </c>
      <c r="H234" s="275">
        <f>IF(H$35=0,0,H$35/NFM!H$13*1000)</f>
        <v>1.2873727765849421</v>
      </c>
      <c r="I234" s="275">
        <f>IF(I$35=0,0,I$35/NFM!I$13*1000)</f>
        <v>1.2592493393867104</v>
      </c>
      <c r="J234" s="275">
        <f>IF(J$35=0,0,J$35/NFM!J$13*1000)</f>
        <v>1.10316645802616</v>
      </c>
      <c r="K234" s="275">
        <f>IF(K$35=0,0,K$35/NFM!K$13*1000)</f>
        <v>1.2765144269130988</v>
      </c>
      <c r="L234" s="275">
        <f>IF(L$35=0,0,L$35/NFM!L$13*1000)</f>
        <v>1.2935654190524812</v>
      </c>
      <c r="M234" s="275">
        <f>IF(M$35=0,0,M$35/NFM!M$13*1000)</f>
        <v>1.2998490014770394</v>
      </c>
      <c r="N234" s="275">
        <f>IF(N$35=0,0,N$35/NFM!N$13*1000)</f>
        <v>1.3085492844407123</v>
      </c>
      <c r="O234" s="275">
        <f>IF(O$35=0,0,O$35/NFM!O$13*1000)</f>
        <v>1.2710179828960706</v>
      </c>
      <c r="P234" s="275">
        <f>IF(P$35=0,0,P$35/NFM!P$13*1000)</f>
        <v>1.3286191649515164</v>
      </c>
      <c r="Q234" s="275">
        <f>IF(Q$35=0,0,Q$35/NFM!Q$13*1000)</f>
        <v>1.4178793259231637</v>
      </c>
      <c r="R234" s="275">
        <f>IF(R$35=0,0,R$35/NFM!R$13*1000)</f>
        <v>1.5048971805049325</v>
      </c>
      <c r="S234" s="275">
        <f>IF(S$35=0,0,S$35/NFM!S$13*1000)</f>
        <v>1.2163034561463923</v>
      </c>
      <c r="T234" s="275">
        <f>IF(T$35=0,0,T$35/NFM!T$13*1000)</f>
        <v>1.2657985863214398</v>
      </c>
      <c r="U234" s="275">
        <f>IF(U$35=0,0,U$35/NFM!U$13*1000)</f>
        <v>1.4318768728487283</v>
      </c>
      <c r="V234" s="275">
        <f>IF(V$35=0,0,V$35/NFM!V$13*1000)</f>
        <v>1.3186643862293139</v>
      </c>
      <c r="W234" s="275">
        <f>IF(W$35=0,0,W$35/NFM!W$13*1000)</f>
        <v>1.4105549608567469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0.59537120601443594</v>
      </c>
      <c r="C235" s="276">
        <f>IF(C$36=0,0,C$36/NFM!C$13*1000)</f>
        <v>0.70082426513825213</v>
      </c>
      <c r="D235" s="276">
        <f>IF(D$36=0,0,D$36/NFM!D$13*1000)</f>
        <v>0.72712374046986739</v>
      </c>
      <c r="E235" s="276">
        <f>IF(E$36=0,0,E$36/NFM!E$13*1000)</f>
        <v>0.67150437153977127</v>
      </c>
      <c r="F235" s="276">
        <f>IF(F$36=0,0,F$36/NFM!F$13*1000)</f>
        <v>0.70154887324772452</v>
      </c>
      <c r="G235" s="276">
        <f>IF(G$36=0,0,G$36/NFM!G$13*1000)</f>
        <v>0.58917433694794175</v>
      </c>
      <c r="H235" s="276">
        <f>IF(H$36=0,0,H$36/NFM!H$13*1000)</f>
        <v>0.59827587715108888</v>
      </c>
      <c r="I235" s="276">
        <f>IF(I$36=0,0,I$36/NFM!I$13*1000)</f>
        <v>0.58520617864238678</v>
      </c>
      <c r="J235" s="276">
        <f>IF(J$36=0,0,J$36/NFM!J$13*1000)</f>
        <v>0.51267037203478827</v>
      </c>
      <c r="K235" s="276">
        <f>IF(K$36=0,0,K$36/NFM!K$13*1000)</f>
        <v>0.59322971741205166</v>
      </c>
      <c r="L235" s="276">
        <f>IF(L$36=0,0,L$36/NFM!L$13*1000)</f>
        <v>0.60115376044296465</v>
      </c>
      <c r="M235" s="276">
        <f>IF(M$36=0,0,M$36/NFM!M$13*1000)</f>
        <v>0.6040739059168162</v>
      </c>
      <c r="N235" s="276">
        <f>IF(N$36=0,0,N$36/NFM!N$13*1000)</f>
        <v>0.60811715548386169</v>
      </c>
      <c r="O235" s="276">
        <f>IF(O$36=0,0,O$36/NFM!O$13*1000)</f>
        <v>0.590675375790643</v>
      </c>
      <c r="P235" s="276">
        <f>IF(P$36=0,0,P$36/NFM!P$13*1000)</f>
        <v>0.61744415507971451</v>
      </c>
      <c r="Q235" s="276">
        <f>IF(Q$36=0,0,Q$36/NFM!Q$13*1000)</f>
        <v>0.65892569179639193</v>
      </c>
      <c r="R235" s="276">
        <f>IF(R$36=0,0,R$36/NFM!R$13*1000)</f>
        <v>0.69936516995268538</v>
      </c>
      <c r="S235" s="276">
        <f>IF(S$36=0,0,S$36/NFM!S$13*1000)</f>
        <v>0.56524810089447308</v>
      </c>
      <c r="T235" s="276">
        <f>IF(T$36=0,0,T$36/NFM!T$13*1000)</f>
        <v>0.58824978537838479</v>
      </c>
      <c r="U235" s="276">
        <f>IF(U$36=0,0,U$36/NFM!U$13*1000)</f>
        <v>0.66543071879181315</v>
      </c>
      <c r="V235" s="276">
        <f>IF(V$36=0,0,V$36/NFM!V$13*1000)</f>
        <v>0.61281790844766304</v>
      </c>
      <c r="W235" s="276">
        <f>IF(W$36=0,0,W$36/NFM!W$13*1000)</f>
        <v>0.65552186734524198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17.459259943634233</v>
      </c>
      <c r="C236" s="276">
        <f>IF(C$37=0,0,C$37/NFM!C$13*1000)</f>
        <v>20.551670783283573</v>
      </c>
      <c r="D236" s="276">
        <f>IF(D$37=0,0,D$37/NFM!D$13*1000)</f>
        <v>21.322902867666119</v>
      </c>
      <c r="E236" s="276">
        <f>IF(E$37=0,0,E$37/NFM!E$13*1000)</f>
        <v>19.691864936638094</v>
      </c>
      <c r="F236" s="276">
        <f>IF(F$37=0,0,F$37/NFM!F$13*1000)</f>
        <v>20.572919915275079</v>
      </c>
      <c r="G236" s="276">
        <f>IF(G$37=0,0,G$37/NFM!G$13*1000)</f>
        <v>17.277536765261441</v>
      </c>
      <c r="H236" s="276">
        <f>IF(H$37=0,0,H$37/NFM!H$13*1000)</f>
        <v>17.544439421434454</v>
      </c>
      <c r="I236" s="276">
        <f>IF(I$37=0,0,I$37/NFM!I$13*1000)</f>
        <v>17.161170527434855</v>
      </c>
      <c r="J236" s="276">
        <f>IF(J$37=0,0,J$37/NFM!J$13*1000)</f>
        <v>15.034058080628787</v>
      </c>
      <c r="K236" s="276">
        <f>IF(K$37=0,0,K$37/NFM!K$13*1000)</f>
        <v>17.396460792789092</v>
      </c>
      <c r="L236" s="276">
        <f>IF(L$37=0,0,L$37/NFM!L$13*1000)</f>
        <v>17.62883334571686</v>
      </c>
      <c r="M236" s="276">
        <f>IF(M$37=0,0,M$37/NFM!M$13*1000)</f>
        <v>17.714466608437924</v>
      </c>
      <c r="N236" s="276">
        <f>IF(N$37=0,0,N$37/NFM!N$13*1000)</f>
        <v>17.833034897422881</v>
      </c>
      <c r="O236" s="276">
        <f>IF(O$37=0,0,O$37/NFM!O$13*1000)</f>
        <v>17.321554727627564</v>
      </c>
      <c r="P236" s="276">
        <f>IF(P$37=0,0,P$37/NFM!P$13*1000)</f>
        <v>18.106549150032219</v>
      </c>
      <c r="Q236" s="276">
        <f>IF(Q$37=0,0,Q$37/NFM!Q$13*1000)</f>
        <v>19.322995167376764</v>
      </c>
      <c r="R236" s="276">
        <f>IF(R$37=0,0,R$37/NFM!R$13*1000)</f>
        <v>20.508882818615533</v>
      </c>
      <c r="S236" s="276">
        <f>IF(S$37=0,0,S$37/NFM!S$13*1000)</f>
        <v>16.575899920028903</v>
      </c>
      <c r="T236" s="276">
        <f>IF(T$37=0,0,T$37/NFM!T$13*1000)</f>
        <v>17.250424291528887</v>
      </c>
      <c r="U236" s="276">
        <f>IF(U$37=0,0,U$37/NFM!U$13*1000)</f>
        <v>19.513755076667156</v>
      </c>
      <c r="V236" s="276">
        <f>IF(V$37=0,0,V$37/NFM!V$13*1000)</f>
        <v>17.970884472774735</v>
      </c>
      <c r="W236" s="276">
        <f>IF(W$37=0,0,W$37/NFM!W$13*1000)</f>
        <v>19.223178019192936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0.42704083063671455</v>
      </c>
      <c r="C237" s="276">
        <f>IF(C$38=0,0,C$38/NFM!C$13*1000)</f>
        <v>0.50267895607257118</v>
      </c>
      <c r="D237" s="276">
        <f>IF(D$38=0,0,D$38/NFM!D$13*1000)</f>
        <v>0.52154273328831102</v>
      </c>
      <c r="E237" s="276">
        <f>IF(E$38=0,0,E$38/NFM!E$13*1000)</f>
        <v>0.48164872889666716</v>
      </c>
      <c r="F237" s="276">
        <f>IF(F$38=0,0,F$38/NFM!F$13*1000)</f>
        <v>0.5031986944237532</v>
      </c>
      <c r="G237" s="276">
        <f>IF(G$38=0,0,G$38/NFM!G$13*1000)</f>
        <v>0.42259601354316079</v>
      </c>
      <c r="H237" s="276">
        <f>IF(H$38=0,0,H$38/NFM!H$13*1000)</f>
        <v>0.42912425886164723</v>
      </c>
      <c r="I237" s="276">
        <f>IF(I$38=0,0,I$38/NFM!I$13*1000)</f>
        <v>0.41974977979557015</v>
      </c>
      <c r="J237" s="276">
        <f>IF(J$38=0,0,J$38/NFM!J$13*1000)</f>
        <v>0.36772215267538649</v>
      </c>
      <c r="K237" s="276">
        <f>IF(K$38=0,0,K$38/NFM!K$13*1000)</f>
        <v>0.42550480897103271</v>
      </c>
      <c r="L237" s="276">
        <f>IF(L$38=0,0,L$38/NFM!L$13*1000)</f>
        <v>0.4311884730174938</v>
      </c>
      <c r="M237" s="276">
        <f>IF(M$38=0,0,M$38/NFM!M$13*1000)</f>
        <v>0.4332830004923463</v>
      </c>
      <c r="N237" s="276">
        <f>IF(N$38=0,0,N$38/NFM!N$13*1000)</f>
        <v>0.43618309481357037</v>
      </c>
      <c r="O237" s="276">
        <f>IF(O$38=0,0,O$38/NFM!O$13*1000)</f>
        <v>0.42367266096535672</v>
      </c>
      <c r="P237" s="276">
        <f>IF(P$38=0,0,P$38/NFM!P$13*1000)</f>
        <v>0.44287305498383867</v>
      </c>
      <c r="Q237" s="276">
        <f>IF(Q$38=0,0,Q$38/NFM!Q$13*1000)</f>
        <v>0.47262644197438775</v>
      </c>
      <c r="R237" s="276">
        <f>IF(R$38=0,0,R$38/NFM!R$13*1000)</f>
        <v>0.50163239350164379</v>
      </c>
      <c r="S237" s="276">
        <f>IF(S$38=0,0,S$38/NFM!S$13*1000)</f>
        <v>0.40543448538213056</v>
      </c>
      <c r="T237" s="276">
        <f>IF(T$38=0,0,T$38/NFM!T$13*1000)</f>
        <v>0.42193286210714653</v>
      </c>
      <c r="U237" s="276">
        <f>IF(U$38=0,0,U$38/NFM!U$13*1000)</f>
        <v>0.47729229094957593</v>
      </c>
      <c r="V237" s="276">
        <f>IF(V$38=0,0,V$38/NFM!V$13*1000)</f>
        <v>0.43955479540977105</v>
      </c>
      <c r="W237" s="276">
        <f>IF(W$38=0,0,W$38/NFM!W$13*1000)</f>
        <v>0.47018498695224881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2.1033411807408662</v>
      </c>
      <c r="C238" s="277">
        <f>IF(C$39=0,0,C$39/NFM!C$13*1000)</f>
        <v>2.5046903173970372</v>
      </c>
      <c r="D238" s="277">
        <f>IF(D$39=0,0,D$39/NFM!D$13*1000)</f>
        <v>2.6444843143468773</v>
      </c>
      <c r="E238" s="277">
        <f>IF(E$39=0,0,E$39/NFM!E$13*1000)</f>
        <v>2.3713904918805833</v>
      </c>
      <c r="F238" s="277">
        <f>IF(F$39=0,0,F$39/NFM!F$13*1000)</f>
        <v>2.4545940586483166</v>
      </c>
      <c r="G238" s="277">
        <f>IF(G$39=0,0,G$39/NFM!G$13*1000)</f>
        <v>2.1480966648570878</v>
      </c>
      <c r="H238" s="277">
        <f>IF(H$39=0,0,H$39/NFM!H$13*1000)</f>
        <v>2.1800968789356436</v>
      </c>
      <c r="I238" s="277">
        <f>IF(I$39=0,0,I$39/NFM!I$13*1000)</f>
        <v>2.1227993702809558</v>
      </c>
      <c r="J238" s="277">
        <f>IF(J$39=0,0,J$39/NFM!J$13*1000)</f>
        <v>1.8455716395332307</v>
      </c>
      <c r="K238" s="277">
        <f>IF(K$39=0,0,K$39/NFM!K$13*1000)</f>
        <v>2.1298566971625061</v>
      </c>
      <c r="L238" s="277">
        <f>IF(L$39=0,0,L$39/NFM!L$13*1000)</f>
        <v>2.2077561443667473</v>
      </c>
      <c r="M238" s="277">
        <f>IF(M$39=0,0,M$39/NFM!M$13*1000)</f>
        <v>2.1637662660275629</v>
      </c>
      <c r="N238" s="277">
        <f>IF(N$39=0,0,N$39/NFM!N$13*1000)</f>
        <v>2.1675391227863043</v>
      </c>
      <c r="O238" s="277">
        <f>IF(O$39=0,0,O$39/NFM!O$13*1000)</f>
        <v>2.1064339160620471</v>
      </c>
      <c r="P238" s="277">
        <f>IF(P$39=0,0,P$39/NFM!P$13*1000)</f>
        <v>5.3658284695133824</v>
      </c>
      <c r="Q238" s="277">
        <f>IF(Q$39=0,0,Q$39/NFM!Q$13*1000)</f>
        <v>6.5158609009359045</v>
      </c>
      <c r="R238" s="277">
        <f>IF(R$39=0,0,R$39/NFM!R$13*1000)</f>
        <v>7.4352087894618606</v>
      </c>
      <c r="S238" s="277">
        <f>IF(S$39=0,0,S$39/NFM!S$13*1000)</f>
        <v>7.2239780002018801</v>
      </c>
      <c r="T238" s="277">
        <f>IF(T$39=0,0,T$39/NFM!T$13*1000)</f>
        <v>8.6092326922048148</v>
      </c>
      <c r="U238" s="277">
        <f>IF(U$39=0,0,U$39/NFM!U$13*1000)</f>
        <v>10.362252632189877</v>
      </c>
      <c r="V238" s="277">
        <f>IF(V$39=0,0,V$39/NFM!V$13*1000)</f>
        <v>10.983123069222984</v>
      </c>
      <c r="W238" s="277">
        <f>IF(W$39=0,0,W$39/NFM!W$13*1000)</f>
        <v>12.171191430640464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943.46313251880952</v>
      </c>
      <c r="C239" s="278">
        <f>IF(C$45=0,0,C$45/NFM!C$13*1000)</f>
        <v>1105.4474255848047</v>
      </c>
      <c r="D239" s="278">
        <f>IF(D$45=0,0,D$45/NFM!D$13*1000)</f>
        <v>1142.2086231050682</v>
      </c>
      <c r="E239" s="278">
        <f>IF(E$45=0,0,E$45/NFM!E$13*1000)</f>
        <v>1062.9911954817314</v>
      </c>
      <c r="F239" s="278">
        <f>IF(F$45=0,0,F$45/NFM!F$13*1000)</f>
        <v>1112.9774322995704</v>
      </c>
      <c r="G239" s="278">
        <f>IF(G$45=0,0,G$45/NFM!G$13*1000)</f>
        <v>935.14227566326952</v>
      </c>
      <c r="H239" s="278">
        <f>IF(H$45=0,0,H$45/NFM!H$13*1000)</f>
        <v>951.0211776987843</v>
      </c>
      <c r="I239" s="278">
        <f>IF(I$45=0,0,I$45/NFM!I$13*1000)</f>
        <v>929.09336639064463</v>
      </c>
      <c r="J239" s="278">
        <f>IF(J$45=0,0,J$45/NFM!J$13*1000)</f>
        <v>818.21314327076209</v>
      </c>
      <c r="K239" s="278">
        <f>IF(K$45=0,0,K$45/NFM!K$13*1000)</f>
        <v>943.51694851390778</v>
      </c>
      <c r="L239" s="278">
        <f>IF(L$45=0,0,L$45/NFM!L$13*1000)</f>
        <v>950.3021071007521</v>
      </c>
      <c r="M239" s="278">
        <f>IF(M$45=0,0,M$45/NFM!M$13*1000)</f>
        <v>961.91175626829181</v>
      </c>
      <c r="N239" s="278">
        <f>IF(N$45=0,0,N$45/NFM!N$13*1000)</f>
        <v>976.85326627997995</v>
      </c>
      <c r="O239" s="278">
        <f>IF(O$45=0,0,O$45/NFM!O$13*1000)</f>
        <v>949.53212426757307</v>
      </c>
      <c r="P239" s="278">
        <f>IF(P$45=0,0,P$45/NFM!P$13*1000)</f>
        <v>991.3281648872736</v>
      </c>
      <c r="Q239" s="278">
        <f>IF(Q$45=0,0,Q$45/NFM!Q$13*1000)</f>
        <v>1056.580935884713</v>
      </c>
      <c r="R239" s="278">
        <f>IF(R$45=0,0,R$45/NFM!R$13*1000)</f>
        <v>1119.6126021093371</v>
      </c>
      <c r="S239" s="278">
        <f>IF(S$45=0,0,S$45/NFM!S$13*1000)</f>
        <v>898.24226263034495</v>
      </c>
      <c r="T239" s="278">
        <f>IF(T$45=0,0,T$45/NFM!T$13*1000)</f>
        <v>928.08824084210084</v>
      </c>
      <c r="U239" s="278">
        <f>IF(U$45=0,0,U$45/NFM!U$13*1000)</f>
        <v>1050.8203803066965</v>
      </c>
      <c r="V239" s="278">
        <f>IF(V$45=0,0,V$45/NFM!V$13*1000)</f>
        <v>968.649496690604</v>
      </c>
      <c r="W239" s="278">
        <f>IF(W$45=0,0,W$45/NFM!W$13*1000)</f>
        <v>1032.963438492035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111.54179748128897</v>
      </c>
      <c r="C240" s="278">
        <f>IF(C$46=0,0,C$46/NFM!C$13*1000)</f>
        <v>133.92642875709069</v>
      </c>
      <c r="D240" s="278">
        <f>IF(D$46=0,0,D$46/NFM!D$13*1000)</f>
        <v>141.8873602807418</v>
      </c>
      <c r="E240" s="278">
        <f>IF(E$46=0,0,E$46/NFM!E$13*1000)</f>
        <v>126.29068750365585</v>
      </c>
      <c r="F240" s="278">
        <f>IF(F$46=0,0,F$46/NFM!F$13*1000)</f>
        <v>130.7371721919169</v>
      </c>
      <c r="G240" s="278">
        <f>IF(G$46=0,0,G$46/NFM!G$13*1000)</f>
        <v>110.17074673587088</v>
      </c>
      <c r="H240" s="278">
        <f>IF(H$46=0,0,H$46/NFM!H$13*1000)</f>
        <v>111.36508465600501</v>
      </c>
      <c r="I240" s="278">
        <f>IF(I$46=0,0,I$46/NFM!I$13*1000)</f>
        <v>109.11993706158754</v>
      </c>
      <c r="J240" s="278">
        <f>IF(J$46=0,0,J$46/NFM!J$13*1000)</f>
        <v>94.027578958359783</v>
      </c>
      <c r="K240" s="278">
        <f>IF(K$46=0,0,K$46/NFM!K$13*1000)</f>
        <v>109.26831969643479</v>
      </c>
      <c r="L240" s="278">
        <f>IF(L$46=0,0,L$46/NFM!L$13*1000)</f>
        <v>113.5636451135733</v>
      </c>
      <c r="M240" s="278">
        <f>IF(M$46=0,0,M$46/NFM!M$13*1000)</f>
        <v>111.21862888610438</v>
      </c>
      <c r="N240" s="278">
        <f>IF(N$46=0,0,N$46/NFM!N$13*1000)</f>
        <v>111.04051271175867</v>
      </c>
      <c r="O240" s="278">
        <f>IF(O$46=0,0,O$46/NFM!O$13*1000)</f>
        <v>107.13613635238288</v>
      </c>
      <c r="P240" s="278">
        <f>IF(P$46=0,0,P$46/NFM!P$13*1000)</f>
        <v>111.84599123949882</v>
      </c>
      <c r="Q240" s="278">
        <f>IF(Q$46=0,0,Q$46/NFM!Q$13*1000)</f>
        <v>117.5972722471556</v>
      </c>
      <c r="R240" s="278">
        <f>IF(R$46=0,0,R$46/NFM!R$13*1000)</f>
        <v>123.33072673908306</v>
      </c>
      <c r="S240" s="278">
        <f>IF(S$46=0,0,S$46/NFM!S$13*1000)</f>
        <v>102.29181724403988</v>
      </c>
      <c r="T240" s="278">
        <f>IF(T$46=0,0,T$46/NFM!T$13*1000)</f>
        <v>108.48355098810052</v>
      </c>
      <c r="U240" s="278">
        <f>IF(U$46=0,0,U$46/NFM!U$13*1000)</f>
        <v>121.3124283447616</v>
      </c>
      <c r="V240" s="278">
        <f>IF(V$46=0,0,V$46/NFM!V$13*1000)</f>
        <v>110.32069679819901</v>
      </c>
      <c r="W240" s="278">
        <f>IF(W$46=0,0,W$46/NFM!W$13*1000)</f>
        <v>119.51131943261491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41.705104988029774</v>
      </c>
      <c r="C241" s="279">
        <f>IF(C$53=0,0,C$53/NFM!C$13*1000)</f>
        <v>51.55833824194346</v>
      </c>
      <c r="D241" s="279">
        <f>IF(D$53=0,0,D$53/NFM!D$13*1000)</f>
        <v>55.234562475724786</v>
      </c>
      <c r="E241" s="279">
        <f>IF(E$53=0,0,E$53/NFM!E$13*1000)</f>
        <v>47.670997078290533</v>
      </c>
      <c r="F241" s="279">
        <f>IF(F$53=0,0,F$53/NFM!F$13*1000)</f>
        <v>48.605016550255606</v>
      </c>
      <c r="G241" s="279">
        <f>IF(G$53=0,0,G$53/NFM!G$13*1000)</f>
        <v>39.915354292429775</v>
      </c>
      <c r="H241" s="279">
        <f>IF(H$53=0,0,H$53/NFM!H$13*1000)</f>
        <v>39.607859828285847</v>
      </c>
      <c r="I241" s="279">
        <f>IF(I$53=0,0,I$53/NFM!I$13*1000)</f>
        <v>39.716762370185585</v>
      </c>
      <c r="J241" s="279">
        <f>IF(J$53=0,0,J$53/NFM!J$13*1000)</f>
        <v>32.094940068702499</v>
      </c>
      <c r="K241" s="279">
        <f>IF(K$53=0,0,K$53/NFM!K$13*1000)</f>
        <v>39.945933283246084</v>
      </c>
      <c r="L241" s="279">
        <f>IF(L$53=0,0,L$53/NFM!L$13*1000)</f>
        <v>43.412114117030832</v>
      </c>
      <c r="M241" s="279">
        <f>IF(M$53=0,0,M$53/NFM!M$13*1000)</f>
        <v>39.5808732878819</v>
      </c>
      <c r="N241" s="279">
        <f>IF(N$53=0,0,N$53/NFM!N$13*1000)</f>
        <v>32.275902720486719</v>
      </c>
      <c r="O241" s="279">
        <f>IF(O$53=0,0,O$53/NFM!O$13*1000)</f>
        <v>31.372086725887058</v>
      </c>
      <c r="P241" s="279">
        <f>IF(P$53=0,0,P$53/NFM!P$13*1000)</f>
        <v>31.011088390360033</v>
      </c>
      <c r="Q241" s="279">
        <f>IF(Q$53=0,0,Q$53/NFM!Q$13*1000)</f>
        <v>35.41506881791846</v>
      </c>
      <c r="R241" s="279">
        <f>IF(R$53=0,0,R$53/NFM!R$13*1000)</f>
        <v>40.365448312372898</v>
      </c>
      <c r="S241" s="279">
        <f>IF(S$53=0,0,S$53/NFM!S$13*1000)</f>
        <v>35.460303783636206</v>
      </c>
      <c r="T241" s="279">
        <f>IF(T$53=0,0,T$53/NFM!T$13*1000)</f>
        <v>40.48910223522838</v>
      </c>
      <c r="U241" s="279">
        <f>IF(U$53=0,0,U$53/NFM!U$13*1000)</f>
        <v>45.619713725617778</v>
      </c>
      <c r="V241" s="279">
        <f>IF(V$53=0,0,V$53/NFM!V$13*1000)</f>
        <v>41.059584561367387</v>
      </c>
      <c r="W241" s="279">
        <f>IF(W$53=0,0,W$53/NFM!W$13*1000)</f>
        <v>45.181111364196788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119.31479153504684</v>
      </c>
      <c r="C243" s="274">
        <f t="shared" si="59"/>
        <v>140.44801000255444</v>
      </c>
      <c r="D243" s="274">
        <f t="shared" si="59"/>
        <v>145.71853095649826</v>
      </c>
      <c r="E243" s="274">
        <f t="shared" si="59"/>
        <v>134.57218504312777</v>
      </c>
      <c r="F243" s="274">
        <f t="shared" si="59"/>
        <v>144.71829544059736</v>
      </c>
      <c r="G243" s="274">
        <f t="shared" si="59"/>
        <v>121.53722856934419</v>
      </c>
      <c r="H243" s="274">
        <f t="shared" si="59"/>
        <v>123.41473052868604</v>
      </c>
      <c r="I243" s="274">
        <f t="shared" si="59"/>
        <v>123.78955426166486</v>
      </c>
      <c r="J243" s="274">
        <f t="shared" si="59"/>
        <v>104.17439080685685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0.20482338273112169</v>
      </c>
      <c r="C244" s="275">
        <f>IF(C$73=0,0,C$73/NFM!C$14*1000)</f>
        <v>0.24110201372742854</v>
      </c>
      <c r="D244" s="275">
        <f>IF(D$73=0,0,D$73/NFM!D$14*1000)</f>
        <v>0.25014972622521187</v>
      </c>
      <c r="E244" s="275">
        <f>IF(E$73=0,0,E$73/NFM!E$14*1000)</f>
        <v>0.23101519775907708</v>
      </c>
      <c r="F244" s="275">
        <f>IF(F$73=0,0,F$73/NFM!F$14*1000)</f>
        <v>0.24843265812955703</v>
      </c>
      <c r="G244" s="275">
        <f>IF(G$73=0,0,G$73/NFM!G$14*1000)</f>
        <v>0.20863855992261421</v>
      </c>
      <c r="H244" s="275">
        <f>IF(H$73=0,0,H$73/NFM!H$14*1000)</f>
        <v>0.21186159955959449</v>
      </c>
      <c r="I244" s="275">
        <f>IF(I$73=0,0,I$73/NFM!I$14*1000)</f>
        <v>0.21250504589117691</v>
      </c>
      <c r="J244" s="275">
        <f>IF(J$73=0,0,J$73/NFM!J$14*1000)</f>
        <v>0.1788324049725554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0.10654273643997435</v>
      </c>
      <c r="C245" s="276">
        <f>IF(C$74=0,0,C$74/NFM!C$14*1000)</f>
        <v>0.12541374896356214</v>
      </c>
      <c r="D245" s="276">
        <f>IF(D$74=0,0,D$74/NFM!D$14*1000)</f>
        <v>0.13012008685908175</v>
      </c>
      <c r="E245" s="276">
        <f>IF(E$74=0,0,E$74/NFM!E$14*1000)</f>
        <v>0.12016690184628082</v>
      </c>
      <c r="F245" s="276">
        <f>IF(F$74=0,0,F$74/NFM!F$14*1000)</f>
        <v>0.12922692158114563</v>
      </c>
      <c r="G245" s="276">
        <f>IF(G$74=0,0,G$74/NFM!G$14*1000)</f>
        <v>0.10852727264167641</v>
      </c>
      <c r="H245" s="276">
        <f>IF(H$74=0,0,H$74/NFM!H$14*1000)</f>
        <v>0.11020379735286708</v>
      </c>
      <c r="I245" s="276">
        <f>IF(I$74=0,0,I$74/NFM!I$14*1000)</f>
        <v>0.11053849806918634</v>
      </c>
      <c r="J245" s="276">
        <f>IF(J$74=0,0,J$74/NFM!J$14*1000)</f>
        <v>9.3023040318251191E-2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2.4938341514066318</v>
      </c>
      <c r="C246" s="276">
        <f>IF(C$75=0,0,C$75/NFM!C$14*1000)</f>
        <v>2.935545872688162</v>
      </c>
      <c r="D246" s="276">
        <f>IF(D$75=0,0,D$75/NFM!D$14*1000)</f>
        <v>3.0457066078455362</v>
      </c>
      <c r="E246" s="276">
        <f>IF(E$75=0,0,E$75/NFM!E$14*1000)</f>
        <v>2.8127334974338662</v>
      </c>
      <c r="F246" s="276">
        <f>IF(F$75=0,0,F$75/NFM!F$14*1000)</f>
        <v>3.0248003861039674</v>
      </c>
      <c r="G246" s="276">
        <f>IF(G$75=0,0,G$75/NFM!G$14*1000)</f>
        <v>2.5402859727121196</v>
      </c>
      <c r="H246" s="276">
        <f>IF(H$75=0,0,H$75/NFM!H$14*1000)</f>
        <v>2.5795282028269804</v>
      </c>
      <c r="I246" s="276">
        <f>IF(I$75=0,0,I$75/NFM!I$14*1000)</f>
        <v>2.5873625058001122</v>
      </c>
      <c r="J246" s="276">
        <f>IF(J$75=0,0,J$75/NFM!J$14*1000)</f>
        <v>2.1773801064705109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6.8274460910373896E-2</v>
      </c>
      <c r="C247" s="276">
        <f>IF(C$76=0,0,C$76/NFM!C$14*1000)</f>
        <v>8.0367337909142841E-2</v>
      </c>
      <c r="D247" s="276">
        <f>IF(D$76=0,0,D$76/NFM!D$14*1000)</f>
        <v>8.3383242075070654E-2</v>
      </c>
      <c r="E247" s="276">
        <f>IF(E$76=0,0,E$76/NFM!E$14*1000)</f>
        <v>7.7005065919692361E-2</v>
      </c>
      <c r="F247" s="276">
        <f>IF(F$76=0,0,F$76/NFM!F$14*1000)</f>
        <v>8.2810886043185664E-2</v>
      </c>
      <c r="G247" s="276">
        <f>IF(G$76=0,0,G$76/NFM!G$14*1000)</f>
        <v>6.9546186640871435E-2</v>
      </c>
      <c r="H247" s="276">
        <f>IF(H$76=0,0,H$76/NFM!H$14*1000)</f>
        <v>7.0620533186531526E-2</v>
      </c>
      <c r="I247" s="276">
        <f>IF(I$76=0,0,I$76/NFM!I$14*1000)</f>
        <v>7.0835015297058976E-2</v>
      </c>
      <c r="J247" s="276">
        <f>IF(J$76=0,0,J$76/NFM!J$14*1000)</f>
        <v>5.9610801657518468E-2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0.34872366219065876</v>
      </c>
      <c r="C248" s="277">
        <f>IF(C$77=0,0,C$77/NFM!C$14*1000)</f>
        <v>0.40238649031528634</v>
      </c>
      <c r="D248" s="277">
        <f>IF(D$77=0,0,D$77/NFM!D$14*1000)</f>
        <v>0.41345718580640151</v>
      </c>
      <c r="E248" s="277">
        <f>IF(E$77=0,0,E$77/NFM!E$14*1000)</f>
        <v>0.39031292426269593</v>
      </c>
      <c r="F248" s="277">
        <f>IF(F$77=0,0,F$77/NFM!F$14*1000)</f>
        <v>0.42218485247998205</v>
      </c>
      <c r="G248" s="277">
        <f>IF(G$77=0,0,G$77/NFM!G$14*1000)</f>
        <v>0.37084500719572894</v>
      </c>
      <c r="H248" s="277">
        <f>IF(H$77=0,0,H$77/NFM!H$14*1000)</f>
        <v>0.38040298913411724</v>
      </c>
      <c r="I248" s="277">
        <f>IF(I$77=0,0,I$77/NFM!I$14*1000)</f>
        <v>0.37650340949699401</v>
      </c>
      <c r="J248" s="277">
        <f>IF(J$77=0,0,J$77/NFM!J$14*1000)</f>
        <v>0.32651209523994185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29.761029124703786</v>
      </c>
      <c r="C249" s="278">
        <f>IF(C$83=0,0,C$83/NFM!C$14*1000)</f>
        <v>34.625356751057019</v>
      </c>
      <c r="D249" s="278">
        <f>IF(D$83=0,0,D$83/NFM!D$14*1000)</f>
        <v>35.700300522684643</v>
      </c>
      <c r="E249" s="278">
        <f>IF(E$83=0,0,E$83/NFM!E$14*1000)</f>
        <v>33.45182371113971</v>
      </c>
      <c r="F249" s="278">
        <f>IF(F$83=0,0,F$83/NFM!F$14*1000)</f>
        <v>36.187674033636313</v>
      </c>
      <c r="G249" s="278">
        <f>IF(G$83=0,0,G$83/NFM!G$14*1000)</f>
        <v>30.608603995716731</v>
      </c>
      <c r="H249" s="278">
        <f>IF(H$83=0,0,H$83/NFM!H$14*1000)</f>
        <v>31.272009783233941</v>
      </c>
      <c r="I249" s="278">
        <f>IF(I$83=0,0,I$83/NFM!I$14*1000)</f>
        <v>31.14602903514287</v>
      </c>
      <c r="J249" s="278">
        <f>IF(J$83=0,0,J$83/NFM!J$14*1000)</f>
        <v>26.770854516609901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57.079576994541071</v>
      </c>
      <c r="C250" s="278">
        <f>IF(C$90=0,0,C$90/NFM!C$14*1000)</f>
        <v>66.409017925890808</v>
      </c>
      <c r="D250" s="278">
        <f>IF(D$90=0,0,D$90/NFM!D$14*1000)</f>
        <v>68.470685065166251</v>
      </c>
      <c r="E250" s="278">
        <f>IF(E$90=0,0,E$90/NFM!E$14*1000)</f>
        <v>64.158263450065391</v>
      </c>
      <c r="F250" s="278">
        <f>IF(F$90=0,0,F$90/NFM!F$14*1000)</f>
        <v>69.405433447922036</v>
      </c>
      <c r="G250" s="278">
        <f>IF(G$90=0,0,G$90/NFM!G$14*1000)</f>
        <v>58.705166449324523</v>
      </c>
      <c r="H250" s="278">
        <f>IF(H$90=0,0,H$90/NFM!H$14*1000)</f>
        <v>59.977532454160716</v>
      </c>
      <c r="I250" s="278">
        <f>IF(I$90=0,0,I$90/NFM!I$14*1000)</f>
        <v>59.735910170859839</v>
      </c>
      <c r="J250" s="278">
        <f>IF(J$90=0,0,J$90/NFM!J$14*1000)</f>
        <v>51.344630764871191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29.25198702212322</v>
      </c>
      <c r="C251" s="279">
        <f>IF(C$97=0,0,C$97/NFM!C$14*1000)</f>
        <v>35.628819862003034</v>
      </c>
      <c r="D251" s="279">
        <f>IF(D$97=0,0,D$97/NFM!D$14*1000)</f>
        <v>37.624728519836061</v>
      </c>
      <c r="E251" s="279">
        <f>IF(E$97=0,0,E$97/NFM!E$14*1000)</f>
        <v>33.330864294701065</v>
      </c>
      <c r="F251" s="279">
        <f>IF(F$97=0,0,F$97/NFM!F$14*1000)</f>
        <v>35.217732254701168</v>
      </c>
      <c r="G251" s="279">
        <f>IF(G$97=0,0,G$97/NFM!G$14*1000)</f>
        <v>28.925615125189918</v>
      </c>
      <c r="H251" s="279">
        <f>IF(H$97=0,0,H$97/NFM!H$14*1000)</f>
        <v>28.812571169231294</v>
      </c>
      <c r="I251" s="279">
        <f>IF(I$97=0,0,I$97/NFM!I$14*1000)</f>
        <v>29.54987058110763</v>
      </c>
      <c r="J251" s="279">
        <f>IF(J$97=0,0,J$97/NFM!J$14*1000)</f>
        <v>23.22354707671699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279.64404266026588</v>
      </c>
      <c r="C253" s="274">
        <f t="shared" si="60"/>
        <v>329.17502344348691</v>
      </c>
      <c r="D253" s="274">
        <f t="shared" si="60"/>
        <v>341.52780692929252</v>
      </c>
      <c r="E253" s="274">
        <f t="shared" si="60"/>
        <v>301.7850108427553</v>
      </c>
      <c r="F253" s="274">
        <f t="shared" si="60"/>
        <v>324.53818257234343</v>
      </c>
      <c r="G253" s="274">
        <f t="shared" si="60"/>
        <v>272.55345396854005</v>
      </c>
      <c r="H253" s="274">
        <f t="shared" si="60"/>
        <v>276.76384818169572</v>
      </c>
      <c r="I253" s="274">
        <f t="shared" si="60"/>
        <v>277.60440958214321</v>
      </c>
      <c r="J253" s="274">
        <f t="shared" si="60"/>
        <v>243.19557983675151</v>
      </c>
      <c r="K253" s="274">
        <f t="shared" si="60"/>
        <v>273.39073318061185</v>
      </c>
      <c r="L253" s="274">
        <f t="shared" si="60"/>
        <v>267.07449118415724</v>
      </c>
      <c r="M253" s="274">
        <f t="shared" si="60"/>
        <v>268.37182377675344</v>
      </c>
      <c r="N253" s="274">
        <f t="shared" si="60"/>
        <v>251.37249627049016</v>
      </c>
      <c r="O253" s="274">
        <f t="shared" si="60"/>
        <v>244.16272811763636</v>
      </c>
      <c r="P253" s="274">
        <f t="shared" si="60"/>
        <v>255.22792305796341</v>
      </c>
      <c r="Q253" s="274">
        <f t="shared" si="60"/>
        <v>262.95533235575078</v>
      </c>
      <c r="R253" s="274">
        <f t="shared" si="60"/>
        <v>279.09338335503548</v>
      </c>
      <c r="S253" s="274">
        <f t="shared" si="60"/>
        <v>237.04398697318808</v>
      </c>
      <c r="T253" s="274">
        <f t="shared" si="60"/>
        <v>238.54291580444726</v>
      </c>
      <c r="U253" s="274">
        <f t="shared" si="60"/>
        <v>269.84078510859899</v>
      </c>
      <c r="V253" s="274">
        <f t="shared" si="60"/>
        <v>248.50560828381052</v>
      </c>
      <c r="W253" s="274">
        <f t="shared" si="60"/>
        <v>265.82261735896185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0.43200831960510022</v>
      </c>
      <c r="C254" s="275">
        <f>IF(C$116=0,0,C$116/NFM!C$15*1000)</f>
        <v>0.50852629428810003</v>
      </c>
      <c r="D254" s="275">
        <f>IF(D$116=0,0,D$116/NFM!D$15*1000)</f>
        <v>0.52760950158756137</v>
      </c>
      <c r="E254" s="275">
        <f>IF(E$116=0,0,E$116/NFM!E$15*1000)</f>
        <v>0.46621281174430745</v>
      </c>
      <c r="F254" s="275">
        <f>IF(F$116=0,0,F$116/NFM!F$15*1000)</f>
        <v>0.50136306701552502</v>
      </c>
      <c r="G254" s="275">
        <f>IF(G$116=0,0,G$116/NFM!G$15*1000)</f>
        <v>0.42105441807876459</v>
      </c>
      <c r="H254" s="275">
        <f>IF(H$116=0,0,H$116/NFM!H$15*1000)</f>
        <v>0.42755884889584267</v>
      </c>
      <c r="I254" s="275">
        <f>IF(I$116=0,0,I$116/NFM!I$15*1000)</f>
        <v>0.42885739083753044</v>
      </c>
      <c r="J254" s="275">
        <f>IF(J$116=0,0,J$116/NFM!J$15*1000)</f>
        <v>0.37570088309828775</v>
      </c>
      <c r="K254" s="275">
        <f>IF(K$116=0,0,K$116/NFM!K$15*1000)</f>
        <v>0.42234788952912167</v>
      </c>
      <c r="L254" s="275">
        <f>IF(L$116=0,0,L$116/NFM!L$15*1000)</f>
        <v>0.41259023810505957</v>
      </c>
      <c r="M254" s="275">
        <f>IF(M$116=0,0,M$116/NFM!M$15*1000)</f>
        <v>0.41459442338269514</v>
      </c>
      <c r="N254" s="275">
        <f>IF(N$116=0,0,N$116/NFM!N$15*1000)</f>
        <v>0.38833299889260131</v>
      </c>
      <c r="O254" s="275">
        <f>IF(O$116=0,0,O$116/NFM!O$15*1000)</f>
        <v>0.37719498288176506</v>
      </c>
      <c r="P254" s="275">
        <f>IF(P$116=0,0,P$116/NFM!P$15*1000)</f>
        <v>0.39428905800239838</v>
      </c>
      <c r="Q254" s="275">
        <f>IF(Q$116=0,0,Q$116/NFM!Q$15*1000)</f>
        <v>0.40622675234372907</v>
      </c>
      <c r="R254" s="275">
        <f>IF(R$116=0,0,R$116/NFM!R$15*1000)</f>
        <v>0.43115763314334443</v>
      </c>
      <c r="S254" s="275">
        <f>IF(S$116=0,0,S$116/NFM!S$15*1000)</f>
        <v>0.36619759001685748</v>
      </c>
      <c r="T254" s="275">
        <f>IF(T$116=0,0,T$116/NFM!T$15*1000)</f>
        <v>0.36851321140270299</v>
      </c>
      <c r="U254" s="275">
        <f>IF(U$116=0,0,U$116/NFM!U$15*1000)</f>
        <v>0.416863749453451</v>
      </c>
      <c r="V254" s="275">
        <f>IF(V$116=0,0,V$116/NFM!V$15*1000)</f>
        <v>0.38390408472798426</v>
      </c>
      <c r="W254" s="275">
        <f>IF(W$116=0,0,W$116/NFM!W$15*1000)</f>
        <v>0.41065627983994268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0.21563301400895599</v>
      </c>
      <c r="C255" s="276">
        <f>IF(C$117=0,0,C$117/NFM!C$15*1000)</f>
        <v>0.25382626343951947</v>
      </c>
      <c r="D255" s="276">
        <f>IF(D$117=0,0,D$117/NFM!D$15*1000)</f>
        <v>0.26335147237693551</v>
      </c>
      <c r="E255" s="276">
        <f>IF(E$117=0,0,E$117/NFM!E$15*1000)</f>
        <v>0.23270587440980417</v>
      </c>
      <c r="F255" s="276">
        <f>IF(F$117=0,0,F$117/NFM!F$15*1000)</f>
        <v>0.25025080385524928</v>
      </c>
      <c r="G255" s="276">
        <f>IF(G$117=0,0,G$117/NFM!G$15*1000)</f>
        <v>0.21016547393139406</v>
      </c>
      <c r="H255" s="276">
        <f>IF(H$117=0,0,H$117/NFM!H$15*1000)</f>
        <v>0.21341210127130592</v>
      </c>
      <c r="I255" s="276">
        <f>IF(I$117=0,0,I$117/NFM!I$15*1000)</f>
        <v>0.2140602566423857</v>
      </c>
      <c r="J255" s="276">
        <f>IF(J$117=0,0,J$117/NFM!J$15*1000)</f>
        <v>0.18752767044478411</v>
      </c>
      <c r="K255" s="276">
        <f>IF(K$117=0,0,K$117/NFM!K$15*1000)</f>
        <v>0.21081109841295484</v>
      </c>
      <c r="L255" s="276">
        <f>IF(L$117=0,0,L$117/NFM!L$15*1000)</f>
        <v>0.2059406556674481</v>
      </c>
      <c r="M255" s="276">
        <f>IF(M$117=0,0,M$117/NFM!M$15*1000)</f>
        <v>0.20694102647614915</v>
      </c>
      <c r="N255" s="276">
        <f>IF(N$117=0,0,N$117/NFM!N$15*1000)</f>
        <v>0.1938328758735311</v>
      </c>
      <c r="O255" s="276">
        <f>IF(O$117=0,0,O$117/NFM!O$15*1000)</f>
        <v>0.18827343672964603</v>
      </c>
      <c r="P255" s="276">
        <f>IF(P$117=0,0,P$117/NFM!P$15*1000)</f>
        <v>0.19680578847538813</v>
      </c>
      <c r="Q255" s="276">
        <f>IF(Q$117=0,0,Q$117/NFM!Q$15*1000)</f>
        <v>0.20276437976708328</v>
      </c>
      <c r="R255" s="276">
        <f>IF(R$117=0,0,R$117/NFM!R$15*1000)</f>
        <v>0.21520840161748003</v>
      </c>
      <c r="S255" s="276">
        <f>IF(S$117=0,0,S$117/NFM!S$15*1000)</f>
        <v>0.1827841883469567</v>
      </c>
      <c r="T255" s="276">
        <f>IF(T$117=0,0,T$117/NFM!T$15*1000)</f>
        <v>0.1839400096496342</v>
      </c>
      <c r="U255" s="276">
        <f>IF(U$117=0,0,U$117/NFM!U$15*1000)</f>
        <v>0.20807373989438491</v>
      </c>
      <c r="V255" s="276">
        <f>IF(V$117=0,0,V$117/NFM!V$15*1000)</f>
        <v>0.19162222374771962</v>
      </c>
      <c r="W255" s="276">
        <f>IF(W$117=0,0,W$117/NFM!W$15*1000)</f>
        <v>0.20497533803176946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5.4815239250348888</v>
      </c>
      <c r="C256" s="276">
        <f>IF(C$118=0,0,C$118/NFM!C$15*1000)</f>
        <v>6.4524198311680951</v>
      </c>
      <c r="D256" s="276">
        <f>IF(D$118=0,0,D$118/NFM!D$15*1000)</f>
        <v>6.6945565045405404</v>
      </c>
      <c r="E256" s="276">
        <f>IF(E$118=0,0,E$118/NFM!E$15*1000)</f>
        <v>5.9155265437254743</v>
      </c>
      <c r="F256" s="276">
        <f>IF(F$118=0,0,F$118/NFM!F$15*1000)</f>
        <v>6.3615294480593274</v>
      </c>
      <c r="G256" s="276">
        <f>IF(G$118=0,0,G$118/NFM!G$15*1000)</f>
        <v>5.3425356913268685</v>
      </c>
      <c r="H256" s="276">
        <f>IF(H$118=0,0,H$118/NFM!H$15*1000)</f>
        <v>5.4250669564079166</v>
      </c>
      <c r="I256" s="276">
        <f>IF(I$118=0,0,I$118/NFM!I$15*1000)</f>
        <v>5.4415434648407395</v>
      </c>
      <c r="J256" s="276">
        <f>IF(J$118=0,0,J$118/NFM!J$15*1000)</f>
        <v>4.7670687945142234</v>
      </c>
      <c r="K256" s="276">
        <f>IF(K$118=0,0,K$118/NFM!K$15*1000)</f>
        <v>5.3589478629905098</v>
      </c>
      <c r="L256" s="276">
        <f>IF(L$118=0,0,L$118/NFM!L$15*1000)</f>
        <v>5.2351382109402005</v>
      </c>
      <c r="M256" s="276">
        <f>IF(M$118=0,0,M$118/NFM!M$15*1000)</f>
        <v>5.2605682525644069</v>
      </c>
      <c r="N256" s="276">
        <f>IF(N$118=0,0,N$118/NFM!N$15*1000)</f>
        <v>4.927350996981148</v>
      </c>
      <c r="O256" s="276">
        <f>IF(O$118=0,0,O$118/NFM!O$15*1000)</f>
        <v>4.7860266324489347</v>
      </c>
      <c r="P256" s="276">
        <f>IF(P$118=0,0,P$118/NFM!P$15*1000)</f>
        <v>5.0029242649661718</v>
      </c>
      <c r="Q256" s="276">
        <f>IF(Q$118=0,0,Q$118/NFM!Q$15*1000)</f>
        <v>5.1543953227494423</v>
      </c>
      <c r="R256" s="276">
        <f>IF(R$118=0,0,R$118/NFM!R$15*1000)</f>
        <v>5.4707300167206228</v>
      </c>
      <c r="S256" s="276">
        <f>IF(S$118=0,0,S$118/NFM!S$15*1000)</f>
        <v>4.646486560264437</v>
      </c>
      <c r="T256" s="276">
        <f>IF(T$118=0,0,T$118/NFM!T$15*1000)</f>
        <v>4.6758682491157932</v>
      </c>
      <c r="U256" s="276">
        <f>IF(U$118=0,0,U$118/NFM!U$15*1000)</f>
        <v>5.2893625247717697</v>
      </c>
      <c r="V256" s="276">
        <f>IF(V$118=0,0,V$118/NFM!V$15*1000)</f>
        <v>4.8711548594218872</v>
      </c>
      <c r="W256" s="276">
        <f>IF(W$118=0,0,W$118/NFM!W$15*1000)</f>
        <v>5.2105992425473051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0.14400277320170013</v>
      </c>
      <c r="C257" s="276">
        <f>IF(C$119=0,0,C$119/NFM!C$15*1000)</f>
        <v>0.16950876476270008</v>
      </c>
      <c r="D257" s="276">
        <f>IF(D$119=0,0,D$119/NFM!D$15*1000)</f>
        <v>0.1758698338625205</v>
      </c>
      <c r="E257" s="276">
        <f>IF(E$119=0,0,E$119/NFM!E$15*1000)</f>
        <v>0.15540427058143577</v>
      </c>
      <c r="F257" s="276">
        <f>IF(F$119=0,0,F$119/NFM!F$15*1000)</f>
        <v>0.16712102233850831</v>
      </c>
      <c r="G257" s="276">
        <f>IF(G$119=0,0,G$119/NFM!G$15*1000)</f>
        <v>0.14035147269292159</v>
      </c>
      <c r="H257" s="276">
        <f>IF(H$119=0,0,H$119/NFM!H$15*1000)</f>
        <v>0.14251961629861432</v>
      </c>
      <c r="I257" s="276">
        <f>IF(I$119=0,0,I$119/NFM!I$15*1000)</f>
        <v>0.14295246361251027</v>
      </c>
      <c r="J257" s="276">
        <f>IF(J$119=0,0,J$119/NFM!J$15*1000)</f>
        <v>0.12523362769942925</v>
      </c>
      <c r="K257" s="276">
        <f>IF(K$119=0,0,K$119/NFM!K$15*1000)</f>
        <v>0.14078262984304052</v>
      </c>
      <c r="L257" s="276">
        <f>IF(L$119=0,0,L$119/NFM!L$15*1000)</f>
        <v>0.13753007936835324</v>
      </c>
      <c r="M257" s="276">
        <f>IF(M$119=0,0,M$119/NFM!M$15*1000)</f>
        <v>0.13819814112756509</v>
      </c>
      <c r="N257" s="276">
        <f>IF(N$119=0,0,N$119/NFM!N$15*1000)</f>
        <v>0.12944433296420046</v>
      </c>
      <c r="O257" s="276">
        <f>IF(O$119=0,0,O$119/NFM!O$15*1000)</f>
        <v>0.12573166096058835</v>
      </c>
      <c r="P257" s="276">
        <f>IF(P$119=0,0,P$119/NFM!P$15*1000)</f>
        <v>0.13142968600079954</v>
      </c>
      <c r="Q257" s="276">
        <f>IF(Q$119=0,0,Q$119/NFM!Q$15*1000)</f>
        <v>0.13540891744790975</v>
      </c>
      <c r="R257" s="276">
        <f>IF(R$119=0,0,R$119/NFM!R$15*1000)</f>
        <v>0.14371921104778154</v>
      </c>
      <c r="S257" s="276">
        <f>IF(S$119=0,0,S$119/NFM!S$15*1000)</f>
        <v>0.1220658633389525</v>
      </c>
      <c r="T257" s="276">
        <f>IF(T$119=0,0,T$119/NFM!T$15*1000)</f>
        <v>0.12283773713423436</v>
      </c>
      <c r="U257" s="276">
        <f>IF(U$119=0,0,U$119/NFM!U$15*1000)</f>
        <v>0.13895458315115039</v>
      </c>
      <c r="V257" s="276">
        <f>IF(V$119=0,0,V$119/NFM!V$15*1000)</f>
        <v>0.12796802824266149</v>
      </c>
      <c r="W257" s="276">
        <f>IF(W$119=0,0,W$119/NFM!W$15*1000)</f>
        <v>0.13688542661331429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0.7305432754645047</v>
      </c>
      <c r="C258" s="277">
        <f>IF(C$120=0,0,C$120/NFM!C$15*1000)</f>
        <v>0.84604302678609278</v>
      </c>
      <c r="D258" s="277">
        <f>IF(D$120=0,0,D$120/NFM!D$15*1000)</f>
        <v>0.87102937634914479</v>
      </c>
      <c r="E258" s="277">
        <f>IF(E$120=0,0,E$120/NFM!E$15*1000)</f>
        <v>0.78386210688768787</v>
      </c>
      <c r="F258" s="277">
        <f>IF(F$120=0,0,F$120/NFM!F$15*1000)</f>
        <v>0.84693116957589709</v>
      </c>
      <c r="G258" s="277">
        <f>IF(G$120=0,0,G$120/NFM!G$15*1000)</f>
        <v>0.74205184203757091</v>
      </c>
      <c r="H258" s="277">
        <f>IF(H$120=0,0,H$120/NFM!H$15*1000)</f>
        <v>0.75996469193701599</v>
      </c>
      <c r="I258" s="277">
        <f>IF(I$120=0,0,I$120/NFM!I$15*1000)</f>
        <v>0.75354658161647303</v>
      </c>
      <c r="J258" s="277">
        <f>IF(J$120=0,0,J$120/NFM!J$15*1000)</f>
        <v>0.67525032593525225</v>
      </c>
      <c r="K258" s="277">
        <f>IF(K$120=0,0,K$120/NFM!K$15*1000)</f>
        <v>0.74337330934456192</v>
      </c>
      <c r="L258" s="277">
        <f>IF(L$120=0,0,L$120/NFM!L$15*1000)</f>
        <v>0.71512905903040791</v>
      </c>
      <c r="M258" s="277">
        <f>IF(M$120=0,0,M$120/NFM!M$15*1000)</f>
        <v>0.73299693722755199</v>
      </c>
      <c r="N258" s="277">
        <f>IF(N$120=0,0,N$120/NFM!N$15*1000)</f>
        <v>0.71399899314129878</v>
      </c>
      <c r="O258" s="277">
        <f>IF(O$120=0,0,O$120/NFM!O$15*1000)</f>
        <v>0.69880008989390241</v>
      </c>
      <c r="P258" s="277">
        <f>IF(P$120=0,0,P$120/NFM!P$15*1000)</f>
        <v>1.7835444598447419</v>
      </c>
      <c r="Q258" s="277">
        <f>IF(Q$120=0,0,Q$120/NFM!Q$15*1000)</f>
        <v>2.099270024546402</v>
      </c>
      <c r="R258" s="277">
        <f>IF(R$120=0,0,R$120/NFM!R$15*1000)</f>
        <v>2.3863765185600379</v>
      </c>
      <c r="S258" s="277">
        <f>IF(S$120=0,0,S$120/NFM!S$15*1000)</f>
        <v>2.3433208252570412</v>
      </c>
      <c r="T258" s="277">
        <f>IF(T$120=0,0,T$120/NFM!T$15*1000)</f>
        <v>2.6085506043280797</v>
      </c>
      <c r="U258" s="277">
        <f>IF(U$120=0,0,U$120/NFM!U$15*1000)</f>
        <v>3.1732229099126164</v>
      </c>
      <c r="V258" s="277">
        <f>IF(V$120=0,0,V$120/NFM!V$15*1000)</f>
        <v>3.4087008285543972</v>
      </c>
      <c r="W258" s="277">
        <f>IF(W$120=0,0,W$120/NFM!W$15*1000)</f>
        <v>3.7150501309545749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154.92087319787535</v>
      </c>
      <c r="C259" s="278">
        <f>IF(C$126=0,0,C$126/NFM!C$15*1000)</f>
        <v>181.51028584960139</v>
      </c>
      <c r="D259" s="278">
        <f>IF(D$126=0,0,D$126/NFM!D$15*1000)</f>
        <v>187.83238300862911</v>
      </c>
      <c r="E259" s="278">
        <f>IF(E$126=0,0,E$126/NFM!E$15*1000)</f>
        <v>166.88436313103836</v>
      </c>
      <c r="F259" s="278">
        <f>IF(F$126=0,0,F$126/NFM!F$15*1000)</f>
        <v>179.86024185254334</v>
      </c>
      <c r="G259" s="278">
        <f>IF(G$126=0,0,G$126/NFM!G$15*1000)</f>
        <v>151.54946547227229</v>
      </c>
      <c r="H259" s="278">
        <f>IF(H$126=0,0,H$126/NFM!H$15*1000)</f>
        <v>154.23390874121563</v>
      </c>
      <c r="I259" s="278">
        <f>IF(I$126=0,0,I$126/NFM!I$15*1000)</f>
        <v>154.28982862481817</v>
      </c>
      <c r="J259" s="278">
        <f>IF(J$126=0,0,J$126/NFM!J$15*1000)</f>
        <v>136.50579041864589</v>
      </c>
      <c r="K259" s="278">
        <f>IF(K$126=0,0,K$126/NFM!K$15*1000)</f>
        <v>152.063686167616</v>
      </c>
      <c r="L259" s="278">
        <f>IF(L$126=0,0,L$126/NFM!L$15*1000)</f>
        <v>147.53150950987518</v>
      </c>
      <c r="M259" s="278">
        <f>IF(M$126=0,0,M$126/NFM!M$15*1000)</f>
        <v>149.727473135689</v>
      </c>
      <c r="N259" s="278">
        <f>IF(N$126=0,0,N$126/NFM!N$15*1000)</f>
        <v>144.16319521043104</v>
      </c>
      <c r="O259" s="278">
        <f>IF(O$126=0,0,O$126/NFM!O$15*1000)</f>
        <v>139.83379272234586</v>
      </c>
      <c r="P259" s="278">
        <f>IF(P$126=0,0,P$126/NFM!P$15*1000)</f>
        <v>146.85462668862786</v>
      </c>
      <c r="Q259" s="278">
        <f>IF(Q$126=0,0,Q$126/NFM!Q$15*1000)</f>
        <v>149.65821026421565</v>
      </c>
      <c r="R259" s="278">
        <f>IF(R$126=0,0,R$126/NFM!R$15*1000)</f>
        <v>157.42549537724273</v>
      </c>
      <c r="S259" s="278">
        <f>IF(S$126=0,0,S$126/NFM!S$15*1000)</f>
        <v>132.11196951965857</v>
      </c>
      <c r="T259" s="278">
        <f>IF(T$126=0,0,T$126/NFM!T$15*1000)</f>
        <v>131.12854406145405</v>
      </c>
      <c r="U259" s="278">
        <f>IF(U$126=0,0,U$126/NFM!U$15*1000)</f>
        <v>148.11932131326165</v>
      </c>
      <c r="V259" s="278">
        <f>IF(V$126=0,0,V$126/NFM!V$15*1000)</f>
        <v>136.511970068934</v>
      </c>
      <c r="W259" s="278">
        <f>IF(W$126=0,0,W$126/NFM!W$15*1000)</f>
        <v>145.45700520041487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79.146839666340099</v>
      </c>
      <c r="C260" s="278">
        <f>IF(C$134=0,0,C$134/NFM!C$15*1000)</f>
        <v>92.419671036951016</v>
      </c>
      <c r="D260" s="278">
        <f>IF(D$134=0,0,D$134/NFM!D$15*1000)</f>
        <v>95.476223545184368</v>
      </c>
      <c r="E260" s="278">
        <f>IF(E$134=0,0,E$134/NFM!E$15*1000)</f>
        <v>85.284015503791224</v>
      </c>
      <c r="F260" s="278">
        <f>IF(F$134=0,0,F$134/NFM!F$15*1000)</f>
        <v>92.156769323175794</v>
      </c>
      <c r="G260" s="278">
        <f>IF(G$134=0,0,G$134/NFM!G$15*1000)</f>
        <v>77.751081103255117</v>
      </c>
      <c r="H260" s="278">
        <f>IF(H$134=0,0,H$134/NFM!H$15*1000)</f>
        <v>79.309715219360143</v>
      </c>
      <c r="I260" s="278">
        <f>IF(I$134=0,0,I$134/NFM!I$15*1000)</f>
        <v>79.134338698803987</v>
      </c>
      <c r="J260" s="278">
        <f>IF(J$134=0,0,J$134/NFM!J$15*1000)</f>
        <v>70.282769289250581</v>
      </c>
      <c r="K260" s="278">
        <f>IF(K$134=0,0,K$134/NFM!K$15*1000)</f>
        <v>77.913113800798001</v>
      </c>
      <c r="L260" s="278">
        <f>IF(L$134=0,0,L$134/NFM!L$15*1000)</f>
        <v>75.150584760408051</v>
      </c>
      <c r="M260" s="278">
        <f>IF(M$134=0,0,M$134/NFM!M$15*1000)</f>
        <v>76.97134362517609</v>
      </c>
      <c r="N260" s="278">
        <f>IF(N$134=0,0,N$134/NFM!N$15*1000)</f>
        <v>74.726016157237567</v>
      </c>
      <c r="O260" s="278">
        <f>IF(O$134=0,0,O$134/NFM!O$15*1000)</f>
        <v>72.61073124390461</v>
      </c>
      <c r="P260" s="278">
        <f>IF(P$134=0,0,P$134/NFM!P$15*1000)</f>
        <v>75.949915315771818</v>
      </c>
      <c r="Q260" s="278">
        <f>IF(Q$134=0,0,Q$134/NFM!Q$15*1000)</f>
        <v>77.402228517551109</v>
      </c>
      <c r="R260" s="278">
        <f>IF(R$134=0,0,R$134/NFM!R$15*1000)</f>
        <v>80.868019252794966</v>
      </c>
      <c r="S260" s="278">
        <f>IF(S$134=0,0,S$134/NFM!S$15*1000)</f>
        <v>67.78848815044401</v>
      </c>
      <c r="T260" s="278">
        <f>IF(T$134=0,0,T$134/NFM!T$15*1000)</f>
        <v>67.151919186424422</v>
      </c>
      <c r="U260" s="278">
        <f>IF(U$134=0,0,U$134/NFM!U$15*1000)</f>
        <v>75.894694623659092</v>
      </c>
      <c r="V260" s="278">
        <f>IF(V$134=0,0,V$134/NFM!V$15*1000)</f>
        <v>69.948716358266353</v>
      </c>
      <c r="W260" s="278">
        <f>IF(W$134=0,0,W$134/NFM!W$15*1000)</f>
        <v>74.524718321027549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38.572618488735316</v>
      </c>
      <c r="C261" s="279">
        <f>IF(C$141=0,0,C$141/NFM!C$15*1000)</f>
        <v>47.014742376490027</v>
      </c>
      <c r="D261" s="279">
        <f>IF(D$141=0,0,D$141/NFM!D$15*1000)</f>
        <v>49.686783686762332</v>
      </c>
      <c r="E261" s="279">
        <f>IF(E$141=0,0,E$141/NFM!E$15*1000)</f>
        <v>42.062920600577009</v>
      </c>
      <c r="F261" s="279">
        <f>IF(F$141=0,0,F$141/NFM!F$15*1000)</f>
        <v>44.393975885779838</v>
      </c>
      <c r="G261" s="279">
        <f>IF(G$141=0,0,G$141/NFM!G$15*1000)</f>
        <v>36.396748494945122</v>
      </c>
      <c r="H261" s="279">
        <f>IF(H$141=0,0,H$141/NFM!H$15*1000)</f>
        <v>36.251702006309216</v>
      </c>
      <c r="I261" s="279">
        <f>IF(I$141=0,0,I$141/NFM!I$15*1000)</f>
        <v>37.199282100971395</v>
      </c>
      <c r="J261" s="279">
        <f>IF(J$141=0,0,J$141/NFM!J$15*1000)</f>
        <v>30.276238827163066</v>
      </c>
      <c r="K261" s="279">
        <f>IF(K$141=0,0,K$141/NFM!K$15*1000)</f>
        <v>36.537670422077639</v>
      </c>
      <c r="L261" s="279">
        <f>IF(L$141=0,0,L$141/NFM!L$15*1000)</f>
        <v>37.686068670762573</v>
      </c>
      <c r="M261" s="279">
        <f>IF(M$141=0,0,M$141/NFM!M$15*1000)</f>
        <v>34.919708235109944</v>
      </c>
      <c r="N261" s="279">
        <f>IF(N$141=0,0,N$141/NFM!N$15*1000)</f>
        <v>26.130324704968768</v>
      </c>
      <c r="O261" s="279">
        <f>IF(O$141=0,0,O$141/NFM!O$15*1000)</f>
        <v>25.542177348471061</v>
      </c>
      <c r="P261" s="279">
        <f>IF(P$141=0,0,P$141/NFM!P$15*1000)</f>
        <v>24.914387796274234</v>
      </c>
      <c r="Q261" s="279">
        <f>IF(Q$141=0,0,Q$141/NFM!Q$15*1000)</f>
        <v>27.89682817712945</v>
      </c>
      <c r="R261" s="279">
        <f>IF(R$141=0,0,R$141/NFM!R$15*1000)</f>
        <v>32.152676943908489</v>
      </c>
      <c r="S261" s="279">
        <f>IF(S$141=0,0,S$141/NFM!S$15*1000)</f>
        <v>29.482674275861253</v>
      </c>
      <c r="T261" s="279">
        <f>IF(T$141=0,0,T$141/NFM!T$15*1000)</f>
        <v>32.302742744938357</v>
      </c>
      <c r="U261" s="279">
        <f>IF(U$141=0,0,U$141/NFM!U$15*1000)</f>
        <v>36.600291664494904</v>
      </c>
      <c r="V261" s="279">
        <f>IF(V$141=0,0,V$141/NFM!V$15*1000)</f>
        <v>33.061571831915501</v>
      </c>
      <c r="W261" s="279">
        <f>IF(W$141=0,0,W$141/NFM!W$15*1000)</f>
        <v>36.162727419532509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ES: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145.43131166748981</v>
      </c>
      <c r="C5" s="225">
        <v>158.03083059802839</v>
      </c>
      <c r="D5" s="225">
        <v>201.3448055784184</v>
      </c>
      <c r="E5" s="225">
        <v>191.18115666345381</v>
      </c>
      <c r="F5" s="225">
        <v>211.90401986856949</v>
      </c>
      <c r="G5" s="225">
        <v>125.3688125116972</v>
      </c>
      <c r="H5" s="225">
        <v>127.0013832700306</v>
      </c>
      <c r="I5" s="225">
        <v>152.2152431936353</v>
      </c>
      <c r="J5" s="225">
        <v>162.54144957069821</v>
      </c>
      <c r="K5" s="225">
        <v>189.1152507813712</v>
      </c>
      <c r="L5" s="225">
        <v>186.88658635329841</v>
      </c>
      <c r="M5" s="225">
        <v>188.96405302770771</v>
      </c>
      <c r="N5" s="225">
        <v>192.02972918789729</v>
      </c>
      <c r="O5" s="225">
        <v>188.59197409777241</v>
      </c>
      <c r="P5" s="225">
        <v>192.49447401354061</v>
      </c>
      <c r="Q5" s="225">
        <v>220.9638497849015</v>
      </c>
      <c r="R5" s="225">
        <v>223.93300479067921</v>
      </c>
      <c r="S5" s="225">
        <v>190.94901200691879</v>
      </c>
      <c r="T5" s="225">
        <v>197.8642018776689</v>
      </c>
      <c r="U5" s="225">
        <v>221.1971029507736</v>
      </c>
      <c r="V5" s="225">
        <v>199.5880735130126</v>
      </c>
      <c r="W5" s="225">
        <v>212.33715041208129</v>
      </c>
      <c r="DA5" s="89" t="s">
        <v>645</v>
      </c>
    </row>
    <row r="6" spans="1:105" ht="12" customHeight="1" x14ac:dyDescent="0.25">
      <c r="A6" s="55" t="s">
        <v>92</v>
      </c>
      <c r="B6" s="261">
        <v>0.21994516305548301</v>
      </c>
      <c r="C6" s="261">
        <v>0.23732700468008941</v>
      </c>
      <c r="D6" s="261">
        <v>0.30219511213925643</v>
      </c>
      <c r="E6" s="261">
        <v>0.28528127922295993</v>
      </c>
      <c r="F6" s="261">
        <v>0.3112363811560076</v>
      </c>
      <c r="G6" s="261">
        <v>0.18670167385993361</v>
      </c>
      <c r="H6" s="261">
        <v>0.18958583341017801</v>
      </c>
      <c r="I6" s="261">
        <v>0.22819395102965781</v>
      </c>
      <c r="J6" s="261">
        <v>0.2410833892236936</v>
      </c>
      <c r="K6" s="261">
        <v>0.27896644445070412</v>
      </c>
      <c r="L6" s="261">
        <v>0.27806654354756638</v>
      </c>
      <c r="M6" s="261">
        <v>0.27941727078572148</v>
      </c>
      <c r="N6" s="261">
        <v>0.28128749518720342</v>
      </c>
      <c r="O6" s="261">
        <v>0.27559578077602831</v>
      </c>
      <c r="P6" s="261">
        <v>0.2799771756933826</v>
      </c>
      <c r="Q6" s="261">
        <v>0.3204095131528944</v>
      </c>
      <c r="R6" s="261">
        <v>0.32356255877583229</v>
      </c>
      <c r="S6" s="261">
        <v>0.27637963055251419</v>
      </c>
      <c r="T6" s="261">
        <v>0.28780749305132902</v>
      </c>
      <c r="U6" s="261">
        <v>0.32241000135592912</v>
      </c>
      <c r="V6" s="261">
        <v>0.28894963880183039</v>
      </c>
      <c r="W6" s="261">
        <v>0.30875026407502459</v>
      </c>
      <c r="DA6" s="67" t="s">
        <v>646</v>
      </c>
    </row>
    <row r="7" spans="1:105" ht="12" customHeight="1" x14ac:dyDescent="0.25">
      <c r="A7" s="202" t="s">
        <v>93</v>
      </c>
      <c r="B7" s="226">
        <v>2.8545075281967699E-2</v>
      </c>
      <c r="C7" s="226">
        <v>3.0800937474256371E-2</v>
      </c>
      <c r="D7" s="226">
        <v>3.9219695064090697E-2</v>
      </c>
      <c r="E7" s="226">
        <v>3.7024572301693252E-2</v>
      </c>
      <c r="F7" s="226">
        <v>4.039309529323136E-2</v>
      </c>
      <c r="G7" s="226">
        <v>2.4230645773541282E-2</v>
      </c>
      <c r="H7" s="226">
        <v>2.4604959763188609E-2</v>
      </c>
      <c r="I7" s="226">
        <v>2.961562518830238E-2</v>
      </c>
      <c r="J7" s="226">
        <v>3.1288451171287097E-2</v>
      </c>
      <c r="K7" s="226">
        <v>3.6205016047474739E-2</v>
      </c>
      <c r="L7" s="226">
        <v>3.6088224486025867E-2</v>
      </c>
      <c r="M7" s="226">
        <v>3.6263525502710753E-2</v>
      </c>
      <c r="N7" s="226">
        <v>3.6506248259569017E-2</v>
      </c>
      <c r="O7" s="226">
        <v>3.5904315561852328E-2</v>
      </c>
      <c r="P7" s="226">
        <v>3.6336191468708333E-2</v>
      </c>
      <c r="Q7" s="226">
        <v>4.1583609054866133E-2</v>
      </c>
      <c r="R7" s="226">
        <v>4.1992819802781217E-2</v>
      </c>
      <c r="S7" s="226">
        <v>3.5869292376908543E-2</v>
      </c>
      <c r="T7" s="226">
        <v>3.7352431132082489E-2</v>
      </c>
      <c r="U7" s="226">
        <v>4.1848442664865503E-2</v>
      </c>
      <c r="V7" s="226">
        <v>3.7500661881866328E-2</v>
      </c>
      <c r="W7" s="226">
        <v>4.0070440326645237E-2</v>
      </c>
      <c r="DA7" s="174" t="s">
        <v>647</v>
      </c>
    </row>
    <row r="8" spans="1:105" ht="12" customHeight="1" x14ac:dyDescent="0.25">
      <c r="A8" s="202" t="s">
        <v>94</v>
      </c>
      <c r="B8" s="226">
        <v>3.976036740638806</v>
      </c>
      <c r="C8" s="226">
        <v>4.29025524837642</v>
      </c>
      <c r="D8" s="226">
        <v>5.4629019889109793</v>
      </c>
      <c r="E8" s="226">
        <v>5.1571438619034016</v>
      </c>
      <c r="F8" s="226">
        <v>5.6263446274905498</v>
      </c>
      <c r="G8" s="226">
        <v>3.3750808814949949</v>
      </c>
      <c r="H8" s="226">
        <v>3.4272189880044941</v>
      </c>
      <c r="I8" s="226">
        <v>4.1251533822390822</v>
      </c>
      <c r="J8" s="226">
        <v>4.3581609151792424</v>
      </c>
      <c r="K8" s="226">
        <v>5.0429880663553126</v>
      </c>
      <c r="L8" s="226">
        <v>5.0267201975642761</v>
      </c>
      <c r="M8" s="226">
        <v>5.0511378344464841</v>
      </c>
      <c r="N8" s="226">
        <v>5.0849466294671561</v>
      </c>
      <c r="O8" s="226">
        <v>4.9678181857166326</v>
      </c>
      <c r="P8" s="226">
        <v>5.0612594595515681</v>
      </c>
      <c r="Q8" s="226">
        <v>5.7921710059372096</v>
      </c>
      <c r="R8" s="226">
        <v>5.8491698735983704</v>
      </c>
      <c r="S8" s="226">
        <v>4.9962251962038886</v>
      </c>
      <c r="T8" s="226">
        <v>5.2028112403388684</v>
      </c>
      <c r="U8" s="226">
        <v>5.8122602789417117</v>
      </c>
      <c r="V8" s="226">
        <v>5.223458266188727</v>
      </c>
      <c r="W8" s="226">
        <v>5.5814020940053997</v>
      </c>
      <c r="DA8" s="174" t="s">
        <v>648</v>
      </c>
    </row>
    <row r="9" spans="1:105" ht="12" customHeight="1" x14ac:dyDescent="0.25">
      <c r="A9" s="202" t="s">
        <v>95</v>
      </c>
      <c r="B9" s="226">
        <v>7.2664530881007272E-2</v>
      </c>
      <c r="C9" s="226">
        <v>7.8407068475168332E-2</v>
      </c>
      <c r="D9" s="226">
        <v>9.9837913019224497E-2</v>
      </c>
      <c r="E9" s="226">
        <v>9.4249994116218705E-2</v>
      </c>
      <c r="F9" s="226">
        <v>0.1028249283395181</v>
      </c>
      <c r="G9" s="226">
        <v>6.1681690823583192E-2</v>
      </c>
      <c r="H9" s="226">
        <v>6.2634546970965793E-2</v>
      </c>
      <c r="I9" s="226">
        <v>7.5389729744912773E-2</v>
      </c>
      <c r="J9" s="226">
        <v>7.9648086540206706E-2</v>
      </c>
      <c r="K9" s="226">
        <v>9.2163726339548876E-2</v>
      </c>
      <c r="L9" s="226">
        <v>9.1866420974622998E-2</v>
      </c>
      <c r="M9" s="226">
        <v>9.2312668392594097E-2</v>
      </c>
      <c r="N9" s="226">
        <v>9.2930545034607834E-2</v>
      </c>
      <c r="O9" s="226">
        <v>9.1398261210884582E-2</v>
      </c>
      <c r="P9" s="226">
        <v>9.2497647352294612E-2</v>
      </c>
      <c r="Q9" s="226">
        <v>0.10585550798038609</v>
      </c>
      <c r="R9" s="226">
        <v>0.10689719754452261</v>
      </c>
      <c r="S9" s="226">
        <v>9.1309105961554851E-2</v>
      </c>
      <c r="T9" s="226">
        <v>9.5084593705468345E-2</v>
      </c>
      <c r="U9" s="226">
        <v>0.1065296701551933</v>
      </c>
      <c r="V9" s="226">
        <v>9.5461930874447085E-2</v>
      </c>
      <c r="W9" s="226">
        <v>0.1020035757401008</v>
      </c>
      <c r="DA9" s="174" t="s">
        <v>649</v>
      </c>
    </row>
    <row r="10" spans="1:105" ht="12" customHeight="1" x14ac:dyDescent="0.25">
      <c r="A10" s="56" t="s">
        <v>96</v>
      </c>
      <c r="B10" s="262">
        <v>0.65681955726566021</v>
      </c>
      <c r="C10" s="262">
        <v>0.66353427940463872</v>
      </c>
      <c r="D10" s="262">
        <v>0.80358558787686452</v>
      </c>
      <c r="E10" s="262">
        <v>0.82346737103371404</v>
      </c>
      <c r="F10" s="262">
        <v>0.91369724742926883</v>
      </c>
      <c r="G10" s="262">
        <v>0.59755634980967465</v>
      </c>
      <c r="H10" s="262">
        <v>0.62551214398634258</v>
      </c>
      <c r="I10" s="262">
        <v>0.72357425957990085</v>
      </c>
      <c r="J10" s="262">
        <v>0.83703222742336025</v>
      </c>
      <c r="K10" s="262">
        <v>0.87429799205989311</v>
      </c>
      <c r="L10" s="262">
        <v>0.80279585041681545</v>
      </c>
      <c r="M10" s="262">
        <v>0.91064926546000446</v>
      </c>
      <c r="N10" s="262">
        <v>1.1670485105620629</v>
      </c>
      <c r="O10" s="262">
        <v>1.1511205223487471</v>
      </c>
      <c r="P10" s="262">
        <v>3.3732664459680239</v>
      </c>
      <c r="Q10" s="262">
        <v>4.1457947209817876</v>
      </c>
      <c r="R10" s="262">
        <v>4.2081767020067202</v>
      </c>
      <c r="S10" s="262">
        <v>3.9169187456132599</v>
      </c>
      <c r="T10" s="262">
        <v>4.2085935102993659</v>
      </c>
      <c r="U10" s="262">
        <v>5.0644628508144214</v>
      </c>
      <c r="V10" s="262">
        <v>5.3835441644244399</v>
      </c>
      <c r="W10" s="262">
        <v>5.7536312857183596</v>
      </c>
      <c r="DA10" s="68" t="s">
        <v>650</v>
      </c>
    </row>
    <row r="11" spans="1:105" ht="12" customHeight="1" x14ac:dyDescent="0.25">
      <c r="A11" s="37" t="s">
        <v>160</v>
      </c>
      <c r="B11" s="228">
        <v>1.319469581839359E-2</v>
      </c>
      <c r="C11" s="228">
        <v>1.386613540581738E-2</v>
      </c>
      <c r="D11" s="228">
        <v>1.5450035892513441E-2</v>
      </c>
      <c r="E11" s="228">
        <v>1.5659717318282172E-2</v>
      </c>
      <c r="F11" s="228">
        <v>1.7085419261829649E-2</v>
      </c>
      <c r="G11" s="228">
        <v>1.147746082846985E-2</v>
      </c>
      <c r="H11" s="228">
        <v>5.9457565334117462E-3</v>
      </c>
      <c r="I11" s="228">
        <v>2.5449267274861111E-2</v>
      </c>
      <c r="J11" s="228">
        <v>2.1388500108888622E-2</v>
      </c>
      <c r="K11" s="228">
        <v>2.4945250185246862E-2</v>
      </c>
      <c r="L11" s="228">
        <v>2.7663025989399459E-2</v>
      </c>
      <c r="M11" s="228">
        <v>2.0201888213341769E-2</v>
      </c>
      <c r="N11" s="228">
        <v>9.5400924857654348E-3</v>
      </c>
      <c r="O11" s="228">
        <v>6.2746284242842613E-3</v>
      </c>
      <c r="P11" s="228">
        <v>8.2199710807501171E-4</v>
      </c>
      <c r="Q11" s="228">
        <v>1.2000446417590809E-3</v>
      </c>
      <c r="R11" s="228">
        <v>1.626223841002185E-3</v>
      </c>
      <c r="S11" s="228">
        <v>1.519664078357763E-3</v>
      </c>
      <c r="T11" s="228">
        <v>2.278601058301986E-3</v>
      </c>
      <c r="U11" s="228">
        <v>2.5798264500852181E-3</v>
      </c>
      <c r="V11" s="228">
        <v>1.5266678639096699E-3</v>
      </c>
      <c r="W11" s="228">
        <v>2.1342410754311308E-3</v>
      </c>
      <c r="DA11" s="69" t="s">
        <v>651</v>
      </c>
    </row>
    <row r="12" spans="1:105" ht="12" customHeight="1" x14ac:dyDescent="0.25">
      <c r="A12" s="37" t="s">
        <v>162</v>
      </c>
      <c r="B12" s="228">
        <v>7.2249023474991667E-2</v>
      </c>
      <c r="C12" s="228">
        <v>0.1250624536023478</v>
      </c>
      <c r="D12" s="228">
        <v>0.24526363890698341</v>
      </c>
      <c r="E12" s="228">
        <v>0.15519565961734999</v>
      </c>
      <c r="F12" s="228">
        <v>0.18374253955787631</v>
      </c>
      <c r="G12" s="228">
        <v>4.5213185294400812E-2</v>
      </c>
      <c r="H12" s="228">
        <v>4.3246183142480098E-2</v>
      </c>
      <c r="I12" s="228">
        <v>4.9393112748168558E-2</v>
      </c>
      <c r="J12" s="228">
        <v>4.24385075934402E-2</v>
      </c>
      <c r="K12" s="228">
        <v>0.1225660159853698</v>
      </c>
      <c r="L12" s="228">
        <v>0.1792693093027018</v>
      </c>
      <c r="M12" s="228">
        <v>8.7525379310533599E-2</v>
      </c>
      <c r="N12" s="228">
        <v>2.5410666608321121E-2</v>
      </c>
      <c r="O12" s="228">
        <v>3.093097257031048E-2</v>
      </c>
      <c r="P12" s="228">
        <v>9.5922491226694481E-3</v>
      </c>
      <c r="Q12" s="228">
        <v>1.880289942610119E-2</v>
      </c>
      <c r="R12" s="228">
        <v>3.1400170571021367E-2</v>
      </c>
      <c r="S12" s="228">
        <v>2.65274350741064E-2</v>
      </c>
      <c r="T12" s="228">
        <v>4.3784316769254462E-2</v>
      </c>
      <c r="U12" s="228">
        <v>5.8698225437533412E-2</v>
      </c>
      <c r="V12" s="228">
        <v>4.1936994211571217E-2</v>
      </c>
      <c r="W12" s="228">
        <v>5.0859927640687481E-2</v>
      </c>
      <c r="DA12" s="69" t="s">
        <v>652</v>
      </c>
    </row>
    <row r="13" spans="1:105" ht="12" customHeight="1" x14ac:dyDescent="0.25">
      <c r="A13" s="37" t="s">
        <v>97</v>
      </c>
      <c r="B13" s="228">
        <v>2.2402040643208772E-3</v>
      </c>
      <c r="C13" s="228">
        <v>2.5956641230375512E-3</v>
      </c>
      <c r="D13" s="228">
        <v>3.5345745808290658E-3</v>
      </c>
      <c r="E13" s="228">
        <v>4.1795256663777151E-3</v>
      </c>
      <c r="F13" s="228">
        <v>5.1341235876813827E-3</v>
      </c>
      <c r="G13" s="228">
        <v>4.1590669347788073E-2</v>
      </c>
      <c r="H13" s="228">
        <v>4.3578730895208292E-2</v>
      </c>
      <c r="I13" s="228">
        <v>4.7099041976817482E-2</v>
      </c>
      <c r="J13" s="228">
        <v>6.0090420490503643E-2</v>
      </c>
      <c r="K13" s="228">
        <v>6.3849667102028482E-2</v>
      </c>
      <c r="L13" s="228">
        <v>6.1271535192294863E-2</v>
      </c>
      <c r="M13" s="228">
        <v>6.2355848855980667E-2</v>
      </c>
      <c r="N13" s="228">
        <v>7.7811519561685E-2</v>
      </c>
      <c r="O13" s="228">
        <v>8.5247198748975531E-2</v>
      </c>
      <c r="P13" s="228">
        <v>8.6157884902090351E-2</v>
      </c>
      <c r="Q13" s="228">
        <v>8.7118334528470398E-2</v>
      </c>
      <c r="R13" s="228">
        <v>8.1667999142987502E-2</v>
      </c>
      <c r="S13" s="228">
        <v>6.7632443844199974E-2</v>
      </c>
      <c r="T13" s="228">
        <v>6.3559447060974994E-2</v>
      </c>
      <c r="U13" s="228">
        <v>7.1495471952986694E-2</v>
      </c>
      <c r="V13" s="228">
        <v>7.0586496458614076E-2</v>
      </c>
      <c r="W13" s="228">
        <v>7.0414571785940905E-2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2.8171487078345718</v>
      </c>
      <c r="Q14" s="228">
        <v>3.6357466867211938</v>
      </c>
      <c r="R14" s="228">
        <v>3.7694409176578212</v>
      </c>
      <c r="S14" s="228">
        <v>3.6110114875516399</v>
      </c>
      <c r="T14" s="228">
        <v>3.9504717998516088</v>
      </c>
      <c r="U14" s="228">
        <v>4.7946396238868632</v>
      </c>
      <c r="V14" s="228">
        <v>5.1573391847277454</v>
      </c>
      <c r="W14" s="228">
        <v>5.5269272749020786</v>
      </c>
      <c r="DA14" s="69" t="s">
        <v>654</v>
      </c>
    </row>
    <row r="15" spans="1:105" ht="12" customHeight="1" x14ac:dyDescent="0.25">
      <c r="A15" s="37" t="s">
        <v>38</v>
      </c>
      <c r="B15" s="228">
        <v>0.56913563390795407</v>
      </c>
      <c r="C15" s="228">
        <v>0.52201002627343596</v>
      </c>
      <c r="D15" s="228">
        <v>0.53933733849653864</v>
      </c>
      <c r="E15" s="228">
        <v>0.64843246843170421</v>
      </c>
      <c r="F15" s="228">
        <v>0.7077351650218815</v>
      </c>
      <c r="G15" s="228">
        <v>0.49927503433901588</v>
      </c>
      <c r="H15" s="228">
        <v>0.53274147341524247</v>
      </c>
      <c r="I15" s="228">
        <v>0.6016328375800537</v>
      </c>
      <c r="J15" s="228">
        <v>0.71311479923052778</v>
      </c>
      <c r="K15" s="228">
        <v>0.66293705878724796</v>
      </c>
      <c r="L15" s="228">
        <v>0.53459197993241936</v>
      </c>
      <c r="M15" s="228">
        <v>0.74056614908014839</v>
      </c>
      <c r="N15" s="228">
        <v>1.054286231906292</v>
      </c>
      <c r="O15" s="228">
        <v>1.0286677226051759</v>
      </c>
      <c r="P15" s="228">
        <v>0.45954560700061742</v>
      </c>
      <c r="Q15" s="228">
        <v>0.40292675566426228</v>
      </c>
      <c r="R15" s="228">
        <v>0.32404139079388788</v>
      </c>
      <c r="S15" s="228">
        <v>0.21022771506495569</v>
      </c>
      <c r="T15" s="228">
        <v>0.14849934555922459</v>
      </c>
      <c r="U15" s="228">
        <v>0.1370497030869533</v>
      </c>
      <c r="V15" s="228">
        <v>0.1121548211625993</v>
      </c>
      <c r="W15" s="228">
        <v>0.1032952703142213</v>
      </c>
      <c r="DA15" s="69" t="s">
        <v>655</v>
      </c>
    </row>
    <row r="16" spans="1:105" ht="12" customHeight="1" x14ac:dyDescent="0.25">
      <c r="A16" s="57" t="s">
        <v>487</v>
      </c>
      <c r="B16" s="296">
        <v>78.655502657538278</v>
      </c>
      <c r="C16" s="296">
        <v>89.561033341712601</v>
      </c>
      <c r="D16" s="296">
        <v>117.7006842717783</v>
      </c>
      <c r="E16" s="296">
        <v>106.47366070412799</v>
      </c>
      <c r="F16" s="296">
        <v>117.27846506646959</v>
      </c>
      <c r="G16" s="296">
        <v>65.648205588295269</v>
      </c>
      <c r="H16" s="296">
        <v>64.960422244489649</v>
      </c>
      <c r="I16" s="296">
        <v>79.778468097027115</v>
      </c>
      <c r="J16" s="296">
        <v>79.691051059001524</v>
      </c>
      <c r="K16" s="296">
        <v>101.5721628626345</v>
      </c>
      <c r="L16" s="296">
        <v>106.01652302133959</v>
      </c>
      <c r="M16" s="296">
        <v>97.56922702322602</v>
      </c>
      <c r="N16" s="296">
        <v>76.275646056559239</v>
      </c>
      <c r="O16" s="296">
        <v>75.264077596524487</v>
      </c>
      <c r="P16" s="296">
        <v>69.327434381941174</v>
      </c>
      <c r="Q16" s="296">
        <v>90.367976682803757</v>
      </c>
      <c r="R16" s="296">
        <v>102.88782689612</v>
      </c>
      <c r="S16" s="296">
        <v>94.872749864019966</v>
      </c>
      <c r="T16" s="296">
        <v>107.6295745305479</v>
      </c>
      <c r="U16" s="296">
        <v>121.5444406207837</v>
      </c>
      <c r="V16" s="296">
        <v>107.4727405910442</v>
      </c>
      <c r="W16" s="296">
        <v>117.03311835382721</v>
      </c>
      <c r="DA16" s="70" t="s">
        <v>656</v>
      </c>
    </row>
    <row r="17" spans="1:105" ht="12" customHeight="1" x14ac:dyDescent="0.25">
      <c r="A17" s="46" t="s">
        <v>30</v>
      </c>
      <c r="B17" s="231">
        <v>13.433476518075461</v>
      </c>
      <c r="C17" s="231">
        <v>10.690127748197821</v>
      </c>
      <c r="D17" s="231">
        <v>10.069557950332079</v>
      </c>
      <c r="E17" s="231">
        <v>8.083661579357349</v>
      </c>
      <c r="F17" s="231">
        <v>0.34695883292880919</v>
      </c>
      <c r="G17" s="231">
        <v>14.188579439338289</v>
      </c>
      <c r="H17" s="231">
        <v>14.68252732281684</v>
      </c>
      <c r="I17" s="231">
        <v>18.531104073662501</v>
      </c>
      <c r="J17" s="231">
        <v>10.7621331315229</v>
      </c>
      <c r="K17" s="231">
        <v>7.4569939056193606</v>
      </c>
      <c r="L17" s="231">
        <v>11.744265652032929</v>
      </c>
      <c r="M17" s="231">
        <v>16.719289719759821</v>
      </c>
      <c r="N17" s="231">
        <v>12.02865240992721</v>
      </c>
      <c r="O17" s="231">
        <v>12.61671233972592</v>
      </c>
      <c r="P17" s="231">
        <v>7.9916071896359862</v>
      </c>
      <c r="Q17" s="231">
        <v>10.096375043009459</v>
      </c>
      <c r="R17" s="231">
        <v>3.7604749411920948</v>
      </c>
      <c r="S17" s="231">
        <v>3.865354139989154</v>
      </c>
      <c r="T17" s="231">
        <v>2.9733138301270512</v>
      </c>
      <c r="U17" s="231">
        <v>0.1719156144269017</v>
      </c>
      <c r="V17" s="231">
        <v>0.1748858977235192</v>
      </c>
      <c r="W17" s="231">
        <v>0.3387787210994963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2.6456815804865239</v>
      </c>
      <c r="C19" s="231">
        <v>2.3482973504273228</v>
      </c>
      <c r="D19" s="231">
        <v>2.146401933018891</v>
      </c>
      <c r="E19" s="231">
        <v>2.5516736584436059</v>
      </c>
      <c r="F19" s="231">
        <v>2.744142484724994</v>
      </c>
      <c r="G19" s="231">
        <v>2.9347570147090059</v>
      </c>
      <c r="H19" s="231">
        <v>2.7541339289769589</v>
      </c>
      <c r="I19" s="231">
        <v>2.773505915594709</v>
      </c>
      <c r="J19" s="231">
        <v>3.3914111365702149</v>
      </c>
      <c r="K19" s="231">
        <v>2.484608350329645</v>
      </c>
      <c r="L19" s="231">
        <v>2.3201891007221902</v>
      </c>
      <c r="M19" s="231">
        <v>2.2781976624814142</v>
      </c>
      <c r="N19" s="231">
        <v>3.0671088952130972</v>
      </c>
      <c r="O19" s="231">
        <v>2.3512346967567872</v>
      </c>
      <c r="P19" s="231">
        <v>2.440093885212931</v>
      </c>
      <c r="Q19" s="231">
        <v>1.896979369569344</v>
      </c>
      <c r="R19" s="231">
        <v>2.714381748877746</v>
      </c>
      <c r="S19" s="231">
        <v>2.52627106705053</v>
      </c>
      <c r="T19" s="231">
        <v>1.842362343348845</v>
      </c>
      <c r="U19" s="231">
        <v>1.7592688440313859</v>
      </c>
      <c r="V19" s="231">
        <v>1.559905919220498</v>
      </c>
      <c r="W19" s="231">
        <v>1.06842850077762</v>
      </c>
      <c r="DA19" s="73" t="s">
        <v>659</v>
      </c>
    </row>
    <row r="20" spans="1:105" ht="12" customHeight="1" x14ac:dyDescent="0.25">
      <c r="A20" s="46" t="s">
        <v>160</v>
      </c>
      <c r="B20" s="231">
        <v>6.8002490060713781</v>
      </c>
      <c r="C20" s="231">
        <v>6.2228692819426659</v>
      </c>
      <c r="D20" s="231">
        <v>5.5143667409954329</v>
      </c>
      <c r="E20" s="231">
        <v>7.3780718856538003</v>
      </c>
      <c r="F20" s="231">
        <v>9.0385426321803344</v>
      </c>
      <c r="G20" s="231">
        <v>8.6470733636762809</v>
      </c>
      <c r="H20" s="231">
        <v>4.648032825832991</v>
      </c>
      <c r="I20" s="231">
        <v>17.160302615369272</v>
      </c>
      <c r="J20" s="231">
        <v>18.81129333536574</v>
      </c>
      <c r="K20" s="231">
        <v>14.641017376162599</v>
      </c>
      <c r="L20" s="231">
        <v>11.88990813496174</v>
      </c>
      <c r="M20" s="231">
        <v>14.098397898607169</v>
      </c>
      <c r="N20" s="231">
        <v>15.944771054674</v>
      </c>
      <c r="O20" s="231">
        <v>9.362162768887071</v>
      </c>
      <c r="P20" s="231">
        <v>3.960502744172175</v>
      </c>
      <c r="Q20" s="231">
        <v>4.3663182811368539</v>
      </c>
      <c r="R20" s="231">
        <v>4.5052150348045288</v>
      </c>
      <c r="S20" s="231">
        <v>4.4724192746583604</v>
      </c>
      <c r="T20" s="231">
        <v>4.89209469257945</v>
      </c>
      <c r="U20" s="231">
        <v>4.8940076992548116</v>
      </c>
      <c r="V20" s="231">
        <v>3.682263820082682</v>
      </c>
      <c r="W20" s="231">
        <v>4.6233677282430863</v>
      </c>
      <c r="DA20" s="73" t="s">
        <v>660</v>
      </c>
    </row>
    <row r="21" spans="1:105" ht="12" customHeight="1" x14ac:dyDescent="0.25">
      <c r="A21" s="46" t="s">
        <v>70</v>
      </c>
      <c r="B21" s="231">
        <v>20.196115372644691</v>
      </c>
      <c r="C21" s="231">
        <v>16.669408419526349</v>
      </c>
      <c r="D21" s="231">
        <v>16.323889479341741</v>
      </c>
      <c r="E21" s="231">
        <v>18.590884320297249</v>
      </c>
      <c r="F21" s="231">
        <v>12.26698922539776</v>
      </c>
      <c r="G21" s="231">
        <v>7.3288657774236681</v>
      </c>
      <c r="H21" s="231">
        <v>10.57159176784582</v>
      </c>
      <c r="I21" s="231">
        <v>9.4888536896381943</v>
      </c>
      <c r="J21" s="231">
        <v>11.06084493909516</v>
      </c>
      <c r="K21" s="231">
        <v>8.2425719851515797</v>
      </c>
      <c r="L21" s="231">
        <v>6.4277487497769172</v>
      </c>
      <c r="M21" s="231">
        <v>6.099188106955352</v>
      </c>
      <c r="N21" s="231">
        <v>4.6449263545233261</v>
      </c>
      <c r="O21" s="231">
        <v>6.8260199440101204</v>
      </c>
      <c r="P21" s="231">
        <v>10.76445338975131</v>
      </c>
      <c r="Q21" s="231">
        <v>8.6275962985922412</v>
      </c>
      <c r="R21" s="231">
        <v>8.7770891975019492</v>
      </c>
      <c r="S21" s="231">
        <v>9.4002285774943406</v>
      </c>
      <c r="T21" s="231">
        <v>8.0806789145147029</v>
      </c>
      <c r="U21" s="231">
        <v>8.3003887882523646</v>
      </c>
      <c r="V21" s="231">
        <v>5.3851071372721551</v>
      </c>
      <c r="W21" s="231">
        <v>5.7067562917736261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35.579980180260222</v>
      </c>
      <c r="C23" s="231">
        <v>53.630330541618427</v>
      </c>
      <c r="D23" s="231">
        <v>83.646468168090109</v>
      </c>
      <c r="E23" s="231">
        <v>69.86936926037599</v>
      </c>
      <c r="F23" s="231">
        <v>92.881831891237738</v>
      </c>
      <c r="G23" s="231">
        <v>32.548929993148043</v>
      </c>
      <c r="H23" s="231">
        <v>32.304136399017047</v>
      </c>
      <c r="I23" s="231">
        <v>31.82470180276243</v>
      </c>
      <c r="J23" s="231">
        <v>35.665368516447501</v>
      </c>
      <c r="K23" s="231">
        <v>68.738768791560091</v>
      </c>
      <c r="L23" s="231">
        <v>73.626312024653444</v>
      </c>
      <c r="M23" s="231">
        <v>58.366021238068527</v>
      </c>
      <c r="N23" s="231">
        <v>40.581682470155243</v>
      </c>
      <c r="O23" s="231">
        <v>44.09913167420612</v>
      </c>
      <c r="P23" s="231">
        <v>44.162003288225698</v>
      </c>
      <c r="Q23" s="231">
        <v>65.371898634243735</v>
      </c>
      <c r="R23" s="231">
        <v>83.121906504656607</v>
      </c>
      <c r="S23" s="231">
        <v>74.599936942779678</v>
      </c>
      <c r="T23" s="231">
        <v>89.824213783760001</v>
      </c>
      <c r="U23" s="231">
        <v>106.401418154764</v>
      </c>
      <c r="V23" s="231">
        <v>96.653130292128196</v>
      </c>
      <c r="W23" s="231">
        <v>105.27833032464321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8.2024538111796792E-3</v>
      </c>
      <c r="L25" s="231">
        <v>8.0993591923536057E-3</v>
      </c>
      <c r="M25" s="231">
        <v>8.1323973537280672E-3</v>
      </c>
      <c r="N25" s="231">
        <v>8.5048720663641227E-3</v>
      </c>
      <c r="O25" s="231">
        <v>8.816172938466333E-3</v>
      </c>
      <c r="P25" s="231">
        <v>8.7738849430644677E-3</v>
      </c>
      <c r="Q25" s="231">
        <v>8.8090562521276113E-3</v>
      </c>
      <c r="R25" s="231">
        <v>8.7594690870777241E-3</v>
      </c>
      <c r="S25" s="231">
        <v>8.5398620478920086E-3</v>
      </c>
      <c r="T25" s="231">
        <v>1.6910966217872119E-2</v>
      </c>
      <c r="U25" s="231">
        <v>1.7441520054191788E-2</v>
      </c>
      <c r="V25" s="231">
        <v>1.7447524617103211E-2</v>
      </c>
      <c r="W25" s="231">
        <v>1.745678729011552E-2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61.821797942828567</v>
      </c>
      <c r="C27" s="263">
        <v>63.169472717905222</v>
      </c>
      <c r="D27" s="263">
        <v>76.936381009629727</v>
      </c>
      <c r="E27" s="263">
        <v>78.310328880747818</v>
      </c>
      <c r="F27" s="263">
        <v>87.631058522391243</v>
      </c>
      <c r="G27" s="263">
        <v>55.475355681640217</v>
      </c>
      <c r="H27" s="263">
        <v>57.711404553405742</v>
      </c>
      <c r="I27" s="263">
        <v>67.254848148826341</v>
      </c>
      <c r="J27" s="263">
        <v>77.303185442158906</v>
      </c>
      <c r="K27" s="263">
        <v>81.218466673483832</v>
      </c>
      <c r="L27" s="263">
        <v>74.634526094969544</v>
      </c>
      <c r="M27" s="263">
        <v>85.025045439894157</v>
      </c>
      <c r="N27" s="263">
        <v>109.09136370282739</v>
      </c>
      <c r="O27" s="263">
        <v>106.8060594356337</v>
      </c>
      <c r="P27" s="263">
        <v>114.3237027115654</v>
      </c>
      <c r="Q27" s="263">
        <v>120.19005874499059</v>
      </c>
      <c r="R27" s="263">
        <v>110.515378742831</v>
      </c>
      <c r="S27" s="263">
        <v>86.75956017219076</v>
      </c>
      <c r="T27" s="263">
        <v>80.402978078593861</v>
      </c>
      <c r="U27" s="263">
        <v>88.305151086057805</v>
      </c>
      <c r="V27" s="263">
        <v>81.086418259797114</v>
      </c>
      <c r="W27" s="263">
        <v>83.51817439838851</v>
      </c>
      <c r="DA27" s="70" t="s">
        <v>667</v>
      </c>
    </row>
    <row r="28" spans="1:105" ht="12" customHeight="1" x14ac:dyDescent="0.25">
      <c r="A28" s="18" t="s">
        <v>33</v>
      </c>
      <c r="B28" s="297">
        <v>0.47362720256090729</v>
      </c>
      <c r="C28" s="297">
        <v>0.49014696493348708</v>
      </c>
      <c r="D28" s="297">
        <v>0.56626039885980928</v>
      </c>
      <c r="E28" s="297">
        <v>0.51211761857365767</v>
      </c>
      <c r="F28" s="297">
        <v>0.50687087267541098</v>
      </c>
      <c r="G28" s="297">
        <v>0.39668321897521341</v>
      </c>
      <c r="H28" s="297">
        <v>0.35492887367064913</v>
      </c>
      <c r="I28" s="297">
        <v>0.41613377549862801</v>
      </c>
      <c r="J28" s="297">
        <v>0.39287052893821062</v>
      </c>
      <c r="K28" s="297">
        <v>0.43359228738760319</v>
      </c>
      <c r="L28" s="297">
        <v>0.55224666615029538</v>
      </c>
      <c r="M28" s="297">
        <v>0.33747095709798769</v>
      </c>
      <c r="N28" s="297">
        <v>0.19167856202773159</v>
      </c>
      <c r="O28" s="297">
        <v>0.16442283440808189</v>
      </c>
      <c r="P28" s="297">
        <v>0.1282922527309304</v>
      </c>
      <c r="Q28" s="297">
        <v>0.15411009973366721</v>
      </c>
      <c r="R28" s="297">
        <v>0.31378538575037301</v>
      </c>
      <c r="S28" s="297">
        <v>0.32155070123914531</v>
      </c>
      <c r="T28" s="297">
        <v>0.36208196448879149</v>
      </c>
      <c r="U28" s="297">
        <v>0.42018744975602412</v>
      </c>
      <c r="V28" s="297">
        <v>0.34591932272121628</v>
      </c>
      <c r="W28" s="297">
        <v>0.2700356677148808</v>
      </c>
      <c r="DA28" s="122" t="s">
        <v>668</v>
      </c>
    </row>
    <row r="29" spans="1:105" ht="12" customHeight="1" x14ac:dyDescent="0.25">
      <c r="A29" s="18" t="s">
        <v>160</v>
      </c>
      <c r="B29" s="297">
        <v>1.1946550321295339</v>
      </c>
      <c r="C29" s="297">
        <v>1.274625330296578</v>
      </c>
      <c r="D29" s="297">
        <v>1.427642350861809</v>
      </c>
      <c r="E29" s="297">
        <v>1.4531354782965671</v>
      </c>
      <c r="F29" s="297">
        <v>1.638353922872585</v>
      </c>
      <c r="G29" s="297">
        <v>1.146989546885806</v>
      </c>
      <c r="H29" s="297">
        <v>0.58781964868484338</v>
      </c>
      <c r="I29" s="297">
        <v>2.526663748558807</v>
      </c>
      <c r="J29" s="297">
        <v>2.138485462337484</v>
      </c>
      <c r="K29" s="297">
        <v>2.5073415698124459</v>
      </c>
      <c r="L29" s="297">
        <v>2.7771980810407841</v>
      </c>
      <c r="M29" s="297">
        <v>2.0494314745327071</v>
      </c>
      <c r="N29" s="297">
        <v>0.97787033579706373</v>
      </c>
      <c r="O29" s="297">
        <v>0.64248201202799704</v>
      </c>
      <c r="P29" s="297">
        <v>0.20434445152440689</v>
      </c>
      <c r="Q29" s="297">
        <v>0.34809879579685321</v>
      </c>
      <c r="R29" s="297">
        <v>0.51108831059322291</v>
      </c>
      <c r="S29" s="297">
        <v>0.55863823928054335</v>
      </c>
      <c r="T29" s="297">
        <v>0.94350745539314096</v>
      </c>
      <c r="U29" s="297">
        <v>1.1470811690366871</v>
      </c>
      <c r="V29" s="297">
        <v>0.80132732751014957</v>
      </c>
      <c r="W29" s="297">
        <v>1.1467077336391229</v>
      </c>
      <c r="DA29" s="122" t="s">
        <v>669</v>
      </c>
    </row>
    <row r="30" spans="1:105" ht="12" customHeight="1" x14ac:dyDescent="0.25">
      <c r="A30" s="18" t="s">
        <v>70</v>
      </c>
      <c r="B30" s="297">
        <v>3.6597224852967321</v>
      </c>
      <c r="C30" s="297">
        <v>3.521880891620865</v>
      </c>
      <c r="D30" s="297">
        <v>4.35923249838988</v>
      </c>
      <c r="E30" s="297">
        <v>3.7768164816217409</v>
      </c>
      <c r="F30" s="297">
        <v>2.293558958220649</v>
      </c>
      <c r="G30" s="297">
        <v>1.002743128424024</v>
      </c>
      <c r="H30" s="297">
        <v>1.3790433128452699</v>
      </c>
      <c r="I30" s="297">
        <v>1.4411157598130799</v>
      </c>
      <c r="J30" s="297">
        <v>1.2969957733091519</v>
      </c>
      <c r="K30" s="297">
        <v>1.456020882791444</v>
      </c>
      <c r="L30" s="297">
        <v>1.5486378163488399</v>
      </c>
      <c r="M30" s="297">
        <v>0.91453067314847891</v>
      </c>
      <c r="N30" s="297">
        <v>0.29383561000177588</v>
      </c>
      <c r="O30" s="297">
        <v>0.48318667445562441</v>
      </c>
      <c r="P30" s="297">
        <v>0.57288456749244365</v>
      </c>
      <c r="Q30" s="297">
        <v>0.70947901812016267</v>
      </c>
      <c r="R30" s="297">
        <v>1.0270546316053</v>
      </c>
      <c r="S30" s="297">
        <v>1.211125572135767</v>
      </c>
      <c r="T30" s="297">
        <v>1.607536868337498</v>
      </c>
      <c r="U30" s="297">
        <v>2.0067374117771011</v>
      </c>
      <c r="V30" s="297">
        <v>1.2087932079975829</v>
      </c>
      <c r="W30" s="297">
        <v>1.459977762016935</v>
      </c>
      <c r="DA30" s="122" t="s">
        <v>670</v>
      </c>
    </row>
    <row r="31" spans="1:105" ht="12" customHeight="1" x14ac:dyDescent="0.25">
      <c r="A31" s="18" t="s">
        <v>162</v>
      </c>
      <c r="B31" s="297">
        <v>6.3848302951671352</v>
      </c>
      <c r="C31" s="297">
        <v>11.220915600652731</v>
      </c>
      <c r="D31" s="297">
        <v>22.120622304033201</v>
      </c>
      <c r="E31" s="297">
        <v>14.0564613286866</v>
      </c>
      <c r="F31" s="297">
        <v>17.19752868031815</v>
      </c>
      <c r="G31" s="297">
        <v>4.4101462116773513</v>
      </c>
      <c r="H31" s="297">
        <v>4.1731020312006013</v>
      </c>
      <c r="I31" s="297">
        <v>4.7864420548438824</v>
      </c>
      <c r="J31" s="297">
        <v>4.141525291300999</v>
      </c>
      <c r="K31" s="297">
        <v>12.024580925646021</v>
      </c>
      <c r="L31" s="297">
        <v>17.566585745185829</v>
      </c>
      <c r="M31" s="297">
        <v>8.6666185595649949</v>
      </c>
      <c r="N31" s="297">
        <v>2.542254284804407</v>
      </c>
      <c r="O31" s="297">
        <v>3.0912973330632632</v>
      </c>
      <c r="P31" s="297">
        <v>2.3274869398903331</v>
      </c>
      <c r="Q31" s="297">
        <v>5.3235849028865756</v>
      </c>
      <c r="R31" s="297">
        <v>9.632119778955575</v>
      </c>
      <c r="S31" s="297">
        <v>9.5181504586316628</v>
      </c>
      <c r="T31" s="297">
        <v>17.695786161142081</v>
      </c>
      <c r="U31" s="297">
        <v>25.474336071170171</v>
      </c>
      <c r="V31" s="297">
        <v>21.485077885796869</v>
      </c>
      <c r="W31" s="297">
        <v>26.672225138333641</v>
      </c>
      <c r="DA31" s="122" t="s">
        <v>671</v>
      </c>
    </row>
    <row r="32" spans="1:105" ht="12" customHeight="1" x14ac:dyDescent="0.25">
      <c r="A32" s="47" t="s">
        <v>38</v>
      </c>
      <c r="B32" s="298">
        <v>50.108962927674263</v>
      </c>
      <c r="C32" s="298">
        <v>46.661903930401557</v>
      </c>
      <c r="D32" s="298">
        <v>48.46262345748503</v>
      </c>
      <c r="E32" s="298">
        <v>58.511797973569251</v>
      </c>
      <c r="F32" s="298">
        <v>65.994746088304453</v>
      </c>
      <c r="G32" s="298">
        <v>48.518793575677833</v>
      </c>
      <c r="H32" s="298">
        <v>51.21651068700438</v>
      </c>
      <c r="I32" s="298">
        <v>58.084492810111939</v>
      </c>
      <c r="J32" s="298">
        <v>69.33330838627306</v>
      </c>
      <c r="K32" s="298">
        <v>64.796931007846311</v>
      </c>
      <c r="L32" s="298">
        <v>52.189857786243799</v>
      </c>
      <c r="M32" s="298">
        <v>73.056993775549984</v>
      </c>
      <c r="N32" s="298">
        <v>105.0857249101964</v>
      </c>
      <c r="O32" s="298">
        <v>102.4246705816788</v>
      </c>
      <c r="P32" s="298">
        <v>111.0906944999273</v>
      </c>
      <c r="Q32" s="298">
        <v>113.65478592845329</v>
      </c>
      <c r="R32" s="298">
        <v>99.031330635926494</v>
      </c>
      <c r="S32" s="298">
        <v>75.150095200903635</v>
      </c>
      <c r="T32" s="298">
        <v>59.794065629232357</v>
      </c>
      <c r="U32" s="298">
        <v>59.256808984317829</v>
      </c>
      <c r="V32" s="298">
        <v>57.245300515771291</v>
      </c>
      <c r="W32" s="298">
        <v>53.969228096683921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228.1343205614703</v>
      </c>
      <c r="C34" s="225">
        <v>275.8867323077867</v>
      </c>
      <c r="D34" s="225">
        <v>288.25126237550921</v>
      </c>
      <c r="E34" s="225">
        <v>273.51521800392271</v>
      </c>
      <c r="F34" s="225">
        <v>293.65713220602049</v>
      </c>
      <c r="G34" s="225">
        <v>245.1477710762945</v>
      </c>
      <c r="H34" s="225">
        <v>220.48596598629871</v>
      </c>
      <c r="I34" s="225">
        <v>253.93392486947849</v>
      </c>
      <c r="J34" s="225">
        <v>222.85883024028161</v>
      </c>
      <c r="K34" s="225">
        <v>227.17900847151449</v>
      </c>
      <c r="L34" s="225">
        <v>216.5583080507711</v>
      </c>
      <c r="M34" s="225">
        <v>234.70394896120911</v>
      </c>
      <c r="N34" s="225">
        <v>149.45418609534161</v>
      </c>
      <c r="O34" s="225">
        <v>100.97966111779481</v>
      </c>
      <c r="P34" s="225">
        <v>72.76084425429184</v>
      </c>
      <c r="Q34" s="225">
        <v>81.866649769838219</v>
      </c>
      <c r="R34" s="225">
        <v>92.797594413104619</v>
      </c>
      <c r="S34" s="225">
        <v>216.87235763375679</v>
      </c>
      <c r="T34" s="225">
        <v>225.11385102466531</v>
      </c>
      <c r="U34" s="225">
        <v>159.89541977165351</v>
      </c>
      <c r="V34" s="225">
        <v>134.14386164641729</v>
      </c>
      <c r="W34" s="225">
        <v>143.28567003229</v>
      </c>
      <c r="DA34" s="89" t="s">
        <v>673</v>
      </c>
    </row>
    <row r="35" spans="1:105" ht="12" customHeight="1" x14ac:dyDescent="0.25">
      <c r="A35" s="55" t="s">
        <v>92</v>
      </c>
      <c r="B35" s="261">
        <v>0.2190284162690132</v>
      </c>
      <c r="C35" s="261">
        <v>0.26536669809818259</v>
      </c>
      <c r="D35" s="261">
        <v>0.27803141481696159</v>
      </c>
      <c r="E35" s="261">
        <v>0.2628438081167056</v>
      </c>
      <c r="F35" s="261">
        <v>0.28188449137961458</v>
      </c>
      <c r="G35" s="261">
        <v>0.23476673490515221</v>
      </c>
      <c r="H35" s="261">
        <v>0.21105859238312641</v>
      </c>
      <c r="I35" s="261">
        <v>0.24333255370493781</v>
      </c>
      <c r="J35" s="261">
        <v>0.2131716912584386</v>
      </c>
      <c r="K35" s="261">
        <v>0.21783454167261829</v>
      </c>
      <c r="L35" s="261">
        <v>0.20830305203610319</v>
      </c>
      <c r="M35" s="261">
        <v>0.2247056996956989</v>
      </c>
      <c r="N35" s="261">
        <v>0.14254311311388709</v>
      </c>
      <c r="O35" s="261">
        <v>9.6316345734595438E-2</v>
      </c>
      <c r="P35" s="261">
        <v>6.9218393749851545E-2</v>
      </c>
      <c r="Q35" s="261">
        <v>7.7897869245269383E-2</v>
      </c>
      <c r="R35" s="261">
        <v>8.8380577056632242E-2</v>
      </c>
      <c r="S35" s="261">
        <v>0.20487380275731129</v>
      </c>
      <c r="T35" s="261">
        <v>0.21513119054552621</v>
      </c>
      <c r="U35" s="261">
        <v>0.15296747057290291</v>
      </c>
      <c r="V35" s="261">
        <v>0.12806634140695661</v>
      </c>
      <c r="W35" s="261">
        <v>0.1369905906891935</v>
      </c>
      <c r="DA35" s="67" t="s">
        <v>674</v>
      </c>
    </row>
    <row r="36" spans="1:105" ht="12" customHeight="1" x14ac:dyDescent="0.25">
      <c r="A36" s="202" t="s">
        <v>93</v>
      </c>
      <c r="B36" s="226">
        <v>2.641217620311035E-2</v>
      </c>
      <c r="C36" s="226">
        <v>3.2000012181060369E-2</v>
      </c>
      <c r="D36" s="226">
        <v>3.3527223742175941E-2</v>
      </c>
      <c r="E36" s="226">
        <v>3.1695782182656923E-2</v>
      </c>
      <c r="F36" s="226">
        <v>3.3991858143640398E-2</v>
      </c>
      <c r="G36" s="226">
        <v>2.8310026957086721E-2</v>
      </c>
      <c r="H36" s="226">
        <v>2.5451111897539781E-2</v>
      </c>
      <c r="I36" s="226">
        <v>2.9342961036224559E-2</v>
      </c>
      <c r="J36" s="226">
        <v>2.5705926048050689E-2</v>
      </c>
      <c r="K36" s="226">
        <v>2.6268209375693449E-2</v>
      </c>
      <c r="L36" s="226">
        <v>2.5118827080710501E-2</v>
      </c>
      <c r="M36" s="226">
        <v>2.7096787874850922E-2</v>
      </c>
      <c r="N36" s="226">
        <v>1.718897430861124E-2</v>
      </c>
      <c r="O36" s="226">
        <v>1.1614585623709E-2</v>
      </c>
      <c r="P36" s="226">
        <v>8.3469005682437324E-3</v>
      </c>
      <c r="Q36" s="226">
        <v>9.3935402693407534E-3</v>
      </c>
      <c r="R36" s="226">
        <v>1.0657627964059691E-2</v>
      </c>
      <c r="S36" s="226">
        <v>2.4927827926352411E-2</v>
      </c>
      <c r="T36" s="226">
        <v>2.594221794716603E-2</v>
      </c>
      <c r="U36" s="226">
        <v>1.8446025657024249E-2</v>
      </c>
      <c r="V36" s="226">
        <v>1.544325084638234E-2</v>
      </c>
      <c r="W36" s="226">
        <v>1.6519407303786579E-2</v>
      </c>
      <c r="DA36" s="174" t="s">
        <v>675</v>
      </c>
    </row>
    <row r="37" spans="1:105" ht="12" customHeight="1" x14ac:dyDescent="0.25">
      <c r="A37" s="202" t="s">
        <v>94</v>
      </c>
      <c r="B37" s="226">
        <v>4.2440513881993738</v>
      </c>
      <c r="C37" s="226">
        <v>5.1419351088318486</v>
      </c>
      <c r="D37" s="226">
        <v>5.3873357261904218</v>
      </c>
      <c r="E37" s="226">
        <v>5.0930497865044879</v>
      </c>
      <c r="F37" s="226">
        <v>5.4619956959474081</v>
      </c>
      <c r="G37" s="226">
        <v>4.5490083165898536</v>
      </c>
      <c r="H37" s="226">
        <v>4.0896223752759591</v>
      </c>
      <c r="I37" s="226">
        <v>4.7149857536163076</v>
      </c>
      <c r="J37" s="226">
        <v>4.1305672917755443</v>
      </c>
      <c r="K37" s="226">
        <v>4.2209180193677129</v>
      </c>
      <c r="L37" s="226">
        <v>4.036229052919742</v>
      </c>
      <c r="M37" s="226">
        <v>4.3540584960379887</v>
      </c>
      <c r="N37" s="226">
        <v>2.7620174011861258</v>
      </c>
      <c r="O37" s="226">
        <v>1.866294464363669</v>
      </c>
      <c r="P37" s="226">
        <v>1.3412251482573889</v>
      </c>
      <c r="Q37" s="226">
        <v>1.5094048787811569</v>
      </c>
      <c r="R37" s="226">
        <v>1.7125253295278811</v>
      </c>
      <c r="S37" s="226">
        <v>3.9605908223985882</v>
      </c>
      <c r="T37" s="226">
        <v>4.1685359526972681</v>
      </c>
      <c r="U37" s="226">
        <v>2.964007213734853</v>
      </c>
      <c r="V37" s="226">
        <v>2.481505109192093</v>
      </c>
      <c r="W37" s="226">
        <v>2.654427751834024</v>
      </c>
      <c r="DA37" s="174" t="s">
        <v>676</v>
      </c>
    </row>
    <row r="38" spans="1:105" ht="12" customHeight="1" x14ac:dyDescent="0.25">
      <c r="A38" s="202" t="s">
        <v>95</v>
      </c>
      <c r="B38" s="226">
        <v>7.2419778603210985E-2</v>
      </c>
      <c r="C38" s="226">
        <v>8.774111529588928E-2</v>
      </c>
      <c r="D38" s="226">
        <v>9.1928590128925944E-2</v>
      </c>
      <c r="E38" s="226">
        <v>8.6906944383223633E-2</v>
      </c>
      <c r="F38" s="226">
        <v>9.3202575287389677E-2</v>
      </c>
      <c r="G38" s="226">
        <v>7.7623512304212147E-2</v>
      </c>
      <c r="H38" s="226">
        <v>6.9784627917495332E-2</v>
      </c>
      <c r="I38" s="226">
        <v>8.0455723355191924E-2</v>
      </c>
      <c r="J38" s="226">
        <v>7.0483305081507019E-2</v>
      </c>
      <c r="K38" s="226">
        <v>7.2025034690874429E-2</v>
      </c>
      <c r="L38" s="226">
        <v>6.8873533251045602E-2</v>
      </c>
      <c r="M38" s="226">
        <v>7.4296921376883235E-2</v>
      </c>
      <c r="N38" s="226">
        <v>4.7130600079039117E-2</v>
      </c>
      <c r="O38" s="226">
        <v>3.1846134637629371E-2</v>
      </c>
      <c r="P38" s="226">
        <v>2.288644019814022E-2</v>
      </c>
      <c r="Q38" s="226">
        <v>2.5756230814706339E-2</v>
      </c>
      <c r="R38" s="226">
        <v>2.9222244000541759E-2</v>
      </c>
      <c r="S38" s="226">
        <v>6.8349830987148655E-2</v>
      </c>
      <c r="T38" s="226">
        <v>7.1131195921249682E-2</v>
      </c>
      <c r="U38" s="226">
        <v>5.0577320244953303E-2</v>
      </c>
      <c r="V38" s="226">
        <v>4.2343985539410267E-2</v>
      </c>
      <c r="W38" s="226">
        <v>4.5294708410116118E-2</v>
      </c>
      <c r="DA38" s="174" t="s">
        <v>677</v>
      </c>
    </row>
    <row r="39" spans="1:105" ht="12" customHeight="1" x14ac:dyDescent="0.25">
      <c r="A39" s="56" t="s">
        <v>96</v>
      </c>
      <c r="B39" s="262">
        <v>0.61244722066028334</v>
      </c>
      <c r="C39" s="262">
        <v>0.73665742340596263</v>
      </c>
      <c r="D39" s="262">
        <v>0.76502012532881924</v>
      </c>
      <c r="E39" s="262">
        <v>0.72140879822206749</v>
      </c>
      <c r="F39" s="262">
        <v>0.76431801770319985</v>
      </c>
      <c r="G39" s="262">
        <v>0.67940645859191806</v>
      </c>
      <c r="H39" s="262">
        <v>0.6136209877905423</v>
      </c>
      <c r="I39" s="262">
        <v>0.69799374206392961</v>
      </c>
      <c r="J39" s="262">
        <v>0.61120904327498271</v>
      </c>
      <c r="K39" s="262">
        <v>0.60912836869235809</v>
      </c>
      <c r="L39" s="262">
        <v>0.58306870729056948</v>
      </c>
      <c r="M39" s="262">
        <v>0.63514218288460911</v>
      </c>
      <c r="N39" s="262">
        <v>0.41033281890718459</v>
      </c>
      <c r="O39" s="262">
        <v>0.27716576919579877</v>
      </c>
      <c r="P39" s="262">
        <v>0.54646439428251092</v>
      </c>
      <c r="Q39" s="262">
        <v>0.70371249004179703</v>
      </c>
      <c r="R39" s="262">
        <v>0.85997397240794848</v>
      </c>
      <c r="S39" s="262">
        <v>2.4274925368062208</v>
      </c>
      <c r="T39" s="262">
        <v>2.8972191986279801</v>
      </c>
      <c r="U39" s="262">
        <v>2.1938566647753182</v>
      </c>
      <c r="V39" s="262">
        <v>2.1198125485301138</v>
      </c>
      <c r="W39" s="262">
        <v>2.349388980354552</v>
      </c>
      <c r="DA39" s="68" t="s">
        <v>678</v>
      </c>
    </row>
    <row r="40" spans="1:105" ht="12" customHeight="1" x14ac:dyDescent="0.25">
      <c r="A40" s="37" t="s">
        <v>160</v>
      </c>
      <c r="B40" s="228">
        <v>1.2303310234966881E-2</v>
      </c>
      <c r="C40" s="228">
        <v>1.5394218351179609E-2</v>
      </c>
      <c r="D40" s="228">
        <v>1.470856194180094E-2</v>
      </c>
      <c r="E40" s="228">
        <v>1.371888947694167E-2</v>
      </c>
      <c r="F40" s="228">
        <v>1.429214525771088E-2</v>
      </c>
      <c r="G40" s="228">
        <v>1.3049582717315E-2</v>
      </c>
      <c r="H40" s="228">
        <v>5.8327260825712188E-3</v>
      </c>
      <c r="I40" s="228">
        <v>2.4549559444359811E-2</v>
      </c>
      <c r="J40" s="228">
        <v>1.5618090033262959E-2</v>
      </c>
      <c r="K40" s="228">
        <v>1.7379497253747839E-2</v>
      </c>
      <c r="L40" s="228">
        <v>2.009158965509112E-2</v>
      </c>
      <c r="M40" s="228">
        <v>1.4090025506945599E-2</v>
      </c>
      <c r="N40" s="228">
        <v>3.3542847678491622E-3</v>
      </c>
      <c r="O40" s="228">
        <v>1.510799416629359E-3</v>
      </c>
      <c r="P40" s="228">
        <v>1.3316236916389879E-4</v>
      </c>
      <c r="Q40" s="228">
        <v>2.0369710992675769E-4</v>
      </c>
      <c r="R40" s="228">
        <v>3.3233161903687742E-4</v>
      </c>
      <c r="S40" s="228">
        <v>9.4183817562858044E-4</v>
      </c>
      <c r="T40" s="228">
        <v>1.568601651827611E-3</v>
      </c>
      <c r="U40" s="228">
        <v>1.1175458519896049E-3</v>
      </c>
      <c r="V40" s="228">
        <v>6.0113739137484612E-4</v>
      </c>
      <c r="W40" s="228">
        <v>8.7147789196782225E-4</v>
      </c>
      <c r="DA40" s="69" t="s">
        <v>679</v>
      </c>
    </row>
    <row r="41" spans="1:105" ht="12" customHeight="1" x14ac:dyDescent="0.25">
      <c r="A41" s="37" t="s">
        <v>162</v>
      </c>
      <c r="B41" s="228">
        <v>6.7368142640096759E-2</v>
      </c>
      <c r="C41" s="228">
        <v>0.1388446500732351</v>
      </c>
      <c r="D41" s="228">
        <v>0.23349301257500149</v>
      </c>
      <c r="E41" s="228">
        <v>0.1359610814370078</v>
      </c>
      <c r="F41" s="228">
        <v>0.15370269966091729</v>
      </c>
      <c r="G41" s="228">
        <v>5.140624831836018E-2</v>
      </c>
      <c r="H41" s="228">
        <v>4.2424061424199543E-2</v>
      </c>
      <c r="I41" s="228">
        <v>4.7646918257285967E-2</v>
      </c>
      <c r="J41" s="228">
        <v>3.0989009472254359E-2</v>
      </c>
      <c r="K41" s="228">
        <v>8.5392438336030607E-2</v>
      </c>
      <c r="L41" s="228">
        <v>0.13020287085157331</v>
      </c>
      <c r="M41" s="228">
        <v>6.1045522773264957E-2</v>
      </c>
      <c r="N41" s="228">
        <v>8.9343590821956472E-3</v>
      </c>
      <c r="O41" s="228">
        <v>7.447531894342295E-3</v>
      </c>
      <c r="P41" s="228">
        <v>1.5539307939614179E-3</v>
      </c>
      <c r="Q41" s="228">
        <v>3.1916281595374412E-3</v>
      </c>
      <c r="R41" s="228">
        <v>6.4168715651535136E-3</v>
      </c>
      <c r="S41" s="228">
        <v>1.6440838083967711E-2</v>
      </c>
      <c r="T41" s="228">
        <v>3.0141367378972571E-2</v>
      </c>
      <c r="U41" s="228">
        <v>2.5427275681547991E-2</v>
      </c>
      <c r="V41" s="228">
        <v>1.6513018907652569E-2</v>
      </c>
      <c r="W41" s="228">
        <v>2.0767711312551101E-2</v>
      </c>
      <c r="DA41" s="69" t="s">
        <v>680</v>
      </c>
    </row>
    <row r="42" spans="1:105" ht="12" customHeight="1" x14ac:dyDescent="0.25">
      <c r="A42" s="37" t="s">
        <v>97</v>
      </c>
      <c r="B42" s="228">
        <v>2.088864038423057E-3</v>
      </c>
      <c r="C42" s="228">
        <v>2.8817128281899769E-3</v>
      </c>
      <c r="D42" s="228">
        <v>3.3649442319568508E-3</v>
      </c>
      <c r="E42" s="228">
        <v>3.6615252700721631E-3</v>
      </c>
      <c r="F42" s="228">
        <v>4.294752090170488E-3</v>
      </c>
      <c r="G42" s="228">
        <v>4.7287539294073533E-2</v>
      </c>
      <c r="H42" s="228">
        <v>4.2750287353589378E-2</v>
      </c>
      <c r="I42" s="228">
        <v>4.5433949759505932E-2</v>
      </c>
      <c r="J42" s="228">
        <v>4.3878607316054627E-2</v>
      </c>
      <c r="K42" s="228">
        <v>4.4484425123493161E-2</v>
      </c>
      <c r="L42" s="228">
        <v>4.4501369557068758E-2</v>
      </c>
      <c r="M42" s="228">
        <v>4.3490761438218881E-2</v>
      </c>
      <c r="N42" s="228">
        <v>2.735843444058771E-2</v>
      </c>
      <c r="O42" s="228">
        <v>2.052574422427737E-2</v>
      </c>
      <c r="P42" s="228">
        <v>1.3957455522660891E-2</v>
      </c>
      <c r="Q42" s="228">
        <v>1.4787577351346989E-2</v>
      </c>
      <c r="R42" s="228">
        <v>1.6689497284682161E-2</v>
      </c>
      <c r="S42" s="228">
        <v>4.1830574033448878E-2</v>
      </c>
      <c r="T42" s="228">
        <v>4.3754677145366967E-2</v>
      </c>
      <c r="U42" s="228">
        <v>3.0970869422034229E-2</v>
      </c>
      <c r="V42" s="228">
        <v>2.7793984107817499E-2</v>
      </c>
      <c r="W42" s="228">
        <v>2.8752488784066998E-2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0.45637410708266679</v>
      </c>
      <c r="Q43" s="228">
        <v>0.61713628538460008</v>
      </c>
      <c r="R43" s="228">
        <v>0.77031486775958169</v>
      </c>
      <c r="S43" s="228">
        <v>2.2379870130804091</v>
      </c>
      <c r="T43" s="228">
        <v>2.719526776382446</v>
      </c>
      <c r="U43" s="228">
        <v>2.076972899972696</v>
      </c>
      <c r="V43" s="228">
        <v>2.030742571604919</v>
      </c>
      <c r="W43" s="228">
        <v>2.2568185881335552</v>
      </c>
      <c r="DA43" s="69" t="s">
        <v>682</v>
      </c>
    </row>
    <row r="44" spans="1:105" ht="12" customHeight="1" x14ac:dyDescent="0.25">
      <c r="A44" s="37" t="s">
        <v>38</v>
      </c>
      <c r="B44" s="228">
        <v>0.53068690374679661</v>
      </c>
      <c r="C44" s="228">
        <v>0.57953684215335799</v>
      </c>
      <c r="D44" s="228">
        <v>0.5134536065800599</v>
      </c>
      <c r="E44" s="228">
        <v>0.5680673020380459</v>
      </c>
      <c r="F44" s="228">
        <v>0.5920284206944012</v>
      </c>
      <c r="G44" s="228">
        <v>0.56766308826216938</v>
      </c>
      <c r="H44" s="228">
        <v>0.52261391293018222</v>
      </c>
      <c r="I44" s="228">
        <v>0.5803633146027779</v>
      </c>
      <c r="J44" s="228">
        <v>0.52072333645341073</v>
      </c>
      <c r="K44" s="228">
        <v>0.46187200797908651</v>
      </c>
      <c r="L44" s="228">
        <v>0.38827287722683618</v>
      </c>
      <c r="M44" s="228">
        <v>0.51651587316617964</v>
      </c>
      <c r="N44" s="228">
        <v>0.37068574061655207</v>
      </c>
      <c r="O44" s="228">
        <v>0.24768169366054971</v>
      </c>
      <c r="P44" s="228">
        <v>7.4445738514057946E-2</v>
      </c>
      <c r="Q44" s="228">
        <v>6.8393302036385703E-2</v>
      </c>
      <c r="R44" s="228">
        <v>6.6220404179494291E-2</v>
      </c>
      <c r="S44" s="228">
        <v>0.1302922734327667</v>
      </c>
      <c r="T44" s="228">
        <v>0.10222777606936739</v>
      </c>
      <c r="U44" s="228">
        <v>5.9368073847049813E-2</v>
      </c>
      <c r="V44" s="228">
        <v>4.416183651834988E-2</v>
      </c>
      <c r="W44" s="228">
        <v>4.217871423241136E-2</v>
      </c>
      <c r="DA44" s="69" t="s">
        <v>683</v>
      </c>
    </row>
    <row r="45" spans="1:105" ht="12" customHeight="1" x14ac:dyDescent="0.25">
      <c r="A45" s="57" t="s">
        <v>517</v>
      </c>
      <c r="B45" s="263">
        <v>195.11041848430921</v>
      </c>
      <c r="C45" s="263">
        <v>235.29802042509311</v>
      </c>
      <c r="D45" s="263">
        <v>245.51264787083531</v>
      </c>
      <c r="E45" s="263">
        <v>233.8952834481147</v>
      </c>
      <c r="F45" s="263">
        <v>251.38681754375449</v>
      </c>
      <c r="G45" s="263">
        <v>209.46589396600041</v>
      </c>
      <c r="H45" s="263">
        <v>188.5969320817866</v>
      </c>
      <c r="I45" s="263">
        <v>217.16686448490159</v>
      </c>
      <c r="J45" s="263">
        <v>191.2496517919775</v>
      </c>
      <c r="K45" s="263">
        <v>194.7585103253034</v>
      </c>
      <c r="L45" s="263">
        <v>185.10350733478191</v>
      </c>
      <c r="M45" s="263">
        <v>201.14170892729501</v>
      </c>
      <c r="N45" s="263">
        <v>128.71560654676469</v>
      </c>
      <c r="O45" s="263">
        <v>87.036953934427004</v>
      </c>
      <c r="P45" s="263">
        <v>62.471821501380681</v>
      </c>
      <c r="Q45" s="263">
        <v>70.21579188672186</v>
      </c>
      <c r="R45" s="263">
        <v>79.535955327214268</v>
      </c>
      <c r="S45" s="263">
        <v>184.66218867642041</v>
      </c>
      <c r="T45" s="263">
        <v>190.79797619061759</v>
      </c>
      <c r="U45" s="263">
        <v>135.7899465572367</v>
      </c>
      <c r="V45" s="263">
        <v>113.7923593736454</v>
      </c>
      <c r="W45" s="263">
        <v>121.34765693298711</v>
      </c>
      <c r="DA45" s="70" t="s">
        <v>684</v>
      </c>
    </row>
    <row r="46" spans="1:105" ht="12" customHeight="1" x14ac:dyDescent="0.25">
      <c r="A46" s="57" t="s">
        <v>519</v>
      </c>
      <c r="B46" s="296">
        <v>20.035905238476449</v>
      </c>
      <c r="C46" s="296">
        <v>24.375537582354301</v>
      </c>
      <c r="D46" s="296">
        <v>25.457586032596581</v>
      </c>
      <c r="E46" s="296">
        <v>23.845082663453869</v>
      </c>
      <c r="F46" s="296">
        <v>25.4785426990661</v>
      </c>
      <c r="G46" s="296">
        <v>21.922781028205691</v>
      </c>
      <c r="H46" s="296">
        <v>19.67754204760141</v>
      </c>
      <c r="I46" s="296">
        <v>22.549491964463641</v>
      </c>
      <c r="J46" s="296">
        <v>19.619580959060482</v>
      </c>
      <c r="K46" s="296">
        <v>19.667487220151049</v>
      </c>
      <c r="L46" s="296">
        <v>18.840791334208639</v>
      </c>
      <c r="M46" s="296">
        <v>20.611587087325329</v>
      </c>
      <c r="N46" s="296">
        <v>13.33160572081621</v>
      </c>
      <c r="O46" s="296">
        <v>8.9383927484899601</v>
      </c>
      <c r="P46" s="296">
        <v>6.4371295691539929</v>
      </c>
      <c r="Q46" s="296">
        <v>7.0908901553047139</v>
      </c>
      <c r="R46" s="296">
        <v>7.8498037867623784</v>
      </c>
      <c r="S46" s="296">
        <v>18.689202897147752</v>
      </c>
      <c r="T46" s="296">
        <v>19.238059055455061</v>
      </c>
      <c r="U46" s="296">
        <v>13.29552965319113</v>
      </c>
      <c r="V46" s="296">
        <v>11.097420461635201</v>
      </c>
      <c r="W46" s="296">
        <v>11.85328258074774</v>
      </c>
      <c r="DA46" s="70" t="s">
        <v>685</v>
      </c>
    </row>
    <row r="47" spans="1:105" ht="12" customHeight="1" x14ac:dyDescent="0.25">
      <c r="A47" s="60" t="s">
        <v>521</v>
      </c>
      <c r="B47" s="264">
        <v>3.7960276188435169</v>
      </c>
      <c r="C47" s="264">
        <v>6.3698626260503914</v>
      </c>
      <c r="D47" s="264">
        <v>9.4217212070878666</v>
      </c>
      <c r="E47" s="264">
        <v>6.0285483772585966</v>
      </c>
      <c r="F47" s="264">
        <v>6.2907115296497116</v>
      </c>
      <c r="G47" s="264">
        <v>2.749097971238422</v>
      </c>
      <c r="H47" s="264">
        <v>2.2145284478833438</v>
      </c>
      <c r="I47" s="264">
        <v>3.0746757997880509</v>
      </c>
      <c r="J47" s="264">
        <v>2.0227581468645881</v>
      </c>
      <c r="K47" s="264">
        <v>3.9765629181057141</v>
      </c>
      <c r="L47" s="264">
        <v>5.6659475754175093</v>
      </c>
      <c r="M47" s="264">
        <v>2.9012691245148692</v>
      </c>
      <c r="N47" s="264">
        <v>0.48951259963008847</v>
      </c>
      <c r="O47" s="264">
        <v>0.36666996767263937</v>
      </c>
      <c r="P47" s="264">
        <v>0.18203830231915699</v>
      </c>
      <c r="Q47" s="264">
        <v>0.38556351632489749</v>
      </c>
      <c r="R47" s="264">
        <v>0.81570117518859653</v>
      </c>
      <c r="S47" s="264">
        <v>2.500838477570579</v>
      </c>
      <c r="T47" s="264">
        <v>4.9311043476768397</v>
      </c>
      <c r="U47" s="264">
        <v>4.3736190815566376</v>
      </c>
      <c r="V47" s="264">
        <v>3.262875751067464</v>
      </c>
      <c r="W47" s="264">
        <v>4.1937220611015134</v>
      </c>
      <c r="DA47" s="72" t="s">
        <v>686</v>
      </c>
    </row>
    <row r="48" spans="1:105" ht="12" customHeight="1" x14ac:dyDescent="0.25">
      <c r="A48" s="59" t="s">
        <v>33</v>
      </c>
      <c r="B48" s="299">
        <v>0.1534984433427633</v>
      </c>
      <c r="C48" s="299">
        <v>0.1891355943078277</v>
      </c>
      <c r="D48" s="299">
        <v>0.18737069032427869</v>
      </c>
      <c r="E48" s="299">
        <v>0.15593711739987531</v>
      </c>
      <c r="F48" s="299">
        <v>0.14737162131932391</v>
      </c>
      <c r="G48" s="299">
        <v>0.15676148877825899</v>
      </c>
      <c r="H48" s="299">
        <v>0.1210181573227687</v>
      </c>
      <c r="I48" s="299">
        <v>0.1395231048025492</v>
      </c>
      <c r="J48" s="299">
        <v>9.9710705384831941E-2</v>
      </c>
      <c r="K48" s="299">
        <v>0.1049966974288602</v>
      </c>
      <c r="L48" s="299">
        <v>0.1394095299635244</v>
      </c>
      <c r="M48" s="299">
        <v>8.1808977409902145E-2</v>
      </c>
      <c r="N48" s="299">
        <v>2.3424246680495961E-2</v>
      </c>
      <c r="O48" s="299">
        <v>1.376022932149332E-2</v>
      </c>
      <c r="P48" s="299">
        <v>7.2236450881161427E-3</v>
      </c>
      <c r="Q48" s="299">
        <v>9.0920813288980495E-3</v>
      </c>
      <c r="R48" s="299">
        <v>2.2287881897647251E-2</v>
      </c>
      <c r="S48" s="299">
        <v>6.9266444934154611E-2</v>
      </c>
      <c r="T48" s="299">
        <v>8.6635524979454537E-2</v>
      </c>
      <c r="U48" s="299">
        <v>6.3264878995400162E-2</v>
      </c>
      <c r="V48" s="299">
        <v>4.7342233784972938E-2</v>
      </c>
      <c r="W48" s="299">
        <v>3.8324701172672469E-2</v>
      </c>
      <c r="DA48" s="71" t="s">
        <v>687</v>
      </c>
    </row>
    <row r="49" spans="1:105" ht="12" customHeight="1" x14ac:dyDescent="0.25">
      <c r="A49" s="59" t="s">
        <v>160</v>
      </c>
      <c r="B49" s="299">
        <v>0.38717727100968252</v>
      </c>
      <c r="C49" s="299">
        <v>0.49184639835149951</v>
      </c>
      <c r="D49" s="299">
        <v>0.47239456150522469</v>
      </c>
      <c r="E49" s="299">
        <v>0.44247209910132018</v>
      </c>
      <c r="F49" s="299">
        <v>0.47634789632748281</v>
      </c>
      <c r="G49" s="299">
        <v>0.45326794878649679</v>
      </c>
      <c r="H49" s="299">
        <v>0.2004256514446536</v>
      </c>
      <c r="I49" s="299">
        <v>0.8471505841326129</v>
      </c>
      <c r="J49" s="299">
        <v>0.54274850923830686</v>
      </c>
      <c r="K49" s="299">
        <v>0.60716620616699579</v>
      </c>
      <c r="L49" s="299">
        <v>0.70107780241108553</v>
      </c>
      <c r="M49" s="299">
        <v>0.49681873262506099</v>
      </c>
      <c r="N49" s="299">
        <v>0.11950150149778289</v>
      </c>
      <c r="O49" s="299">
        <v>5.3768078212895219E-2</v>
      </c>
      <c r="P49" s="299">
        <v>1.150585294214097E-2</v>
      </c>
      <c r="Q49" s="299">
        <v>2.05368925680154E-2</v>
      </c>
      <c r="R49" s="299">
        <v>3.6302123754201228E-2</v>
      </c>
      <c r="S49" s="299">
        <v>0.120338362473234</v>
      </c>
      <c r="T49" s="299">
        <v>0.22575348052870059</v>
      </c>
      <c r="U49" s="299">
        <v>0.1727085171133618</v>
      </c>
      <c r="V49" s="299">
        <v>0.1096689984787205</v>
      </c>
      <c r="W49" s="299">
        <v>0.16274602387160911</v>
      </c>
      <c r="DA49" s="71" t="s">
        <v>688</v>
      </c>
    </row>
    <row r="50" spans="1:105" ht="12" customHeight="1" x14ac:dyDescent="0.25">
      <c r="A50" s="59" t="s">
        <v>70</v>
      </c>
      <c r="B50" s="299">
        <v>1.186084121693403</v>
      </c>
      <c r="C50" s="299">
        <v>1.359006753430547</v>
      </c>
      <c r="D50" s="299">
        <v>1.4424324995214051</v>
      </c>
      <c r="E50" s="299">
        <v>1.150020725185664</v>
      </c>
      <c r="F50" s="299">
        <v>0.66684735794808225</v>
      </c>
      <c r="G50" s="299">
        <v>0.39626457121126912</v>
      </c>
      <c r="H50" s="299">
        <v>0.47020485784338711</v>
      </c>
      <c r="I50" s="299">
        <v>0.48318343049197793</v>
      </c>
      <c r="J50" s="299">
        <v>0.32917807244875019</v>
      </c>
      <c r="K50" s="299">
        <v>0.35258326434181397</v>
      </c>
      <c r="L50" s="299">
        <v>0.3909392003503272</v>
      </c>
      <c r="M50" s="299">
        <v>0.22169854207200049</v>
      </c>
      <c r="N50" s="299">
        <v>3.5908438269689272E-2</v>
      </c>
      <c r="O50" s="299">
        <v>4.0436959194472558E-2</v>
      </c>
      <c r="P50" s="299">
        <v>3.225693449084327E-2</v>
      </c>
      <c r="Q50" s="299">
        <v>4.185735357412159E-2</v>
      </c>
      <c r="R50" s="299">
        <v>7.2950728017209199E-2</v>
      </c>
      <c r="S50" s="299">
        <v>0.26089311087615158</v>
      </c>
      <c r="T50" s="299">
        <v>0.38463611604868719</v>
      </c>
      <c r="U50" s="299">
        <v>0.30214134097849882</v>
      </c>
      <c r="V50" s="299">
        <v>0.16543444350123629</v>
      </c>
      <c r="W50" s="299">
        <v>0.20720674391475111</v>
      </c>
      <c r="DA50" s="71" t="s">
        <v>689</v>
      </c>
    </row>
    <row r="51" spans="1:105" ht="12" customHeight="1" x14ac:dyDescent="0.25">
      <c r="A51" s="59" t="s">
        <v>162</v>
      </c>
      <c r="B51" s="299">
        <v>2.069267782797668</v>
      </c>
      <c r="C51" s="299">
        <v>4.3298738799605179</v>
      </c>
      <c r="D51" s="299">
        <v>7.3195234557369577</v>
      </c>
      <c r="E51" s="299">
        <v>4.2801184355717377</v>
      </c>
      <c r="F51" s="299">
        <v>5.0001446540548216</v>
      </c>
      <c r="G51" s="299">
        <v>1.742803962462397</v>
      </c>
      <c r="H51" s="299">
        <v>1.422879781272534</v>
      </c>
      <c r="I51" s="299">
        <v>1.604818680360911</v>
      </c>
      <c r="J51" s="299">
        <v>1.0511208597926991</v>
      </c>
      <c r="K51" s="299">
        <v>2.9118167501680441</v>
      </c>
      <c r="L51" s="299">
        <v>4.4345210426925723</v>
      </c>
      <c r="M51" s="299">
        <v>2.1009428724079049</v>
      </c>
      <c r="N51" s="299">
        <v>0.31067841318212031</v>
      </c>
      <c r="O51" s="299">
        <v>0.25870470094377829</v>
      </c>
      <c r="P51" s="299">
        <v>0.13105186979805669</v>
      </c>
      <c r="Q51" s="299">
        <v>0.31407718885386238</v>
      </c>
      <c r="R51" s="299">
        <v>0.68416044151953892</v>
      </c>
      <c r="S51" s="299">
        <v>2.0503405592870378</v>
      </c>
      <c r="T51" s="299">
        <v>4.2340792261199969</v>
      </c>
      <c r="U51" s="299">
        <v>3.8355043444693768</v>
      </c>
      <c r="V51" s="299">
        <v>2.940430075302535</v>
      </c>
      <c r="W51" s="299">
        <v>3.7854445921424809</v>
      </c>
      <c r="DA51" s="71" t="s">
        <v>690</v>
      </c>
    </row>
    <row r="52" spans="1:105" ht="12" customHeight="1" x14ac:dyDescent="0.25">
      <c r="A52" s="60" t="s">
        <v>527</v>
      </c>
      <c r="B52" s="264">
        <v>16.239877619632932</v>
      </c>
      <c r="C52" s="264">
        <v>18.00567495630391</v>
      </c>
      <c r="D52" s="264">
        <v>16.035864825508721</v>
      </c>
      <c r="E52" s="264">
        <v>17.816534286195282</v>
      </c>
      <c r="F52" s="264">
        <v>19.187831169416391</v>
      </c>
      <c r="G52" s="264">
        <v>19.17368305696727</v>
      </c>
      <c r="H52" s="264">
        <v>17.463013599718071</v>
      </c>
      <c r="I52" s="264">
        <v>19.474816164675591</v>
      </c>
      <c r="J52" s="264">
        <v>17.596822812195889</v>
      </c>
      <c r="K52" s="264">
        <v>15.690924302045341</v>
      </c>
      <c r="L52" s="264">
        <v>13.17484375879113</v>
      </c>
      <c r="M52" s="264">
        <v>17.710317962810461</v>
      </c>
      <c r="N52" s="264">
        <v>12.842093121186119</v>
      </c>
      <c r="O52" s="264">
        <v>8.5717227808173213</v>
      </c>
      <c r="P52" s="264">
        <v>6.2550912668348362</v>
      </c>
      <c r="Q52" s="264">
        <v>6.7053266389798161</v>
      </c>
      <c r="R52" s="264">
        <v>7.0341026115737808</v>
      </c>
      <c r="S52" s="264">
        <v>16.188364419577169</v>
      </c>
      <c r="T52" s="264">
        <v>14.306954707778219</v>
      </c>
      <c r="U52" s="264">
        <v>8.9219105716344895</v>
      </c>
      <c r="V52" s="264">
        <v>7.8345447105677311</v>
      </c>
      <c r="W52" s="264">
        <v>7.6595605196462282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7.8136378587497219</v>
      </c>
      <c r="C53" s="296">
        <f t="shared" si="0"/>
        <v>9.9494739425263656</v>
      </c>
      <c r="D53" s="296">
        <f t="shared" si="0"/>
        <v>10.725185391870042</v>
      </c>
      <c r="E53" s="296">
        <f t="shared" si="0"/>
        <v>9.5789467729450166</v>
      </c>
      <c r="F53" s="296">
        <f t="shared" si="0"/>
        <v>10.1563793247386</v>
      </c>
      <c r="G53" s="296">
        <f t="shared" si="0"/>
        <v>8.1899810327401976</v>
      </c>
      <c r="H53" s="296">
        <f t="shared" si="0"/>
        <v>7.2019541616460057</v>
      </c>
      <c r="I53" s="296">
        <f t="shared" si="0"/>
        <v>8.4514576863366617</v>
      </c>
      <c r="J53" s="296">
        <f t="shared" si="0"/>
        <v>6.9384602318051165</v>
      </c>
      <c r="K53" s="296">
        <f t="shared" si="0"/>
        <v>7.6068367522607927</v>
      </c>
      <c r="L53" s="296">
        <f t="shared" si="0"/>
        <v>7.6924162092023636</v>
      </c>
      <c r="M53" s="296">
        <f t="shared" si="0"/>
        <v>7.6353528587187203</v>
      </c>
      <c r="N53" s="296">
        <f t="shared" si="0"/>
        <v>4.0277609201658988</v>
      </c>
      <c r="O53" s="296">
        <f t="shared" si="0"/>
        <v>2.7210771353224414</v>
      </c>
      <c r="P53" s="296">
        <f t="shared" si="0"/>
        <v>1.8637519067010238</v>
      </c>
      <c r="Q53" s="296">
        <f t="shared" si="0"/>
        <v>2.2338027186593701</v>
      </c>
      <c r="R53" s="296">
        <f t="shared" si="0"/>
        <v>2.7110755481709115</v>
      </c>
      <c r="S53" s="296">
        <f t="shared" si="0"/>
        <v>6.8347312393130659</v>
      </c>
      <c r="T53" s="296">
        <f t="shared" si="0"/>
        <v>7.6998560228534068</v>
      </c>
      <c r="U53" s="296">
        <f t="shared" si="0"/>
        <v>5.430088866240661</v>
      </c>
      <c r="V53" s="296">
        <f t="shared" si="0"/>
        <v>4.4669105756217462</v>
      </c>
      <c r="W53" s="296">
        <f t="shared" si="0"/>
        <v>4.8821090799634472</v>
      </c>
      <c r="DA53" s="70"/>
    </row>
    <row r="54" spans="1:105" ht="12" customHeight="1" x14ac:dyDescent="0.25">
      <c r="A54" s="60" t="s">
        <v>530</v>
      </c>
      <c r="B54" s="264">
        <v>0.53612282211903062</v>
      </c>
      <c r="C54" s="264">
        <v>1.002710393789555</v>
      </c>
      <c r="D54" s="264">
        <v>1.562687731146037</v>
      </c>
      <c r="E54" s="264">
        <v>0.98149645069872282</v>
      </c>
      <c r="F54" s="264">
        <v>1.1070068953995089</v>
      </c>
      <c r="G54" s="264">
        <v>0.45671831853387862</v>
      </c>
      <c r="H54" s="264">
        <v>0.34302542539329239</v>
      </c>
      <c r="I54" s="264">
        <v>0.50681939910600393</v>
      </c>
      <c r="J54" s="264">
        <v>0.33459186725992418</v>
      </c>
      <c r="K54" s="264">
        <v>0.71366979815586973</v>
      </c>
      <c r="L54" s="264">
        <v>1.016197018207097</v>
      </c>
      <c r="M54" s="264">
        <v>0.52279104170891377</v>
      </c>
      <c r="N54" s="264">
        <v>8.8241412882127529E-2</v>
      </c>
      <c r="O54" s="264">
        <v>6.4057176355039408E-2</v>
      </c>
      <c r="P54" s="264">
        <v>2.9469742989279509E-2</v>
      </c>
      <c r="Q54" s="264">
        <v>6.8723015590387446E-2</v>
      </c>
      <c r="R54" s="264">
        <v>0.15100587692837869</v>
      </c>
      <c r="S54" s="264">
        <v>0.44665768487944579</v>
      </c>
      <c r="T54" s="264">
        <v>0.89656569034832079</v>
      </c>
      <c r="U54" s="264">
        <v>0.81485299287827861</v>
      </c>
      <c r="V54" s="264">
        <v>0.62124906363924282</v>
      </c>
      <c r="W54" s="264">
        <v>0.79203765739374632</v>
      </c>
      <c r="DA54" s="72" t="s">
        <v>692</v>
      </c>
    </row>
    <row r="55" spans="1:105" ht="12" customHeight="1" x14ac:dyDescent="0.25">
      <c r="A55" s="59" t="s">
        <v>33</v>
      </c>
      <c r="B55" s="232">
        <v>3.1530957940530138E-2</v>
      </c>
      <c r="C55" s="232">
        <v>3.784747178307267E-2</v>
      </c>
      <c r="D55" s="232">
        <v>3.6695235587660933E-2</v>
      </c>
      <c r="E55" s="232">
        <v>3.1372524289195007E-2</v>
      </c>
      <c r="F55" s="232">
        <v>2.9008773328416761E-2</v>
      </c>
      <c r="G55" s="232">
        <v>3.0429627344140769E-2</v>
      </c>
      <c r="H55" s="232">
        <v>2.379851143044177E-2</v>
      </c>
      <c r="I55" s="232">
        <v>2.7286600174956231E-2</v>
      </c>
      <c r="J55" s="232">
        <v>1.969932901579673E-2</v>
      </c>
      <c r="K55" s="232">
        <v>2.0676984701959202E-2</v>
      </c>
      <c r="L55" s="232">
        <v>2.685636468904792E-2</v>
      </c>
      <c r="M55" s="232">
        <v>1.5961139744366339E-2</v>
      </c>
      <c r="N55" s="232">
        <v>4.5568114203083281E-3</v>
      </c>
      <c r="O55" s="232">
        <v>2.7018769205620469E-3</v>
      </c>
      <c r="P55" s="232">
        <v>1.4212646558052901E-3</v>
      </c>
      <c r="Q55" s="232">
        <v>1.8179343713659391E-3</v>
      </c>
      <c r="R55" s="232">
        <v>4.5312677543952514E-3</v>
      </c>
      <c r="S55" s="232">
        <v>1.381211809633379E-2</v>
      </c>
      <c r="T55" s="232">
        <v>1.708456659205063E-2</v>
      </c>
      <c r="U55" s="232">
        <v>1.266163768493643E-2</v>
      </c>
      <c r="V55" s="232">
        <v>9.495359391527616E-3</v>
      </c>
      <c r="W55" s="232">
        <v>7.6143208095183637E-3</v>
      </c>
      <c r="DA55" s="71" t="s">
        <v>693</v>
      </c>
    </row>
    <row r="56" spans="1:105" ht="12" customHeight="1" x14ac:dyDescent="0.25">
      <c r="A56" s="59" t="s">
        <v>160</v>
      </c>
      <c r="B56" s="232">
        <v>7.9532208808624938E-2</v>
      </c>
      <c r="C56" s="232">
        <v>9.8422207365775977E-2</v>
      </c>
      <c r="D56" s="232">
        <v>9.2515161761763817E-2</v>
      </c>
      <c r="E56" s="232">
        <v>8.9019643993742112E-2</v>
      </c>
      <c r="F56" s="232">
        <v>9.3764783384521377E-2</v>
      </c>
      <c r="G56" s="232">
        <v>8.7985734736968579E-2</v>
      </c>
      <c r="H56" s="232">
        <v>3.9414185956721033E-2</v>
      </c>
      <c r="I56" s="232">
        <v>0.16567764392801049</v>
      </c>
      <c r="J56" s="232">
        <v>0.10722801944940449</v>
      </c>
      <c r="K56" s="232">
        <v>0.1195691546866768</v>
      </c>
      <c r="L56" s="232">
        <v>0.13505820686630771</v>
      </c>
      <c r="M56" s="232">
        <v>9.6930599429394138E-2</v>
      </c>
      <c r="N56" s="232">
        <v>2.3247100075260999E-2</v>
      </c>
      <c r="O56" s="232">
        <v>1.0557580560047731E-2</v>
      </c>
      <c r="P56" s="232">
        <v>2.2637964520794232E-3</v>
      </c>
      <c r="Q56" s="232">
        <v>4.1062900264410484E-3</v>
      </c>
      <c r="R56" s="232">
        <v>7.3804520114960828E-3</v>
      </c>
      <c r="S56" s="232">
        <v>2.3996145255899399E-2</v>
      </c>
      <c r="T56" s="232">
        <v>4.4518693369659253E-2</v>
      </c>
      <c r="U56" s="232">
        <v>3.4565349740904812E-2</v>
      </c>
      <c r="V56" s="232">
        <v>2.199614321947951E-2</v>
      </c>
      <c r="W56" s="232">
        <v>3.233424914779455E-2</v>
      </c>
      <c r="DA56" s="71" t="s">
        <v>694</v>
      </c>
    </row>
    <row r="57" spans="1:105" ht="12" customHeight="1" x14ac:dyDescent="0.25">
      <c r="A57" s="59" t="s">
        <v>162</v>
      </c>
      <c r="B57" s="232">
        <v>0.42505965536987561</v>
      </c>
      <c r="C57" s="232">
        <v>0.86644071464070682</v>
      </c>
      <c r="D57" s="232">
        <v>1.433477333796612</v>
      </c>
      <c r="E57" s="232">
        <v>0.86110428241578574</v>
      </c>
      <c r="F57" s="232">
        <v>0.98423333868657104</v>
      </c>
      <c r="G57" s="232">
        <v>0.33830295645276931</v>
      </c>
      <c r="H57" s="232">
        <v>0.27981272800612961</v>
      </c>
      <c r="I57" s="232">
        <v>0.31385515500303718</v>
      </c>
      <c r="J57" s="232">
        <v>0.207664518794723</v>
      </c>
      <c r="K57" s="232">
        <v>0.57342365876723378</v>
      </c>
      <c r="L57" s="232">
        <v>0.8542824466517408</v>
      </c>
      <c r="M57" s="232">
        <v>0.40989930253515328</v>
      </c>
      <c r="N57" s="232">
        <v>6.04375013865582E-2</v>
      </c>
      <c r="O57" s="232">
        <v>5.0797718874429618E-2</v>
      </c>
      <c r="P57" s="232">
        <v>2.5784681881394791E-2</v>
      </c>
      <c r="Q57" s="232">
        <v>6.2798791192580458E-2</v>
      </c>
      <c r="R57" s="232">
        <v>0.1390941571624873</v>
      </c>
      <c r="S57" s="232">
        <v>0.40884942152721271</v>
      </c>
      <c r="T57" s="232">
        <v>0.83496243038661089</v>
      </c>
      <c r="U57" s="232">
        <v>0.76762600545243742</v>
      </c>
      <c r="V57" s="232">
        <v>0.58975756102823573</v>
      </c>
      <c r="W57" s="232">
        <v>0.75208908743643343</v>
      </c>
      <c r="DA57" s="71" t="s">
        <v>695</v>
      </c>
    </row>
    <row r="58" spans="1:105" ht="12" customHeight="1" x14ac:dyDescent="0.25">
      <c r="A58" s="60" t="s">
        <v>535</v>
      </c>
      <c r="B58" s="264">
        <v>3.9415926192249939</v>
      </c>
      <c r="C58" s="264">
        <v>5.3436909629665994</v>
      </c>
      <c r="D58" s="264">
        <v>6.0219860011601396</v>
      </c>
      <c r="E58" s="264">
        <v>5.0129948445321473</v>
      </c>
      <c r="F58" s="264">
        <v>5.2724210727990206</v>
      </c>
      <c r="G58" s="264">
        <v>4.0113790118674508</v>
      </c>
      <c r="H58" s="264">
        <v>3.4247851502252349</v>
      </c>
      <c r="I58" s="264">
        <v>4.1359391981564269</v>
      </c>
      <c r="J58" s="264">
        <v>3.1273549764164961</v>
      </c>
      <c r="K58" s="264">
        <v>3.803155461383315</v>
      </c>
      <c r="L58" s="264">
        <v>4.1381688238510792</v>
      </c>
      <c r="M58" s="264">
        <v>3.6572336993481862</v>
      </c>
      <c r="N58" s="264">
        <v>1.4412963032048369</v>
      </c>
      <c r="O58" s="264">
        <v>0.9739273730923238</v>
      </c>
      <c r="P58" s="264">
        <v>0.60358214620754025</v>
      </c>
      <c r="Q58" s="264">
        <v>0.8243697679858949</v>
      </c>
      <c r="R58" s="264">
        <v>1.1299919953420561</v>
      </c>
      <c r="S58" s="264">
        <v>3.1600227808990442</v>
      </c>
      <c r="T58" s="264">
        <v>3.9819520824921142</v>
      </c>
      <c r="U58" s="264">
        <v>2.829632219182415</v>
      </c>
      <c r="V58" s="264">
        <v>2.2742988670824378</v>
      </c>
      <c r="W58" s="264">
        <v>2.5682760980938379</v>
      </c>
      <c r="DA58" s="72" t="s">
        <v>696</v>
      </c>
    </row>
    <row r="59" spans="1:105" ht="12" customHeight="1" x14ac:dyDescent="0.25">
      <c r="A59" s="64" t="s">
        <v>30</v>
      </c>
      <c r="B59" s="231">
        <v>0.67317975354778159</v>
      </c>
      <c r="C59" s="231">
        <v>0.63783028075444947</v>
      </c>
      <c r="D59" s="231">
        <v>0.51519443060120107</v>
      </c>
      <c r="E59" s="231">
        <v>0.38059510262231361</v>
      </c>
      <c r="F59" s="231">
        <v>1.559803038938831E-2</v>
      </c>
      <c r="G59" s="231">
        <v>0.86698134794598902</v>
      </c>
      <c r="H59" s="231">
        <v>0.77407904390930615</v>
      </c>
      <c r="I59" s="231">
        <v>0.9607043297718203</v>
      </c>
      <c r="J59" s="231">
        <v>0.42234366542368829</v>
      </c>
      <c r="K59" s="231">
        <v>0.2792114128357433</v>
      </c>
      <c r="L59" s="231">
        <v>0.45841678820654508</v>
      </c>
      <c r="M59" s="231">
        <v>0.62669708121922152</v>
      </c>
      <c r="N59" s="231">
        <v>0.22729210629181129</v>
      </c>
      <c r="O59" s="231">
        <v>0.1632619690360517</v>
      </c>
      <c r="P59" s="231">
        <v>6.9576949762684095E-2</v>
      </c>
      <c r="Q59" s="231">
        <v>9.2102829533507832E-2</v>
      </c>
      <c r="R59" s="231">
        <v>4.1300382274782978E-2</v>
      </c>
      <c r="S59" s="231">
        <v>0.12874726574401199</v>
      </c>
      <c r="T59" s="231">
        <v>0.11000315897761589</v>
      </c>
      <c r="U59" s="231">
        <v>4.0023053220561659E-3</v>
      </c>
      <c r="V59" s="231">
        <v>3.7008714663264029E-3</v>
      </c>
      <c r="W59" s="231">
        <v>7.4344536331342002E-3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0.1325806668081318</v>
      </c>
      <c r="C61" s="231">
        <v>0.14011199806012581</v>
      </c>
      <c r="D61" s="231">
        <v>0.10981756370809879</v>
      </c>
      <c r="E61" s="231">
        <v>0.1201379459493906</v>
      </c>
      <c r="F61" s="231">
        <v>0.1233668487648349</v>
      </c>
      <c r="G61" s="231">
        <v>0.1793258869490478</v>
      </c>
      <c r="H61" s="231">
        <v>0.14520098016283881</v>
      </c>
      <c r="I61" s="231">
        <v>0.14378631360376229</v>
      </c>
      <c r="J61" s="231">
        <v>0.13309080949596999</v>
      </c>
      <c r="K61" s="231">
        <v>9.3030920585338184E-2</v>
      </c>
      <c r="L61" s="231">
        <v>9.0564507573173567E-2</v>
      </c>
      <c r="M61" s="231">
        <v>8.539476553421825E-2</v>
      </c>
      <c r="N61" s="231">
        <v>5.7955755745672438E-2</v>
      </c>
      <c r="O61" s="231">
        <v>3.0425295902936949E-2</v>
      </c>
      <c r="P61" s="231">
        <v>2.1244073393380331E-2</v>
      </c>
      <c r="Q61" s="231">
        <v>1.7304940313701739E-2</v>
      </c>
      <c r="R61" s="231">
        <v>2.9811395002357591E-2</v>
      </c>
      <c r="S61" s="231">
        <v>8.4145069411900295E-2</v>
      </c>
      <c r="T61" s="231">
        <v>6.8161549479328218E-2</v>
      </c>
      <c r="U61" s="231">
        <v>4.0956902494673028E-2</v>
      </c>
      <c r="V61" s="231">
        <v>3.3010159090834622E-2</v>
      </c>
      <c r="W61" s="231">
        <v>2.3446520264233051E-2</v>
      </c>
      <c r="DA61" s="73" t="s">
        <v>699</v>
      </c>
    </row>
    <row r="62" spans="1:105" ht="12" customHeight="1" x14ac:dyDescent="0.25">
      <c r="A62" s="64" t="s">
        <v>160</v>
      </c>
      <c r="B62" s="231">
        <v>0.34077477589743932</v>
      </c>
      <c r="C62" s="231">
        <v>0.37128971277905098</v>
      </c>
      <c r="D62" s="231">
        <v>0.28213463264885952</v>
      </c>
      <c r="E62" s="231">
        <v>0.34737451573256672</v>
      </c>
      <c r="F62" s="231">
        <v>0.40634060664326238</v>
      </c>
      <c r="G62" s="231">
        <v>0.52837222730294342</v>
      </c>
      <c r="H62" s="231">
        <v>0.24504942008782241</v>
      </c>
      <c r="I62" s="231">
        <v>0.88963814337488911</v>
      </c>
      <c r="J62" s="231">
        <v>0.73822080451204419</v>
      </c>
      <c r="K62" s="231">
        <v>0.54820202332074885</v>
      </c>
      <c r="L62" s="231">
        <v>0.46410168679695601</v>
      </c>
      <c r="M62" s="231">
        <v>0.52845694769450069</v>
      </c>
      <c r="N62" s="231">
        <v>0.30129065782685549</v>
      </c>
      <c r="O62" s="231">
        <v>0.1211476561347772</v>
      </c>
      <c r="P62" s="231">
        <v>3.4481136763528993E-2</v>
      </c>
      <c r="Q62" s="231">
        <v>3.9831153916477E-2</v>
      </c>
      <c r="R62" s="231">
        <v>4.9479681709710413E-2</v>
      </c>
      <c r="S62" s="231">
        <v>0.14896739910995499</v>
      </c>
      <c r="T62" s="231">
        <v>0.18099195071459129</v>
      </c>
      <c r="U62" s="231">
        <v>0.1139356254881658</v>
      </c>
      <c r="V62" s="231">
        <v>7.7922721503675477E-2</v>
      </c>
      <c r="W62" s="231">
        <v>0.1014591851961606</v>
      </c>
      <c r="DA62" s="73" t="s">
        <v>700</v>
      </c>
    </row>
    <row r="63" spans="1:105" ht="12" customHeight="1" x14ac:dyDescent="0.25">
      <c r="A63" s="64" t="s">
        <v>70</v>
      </c>
      <c r="B63" s="231">
        <v>1.012069805674346</v>
      </c>
      <c r="C63" s="231">
        <v>0.99458619229592538</v>
      </c>
      <c r="D63" s="231">
        <v>0.83518829594987953</v>
      </c>
      <c r="E63" s="231">
        <v>0.87529635626898694</v>
      </c>
      <c r="F63" s="231">
        <v>0.55148003902616749</v>
      </c>
      <c r="G63" s="231">
        <v>0.4478242489173625</v>
      </c>
      <c r="H63" s="231">
        <v>0.5573459846750437</v>
      </c>
      <c r="I63" s="231">
        <v>0.49192874790244701</v>
      </c>
      <c r="J63" s="231">
        <v>0.43406615929861342</v>
      </c>
      <c r="K63" s="231">
        <v>0.3086257275388426</v>
      </c>
      <c r="L63" s="231">
        <v>0.25089588609240271</v>
      </c>
      <c r="M63" s="231">
        <v>0.2286187660184178</v>
      </c>
      <c r="N63" s="231">
        <v>8.7770022668427927E-2</v>
      </c>
      <c r="O63" s="231">
        <v>8.8329623972599899E-2</v>
      </c>
      <c r="P63" s="231">
        <v>9.3718048816610611E-2</v>
      </c>
      <c r="Q63" s="231">
        <v>7.8704092091284664E-2</v>
      </c>
      <c r="R63" s="231">
        <v>9.6396637335863983E-2</v>
      </c>
      <c r="S63" s="231">
        <v>0.31310293517491677</v>
      </c>
      <c r="T63" s="231">
        <v>0.29895942980309148</v>
      </c>
      <c r="U63" s="231">
        <v>0.19323835320661439</v>
      </c>
      <c r="V63" s="231">
        <v>0.11395766958264569</v>
      </c>
      <c r="W63" s="231">
        <v>0.12523400203263529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1.782987617297296</v>
      </c>
      <c r="C65" s="231">
        <v>3.1998727790770478</v>
      </c>
      <c r="D65" s="231">
        <v>4.2796510782521011</v>
      </c>
      <c r="E65" s="231">
        <v>3.2895909239588899</v>
      </c>
      <c r="F65" s="231">
        <v>4.1756355479753671</v>
      </c>
      <c r="G65" s="231">
        <v>1.9888753007521081</v>
      </c>
      <c r="H65" s="231">
        <v>1.703109721390224</v>
      </c>
      <c r="I65" s="231">
        <v>1.649881663503509</v>
      </c>
      <c r="J65" s="231">
        <v>1.3996335376861799</v>
      </c>
      <c r="K65" s="231">
        <v>2.5737782535155338</v>
      </c>
      <c r="L65" s="231">
        <v>2.8738738109174311</v>
      </c>
      <c r="M65" s="231">
        <v>2.1877613083674752</v>
      </c>
      <c r="N65" s="231">
        <v>0.76682705353549041</v>
      </c>
      <c r="O65" s="231">
        <v>0.57064874557228817</v>
      </c>
      <c r="P65" s="231">
        <v>0.38448554981395761</v>
      </c>
      <c r="Q65" s="231">
        <v>0.59634639269470169</v>
      </c>
      <c r="R65" s="231">
        <v>0.91290769589939524</v>
      </c>
      <c r="S65" s="231">
        <v>2.484775665622593</v>
      </c>
      <c r="T65" s="231">
        <v>3.3232103415306429</v>
      </c>
      <c r="U65" s="231">
        <v>2.4770929829425521</v>
      </c>
      <c r="V65" s="231">
        <v>2.0453382272981342</v>
      </c>
      <c r="W65" s="231">
        <v>2.3103188501100629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3.0712358710841469E-4</v>
      </c>
      <c r="L67" s="231">
        <v>3.1614426457112681E-4</v>
      </c>
      <c r="M67" s="231">
        <v>3.0483051435330422E-4</v>
      </c>
      <c r="N67" s="231">
        <v>1.6070713657923279E-4</v>
      </c>
      <c r="O67" s="231">
        <v>1.1408247366981141E-4</v>
      </c>
      <c r="P67" s="231">
        <v>7.6387657378712201E-5</v>
      </c>
      <c r="Q67" s="231">
        <v>8.0359436221869235E-5</v>
      </c>
      <c r="R67" s="231">
        <v>9.620311994574046E-5</v>
      </c>
      <c r="S67" s="231">
        <v>2.8444583566675241E-4</v>
      </c>
      <c r="T67" s="231">
        <v>6.2565198684398128E-4</v>
      </c>
      <c r="U67" s="231">
        <v>4.060497283527592E-4</v>
      </c>
      <c r="V67" s="231">
        <v>3.692181408220033E-4</v>
      </c>
      <c r="W67" s="231">
        <v>3.8308685761209461E-4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3.3359224174056981</v>
      </c>
      <c r="C69" s="265">
        <v>3.6030725857702111</v>
      </c>
      <c r="D69" s="265">
        <v>3.1405116595638649</v>
      </c>
      <c r="E69" s="265">
        <v>3.5844554777141471</v>
      </c>
      <c r="F69" s="265">
        <v>3.7769513565400712</v>
      </c>
      <c r="G69" s="265">
        <v>3.721883702338868</v>
      </c>
      <c r="H69" s="265">
        <v>3.4341435860274778</v>
      </c>
      <c r="I69" s="265">
        <v>3.8086990890742309</v>
      </c>
      <c r="J69" s="265">
        <v>3.476513388128696</v>
      </c>
      <c r="K69" s="265">
        <v>3.090011492721608</v>
      </c>
      <c r="L69" s="265">
        <v>2.5380503671441872</v>
      </c>
      <c r="M69" s="265">
        <v>3.4553281176616211</v>
      </c>
      <c r="N69" s="265">
        <v>2.4982232040789341</v>
      </c>
      <c r="O69" s="265">
        <v>1.683092585875078</v>
      </c>
      <c r="P69" s="265">
        <v>1.230700017504204</v>
      </c>
      <c r="Q69" s="265">
        <v>1.340709935083088</v>
      </c>
      <c r="R69" s="265">
        <v>1.430077675900477</v>
      </c>
      <c r="S69" s="265">
        <v>3.228050773534576</v>
      </c>
      <c r="T69" s="265">
        <v>2.821338250012972</v>
      </c>
      <c r="U69" s="265">
        <v>1.7856036541799669</v>
      </c>
      <c r="V69" s="265">
        <v>1.5713626449000651</v>
      </c>
      <c r="W69" s="265">
        <v>1.5217953244758631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20.728234362243999</v>
      </c>
      <c r="C72" s="225">
        <v>22.255715414384412</v>
      </c>
      <c r="D72" s="225">
        <v>24.824122127139699</v>
      </c>
      <c r="E72" s="225">
        <v>23.663019057019572</v>
      </c>
      <c r="F72" s="225">
        <v>25.632869263284469</v>
      </c>
      <c r="G72" s="225">
        <v>21.7082710861606</v>
      </c>
      <c r="H72" s="225">
        <v>22.094111455933952</v>
      </c>
      <c r="I72" s="225">
        <v>22.034947791730549</v>
      </c>
      <c r="J72" s="225">
        <v>18.888369431783769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2.682431334788947E-2</v>
      </c>
      <c r="C73" s="261">
        <v>2.9107411904344949E-2</v>
      </c>
      <c r="D73" s="261">
        <v>3.3043703190527719E-2</v>
      </c>
      <c r="E73" s="261">
        <v>3.0818004919055279E-2</v>
      </c>
      <c r="F73" s="261">
        <v>3.3141537676128228E-2</v>
      </c>
      <c r="G73" s="261">
        <v>2.7560256619969671E-2</v>
      </c>
      <c r="H73" s="261">
        <v>2.7986006296944331E-2</v>
      </c>
      <c r="I73" s="261">
        <v>2.8117286389522229E-2</v>
      </c>
      <c r="J73" s="261">
        <v>2.3661941415336209E-2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4.1715244651900248E-3</v>
      </c>
      <c r="C74" s="226">
        <v>4.5265755474367744E-3</v>
      </c>
      <c r="D74" s="226">
        <v>5.1387192839592111E-3</v>
      </c>
      <c r="E74" s="226">
        <v>4.7925946815820571E-3</v>
      </c>
      <c r="F74" s="226">
        <v>5.153933800168025E-3</v>
      </c>
      <c r="G74" s="226">
        <v>4.2859730747279116E-3</v>
      </c>
      <c r="H74" s="226">
        <v>4.3521826052576578E-3</v>
      </c>
      <c r="I74" s="226">
        <v>4.3725983419394768E-3</v>
      </c>
      <c r="J74" s="226">
        <v>3.6909624686870379E-3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0.45496023865686031</v>
      </c>
      <c r="C75" s="226">
        <v>0.49368328258535837</v>
      </c>
      <c r="D75" s="226">
        <v>0.56044570068563504</v>
      </c>
      <c r="E75" s="226">
        <v>0.52269620814002493</v>
      </c>
      <c r="F75" s="226">
        <v>0.56210504608398337</v>
      </c>
      <c r="G75" s="226">
        <v>0.46744238208998778</v>
      </c>
      <c r="H75" s="226">
        <v>0.47466341221039959</v>
      </c>
      <c r="I75" s="226">
        <v>0.4768900198955815</v>
      </c>
      <c r="J75" s="226">
        <v>0.4013240664836259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1.020363177810067E-2</v>
      </c>
      <c r="C76" s="226">
        <v>1.10720937842313E-2</v>
      </c>
      <c r="D76" s="226">
        <v>1.256940953411294E-2</v>
      </c>
      <c r="E76" s="226">
        <v>1.172278187521532E-2</v>
      </c>
      <c r="F76" s="226">
        <v>1.2606624543247409E-2</v>
      </c>
      <c r="G76" s="226">
        <v>1.0483575352442631E-2</v>
      </c>
      <c r="H76" s="226">
        <v>1.0645525180464469E-2</v>
      </c>
      <c r="I76" s="226">
        <v>1.069546247828407E-2</v>
      </c>
      <c r="J76" s="226">
        <v>9.0443922576573781E-3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8.9931626448540858E-2</v>
      </c>
      <c r="C77" s="262">
        <v>9.3872416834261369E-2</v>
      </c>
      <c r="D77" s="262">
        <v>0.1027934983685676</v>
      </c>
      <c r="E77" s="262">
        <v>0.10066583389038949</v>
      </c>
      <c r="F77" s="262">
        <v>0.10856853182595951</v>
      </c>
      <c r="G77" s="262">
        <v>9.6208144879642035E-2</v>
      </c>
      <c r="H77" s="262">
        <v>9.9197478595764763E-2</v>
      </c>
      <c r="I77" s="262">
        <v>9.7506831851891448E-2</v>
      </c>
      <c r="J77" s="262">
        <v>8.628340511873156E-2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1.807126069352715E-3</v>
      </c>
      <c r="C78" s="228">
        <v>1.9623243861561792E-3</v>
      </c>
      <c r="D78" s="228">
        <v>1.9770663238533651E-3</v>
      </c>
      <c r="E78" s="228">
        <v>1.9151474555722729E-3</v>
      </c>
      <c r="F78" s="228">
        <v>2.031091308999128E-3</v>
      </c>
      <c r="G78" s="228">
        <v>1.8586153649299919E-3</v>
      </c>
      <c r="H78" s="228">
        <v>9.4838611102053604E-4</v>
      </c>
      <c r="I78" s="228">
        <v>3.4480603078862679E-3</v>
      </c>
      <c r="J78" s="228">
        <v>2.2200869809966429E-3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9.895119645344683E-3</v>
      </c>
      <c r="C79" s="228">
        <v>1.769873835167169E-2</v>
      </c>
      <c r="D79" s="228">
        <v>3.1385200935597567E-2</v>
      </c>
      <c r="E79" s="228">
        <v>1.8980072666128611E-2</v>
      </c>
      <c r="F79" s="228">
        <v>2.184306217308862E-2</v>
      </c>
      <c r="G79" s="228">
        <v>7.3216473696999119E-3</v>
      </c>
      <c r="H79" s="228">
        <v>6.8980421947153333E-3</v>
      </c>
      <c r="I79" s="228">
        <v>6.6921546192469164E-3</v>
      </c>
      <c r="J79" s="228">
        <v>4.4050390500252551E-3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2.8140412350703442E-4</v>
      </c>
      <c r="C80" s="228">
        <v>3.3691292051398652E-4</v>
      </c>
      <c r="D80" s="228">
        <v>4.1484198506900873E-4</v>
      </c>
      <c r="E80" s="228">
        <v>4.6881241512152497E-4</v>
      </c>
      <c r="F80" s="228">
        <v>5.5978845057875896E-4</v>
      </c>
      <c r="G80" s="228">
        <v>6.1772250165087663E-3</v>
      </c>
      <c r="H80" s="228">
        <v>6.3753854923791747E-3</v>
      </c>
      <c r="I80" s="228">
        <v>5.852823825106478E-3</v>
      </c>
      <c r="J80" s="228">
        <v>5.6382742408155953E-3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7.7947976610336422E-2</v>
      </c>
      <c r="C82" s="228">
        <v>7.3874441175919514E-2</v>
      </c>
      <c r="D82" s="228">
        <v>6.9016389124047617E-2</v>
      </c>
      <c r="E82" s="228">
        <v>7.9301801353567056E-2</v>
      </c>
      <c r="F82" s="228">
        <v>8.4134589893293033E-2</v>
      </c>
      <c r="G82" s="228">
        <v>8.0850657128503367E-2</v>
      </c>
      <c r="H82" s="228">
        <v>8.4975664797649716E-2</v>
      </c>
      <c r="I82" s="228">
        <v>8.1513793099651788E-2</v>
      </c>
      <c r="J82" s="228">
        <v>7.4020004846894069E-2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5.0531168796706822</v>
      </c>
      <c r="C83" s="263">
        <v>5.3352068244405739</v>
      </c>
      <c r="D83" s="263">
        <v>5.8755989399787829</v>
      </c>
      <c r="E83" s="263">
        <v>5.7156548022107376</v>
      </c>
      <c r="F83" s="263">
        <v>6.217138024393547</v>
      </c>
      <c r="G83" s="263">
        <v>5.3613288100155794</v>
      </c>
      <c r="H83" s="263">
        <v>5.4937431581406484</v>
      </c>
      <c r="I83" s="263">
        <v>5.438157868154617</v>
      </c>
      <c r="J83" s="263">
        <v>4.7598736136706226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0.9573698322169184</v>
      </c>
      <c r="C84" s="264">
        <v>1.3942065662525009</v>
      </c>
      <c r="D84" s="264">
        <v>2.1745288444182749</v>
      </c>
      <c r="E84" s="264">
        <v>1.4450401354929441</v>
      </c>
      <c r="F84" s="264">
        <v>1.535025857381932</v>
      </c>
      <c r="G84" s="264">
        <v>0.67230604254966875</v>
      </c>
      <c r="H84" s="264">
        <v>0.61827084295570933</v>
      </c>
      <c r="I84" s="264">
        <v>0.74150550349393152</v>
      </c>
      <c r="J84" s="264">
        <v>0.49325243630567811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3.871277917450721E-2</v>
      </c>
      <c r="C85" s="232">
        <v>4.1397138835872371E-2</v>
      </c>
      <c r="D85" s="232">
        <v>4.3245067621210567E-2</v>
      </c>
      <c r="E85" s="232">
        <v>3.7378051755531091E-2</v>
      </c>
      <c r="F85" s="232">
        <v>3.596083659268625E-2</v>
      </c>
      <c r="G85" s="232">
        <v>3.8336828024076737E-2</v>
      </c>
      <c r="H85" s="232">
        <v>3.3786876033319917E-2</v>
      </c>
      <c r="I85" s="232">
        <v>3.3648149207400169E-2</v>
      </c>
      <c r="J85" s="232">
        <v>2.433703997052402E-2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9.7647297702663047E-2</v>
      </c>
      <c r="C86" s="232">
        <v>0.1076531031242179</v>
      </c>
      <c r="D86" s="232">
        <v>0.1090284436740344</v>
      </c>
      <c r="E86" s="232">
        <v>0.1060603485325224</v>
      </c>
      <c r="F86" s="232">
        <v>0.11623587165391611</v>
      </c>
      <c r="G86" s="232">
        <v>0.1108490072203494</v>
      </c>
      <c r="H86" s="232">
        <v>5.5956534036432901E-2</v>
      </c>
      <c r="I86" s="232">
        <v>0.20430343272800769</v>
      </c>
      <c r="J86" s="232">
        <v>0.13247215644795099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0.29913406081242039</v>
      </c>
      <c r="C87" s="232">
        <v>0.29745321845177458</v>
      </c>
      <c r="D87" s="232">
        <v>0.33291274570680401</v>
      </c>
      <c r="E87" s="232">
        <v>0.27565941260600441</v>
      </c>
      <c r="F87" s="232">
        <v>0.1627205336872489</v>
      </c>
      <c r="G87" s="232">
        <v>9.6908538168130859E-2</v>
      </c>
      <c r="H87" s="232">
        <v>0.1312757820287051</v>
      </c>
      <c r="I87" s="232">
        <v>0.1165271385463069</v>
      </c>
      <c r="J87" s="232">
        <v>8.0344631759309129E-2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0.52187569452732774</v>
      </c>
      <c r="C88" s="232">
        <v>0.94770310584063633</v>
      </c>
      <c r="D88" s="232">
        <v>1.689342587416226</v>
      </c>
      <c r="E88" s="232">
        <v>1.025942322598886</v>
      </c>
      <c r="F88" s="232">
        <v>1.2201086154480809</v>
      </c>
      <c r="G88" s="232">
        <v>0.42621166913711178</v>
      </c>
      <c r="H88" s="232">
        <v>0.39725165085725139</v>
      </c>
      <c r="I88" s="232">
        <v>0.38702678301221682</v>
      </c>
      <c r="J88" s="232">
        <v>0.25609860812789392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4.0957470474537638</v>
      </c>
      <c r="C89" s="264">
        <v>3.9410002581880721</v>
      </c>
      <c r="D89" s="264">
        <v>3.7010700955605071</v>
      </c>
      <c r="E89" s="264">
        <v>4.2706146667177931</v>
      </c>
      <c r="F89" s="264">
        <v>4.6821121670116153</v>
      </c>
      <c r="G89" s="264">
        <v>4.6890227674659108</v>
      </c>
      <c r="H89" s="264">
        <v>4.875472315184938</v>
      </c>
      <c r="I89" s="264">
        <v>4.6966523646606859</v>
      </c>
      <c r="J89" s="264">
        <v>4.2666211773649456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9.9765704135562832</v>
      </c>
      <c r="C90" s="296">
        <v>10.5335118546449</v>
      </c>
      <c r="D90" s="296">
        <v>11.60042958482591</v>
      </c>
      <c r="E90" s="296">
        <v>11.284645487470449</v>
      </c>
      <c r="F90" s="296">
        <v>12.27474383596738</v>
      </c>
      <c r="G90" s="296">
        <v>10.58508553374965</v>
      </c>
      <c r="H90" s="296">
        <v>10.84651646821896</v>
      </c>
      <c r="I90" s="296">
        <v>10.73677221082119</v>
      </c>
      <c r="J90" s="296">
        <v>9.397608525039379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1.890173485072667</v>
      </c>
      <c r="C91" s="264">
        <v>2.75263769085173</v>
      </c>
      <c r="D91" s="264">
        <v>4.2932591209055797</v>
      </c>
      <c r="E91" s="264">
        <v>2.8530004362574362</v>
      </c>
      <c r="F91" s="264">
        <v>3.0306628398824018</v>
      </c>
      <c r="G91" s="264">
        <v>1.3273606632651771</v>
      </c>
      <c r="H91" s="264">
        <v>1.220676811219618</v>
      </c>
      <c r="I91" s="264">
        <v>1.463983921964779</v>
      </c>
      <c r="J91" s="264">
        <v>0.97384797930549527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7.6432185626408272E-2</v>
      </c>
      <c r="C92" s="299">
        <v>8.1732024085451591E-2</v>
      </c>
      <c r="D92" s="299">
        <v>8.5380463669410989E-2</v>
      </c>
      <c r="E92" s="299">
        <v>7.3796979990874381E-2</v>
      </c>
      <c r="F92" s="299">
        <v>7.0998915509096025E-2</v>
      </c>
      <c r="G92" s="299">
        <v>7.5689930259346269E-2</v>
      </c>
      <c r="H92" s="299">
        <v>6.6706778376058679E-2</v>
      </c>
      <c r="I92" s="299">
        <v>6.643288446463827E-2</v>
      </c>
      <c r="J92" s="299">
        <v>4.8049589729515667E-2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0.1927889586610155</v>
      </c>
      <c r="C93" s="299">
        <v>0.21254381981098969</v>
      </c>
      <c r="D93" s="299">
        <v>0.21525920957232</v>
      </c>
      <c r="E93" s="299">
        <v>0.20939918082599129</v>
      </c>
      <c r="F93" s="299">
        <v>0.22948912240715069</v>
      </c>
      <c r="G93" s="299">
        <v>0.21885362087225199</v>
      </c>
      <c r="H93" s="299">
        <v>0.1104772193493007</v>
      </c>
      <c r="I93" s="299">
        <v>0.40336442454801558</v>
      </c>
      <c r="J93" s="299">
        <v>0.2615450677493053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0.59059231991931138</v>
      </c>
      <c r="C94" s="299">
        <v>0.5872737657349556</v>
      </c>
      <c r="D94" s="299">
        <v>0.65728292620271656</v>
      </c>
      <c r="E94" s="299">
        <v>0.54424538468276951</v>
      </c>
      <c r="F94" s="299">
        <v>0.32126564667312713</v>
      </c>
      <c r="G94" s="299">
        <v>0.19133039621521139</v>
      </c>
      <c r="H94" s="299">
        <v>0.25918301796522009</v>
      </c>
      <c r="I94" s="299">
        <v>0.23006418226233941</v>
      </c>
      <c r="J94" s="299">
        <v>0.1586276144378907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1.030360020865932</v>
      </c>
      <c r="C95" s="299">
        <v>1.871088081220333</v>
      </c>
      <c r="D95" s="299">
        <v>3.3353365214611319</v>
      </c>
      <c r="E95" s="299">
        <v>2.025558890757801</v>
      </c>
      <c r="F95" s="299">
        <v>2.4089091552930282</v>
      </c>
      <c r="G95" s="299">
        <v>0.84148671591836721</v>
      </c>
      <c r="H95" s="299">
        <v>0.78430979552903868</v>
      </c>
      <c r="I95" s="299">
        <v>0.76412243068978614</v>
      </c>
      <c r="J95" s="299">
        <v>0.50562570738878354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8.0863969284836159</v>
      </c>
      <c r="C96" s="264">
        <v>7.7808741637931744</v>
      </c>
      <c r="D96" s="264">
        <v>7.3071704639203308</v>
      </c>
      <c r="E96" s="264">
        <v>8.4316450512130139</v>
      </c>
      <c r="F96" s="264">
        <v>9.2440809960849748</v>
      </c>
      <c r="G96" s="264">
        <v>9.257724870484477</v>
      </c>
      <c r="H96" s="264">
        <v>9.6258396569993394</v>
      </c>
      <c r="I96" s="264">
        <v>9.2727882888564075</v>
      </c>
      <c r="J96" s="264">
        <v>8.4237605457338844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5.1124557343204504</v>
      </c>
      <c r="C97" s="296">
        <f t="shared" si="1"/>
        <v>5.7547349546433022</v>
      </c>
      <c r="D97" s="296">
        <f t="shared" si="1"/>
        <v>6.6341025712722095</v>
      </c>
      <c r="E97" s="296">
        <f t="shared" si="1"/>
        <v>5.9920233438321135</v>
      </c>
      <c r="F97" s="296">
        <f t="shared" si="1"/>
        <v>6.4194117289940582</v>
      </c>
      <c r="G97" s="296">
        <f t="shared" si="1"/>
        <v>5.1558764103785943</v>
      </c>
      <c r="H97" s="296">
        <f t="shared" si="1"/>
        <v>5.137007224685517</v>
      </c>
      <c r="I97" s="296">
        <f t="shared" si="1"/>
        <v>5.2424355137975294</v>
      </c>
      <c r="J97" s="296">
        <f t="shared" si="1"/>
        <v>4.206882525329724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0.32275400788656899</v>
      </c>
      <c r="C98" s="264">
        <v>0.54064462040909433</v>
      </c>
      <c r="D98" s="264">
        <v>0.91294842448180646</v>
      </c>
      <c r="E98" s="264">
        <v>0.56568504971451339</v>
      </c>
      <c r="F98" s="264">
        <v>0.63978049583936125</v>
      </c>
      <c r="G98" s="264">
        <v>0.26355686102166348</v>
      </c>
      <c r="H98" s="264">
        <v>0.22358537886797411</v>
      </c>
      <c r="I98" s="264">
        <v>0.28787610522342089</v>
      </c>
      <c r="J98" s="264">
        <v>0.1850287978725981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1.8982111240079771E-2</v>
      </c>
      <c r="C99" s="232">
        <v>2.040672176366979E-2</v>
      </c>
      <c r="D99" s="232">
        <v>2.143797308191258E-2</v>
      </c>
      <c r="E99" s="232">
        <v>1.80815406408949E-2</v>
      </c>
      <c r="F99" s="232">
        <v>1.676525002768681E-2</v>
      </c>
      <c r="G99" s="232">
        <v>1.7559919844305109E-2</v>
      </c>
      <c r="H99" s="232">
        <v>1.551196733760595E-2</v>
      </c>
      <c r="I99" s="232">
        <v>1.5498933539266841E-2</v>
      </c>
      <c r="J99" s="232">
        <v>1.0905711153778259E-2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4.7879586710367732E-2</v>
      </c>
      <c r="C100" s="232">
        <v>5.3067602839931151E-2</v>
      </c>
      <c r="D100" s="232">
        <v>5.4048911684447511E-2</v>
      </c>
      <c r="E100" s="232">
        <v>5.1306432847840977E-2</v>
      </c>
      <c r="F100" s="232">
        <v>5.4190158936968429E-2</v>
      </c>
      <c r="G100" s="232">
        <v>5.0773623743405952E-2</v>
      </c>
      <c r="H100" s="232">
        <v>2.5690328026858208E-2</v>
      </c>
      <c r="I100" s="232">
        <v>9.4105779969588008E-2</v>
      </c>
      <c r="J100" s="232">
        <v>5.9362316694603783E-2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0.25589230993612161</v>
      </c>
      <c r="C101" s="232">
        <v>0.46717029580549341</v>
      </c>
      <c r="D101" s="232">
        <v>0.83746153971544635</v>
      </c>
      <c r="E101" s="232">
        <v>0.49629707622577762</v>
      </c>
      <c r="F101" s="232">
        <v>0.56882508687470601</v>
      </c>
      <c r="G101" s="232">
        <v>0.19522331743395241</v>
      </c>
      <c r="H101" s="232">
        <v>0.18238308350351001</v>
      </c>
      <c r="I101" s="232">
        <v>0.17827139171456599</v>
      </c>
      <c r="J101" s="232">
        <v>0.114760770024216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2.78142622351695</v>
      </c>
      <c r="C102" s="264">
        <v>3.271374049945861</v>
      </c>
      <c r="D102" s="264">
        <v>3.886414477104192</v>
      </c>
      <c r="E102" s="264">
        <v>3.3604389486164559</v>
      </c>
      <c r="F102" s="264">
        <v>3.5967904381330089</v>
      </c>
      <c r="G102" s="264">
        <v>2.7445449892626081</v>
      </c>
      <c r="H102" s="264">
        <v>2.675032974530128</v>
      </c>
      <c r="I102" s="264">
        <v>2.7911981369560181</v>
      </c>
      <c r="J102" s="264">
        <v>2.109931068855619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0.47555524766481838</v>
      </c>
      <c r="C103" s="231">
        <v>0.391040508340955</v>
      </c>
      <c r="D103" s="231">
        <v>0.33306242608303632</v>
      </c>
      <c r="E103" s="231">
        <v>0.25553471763840968</v>
      </c>
      <c r="F103" s="231">
        <v>1.066117924759675E-2</v>
      </c>
      <c r="G103" s="231">
        <v>0.59389013251283651</v>
      </c>
      <c r="H103" s="231">
        <v>0.60534417919036432</v>
      </c>
      <c r="I103" s="231">
        <v>0.64896960255813541</v>
      </c>
      <c r="J103" s="231">
        <v>0.2861506259532014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9.3659132656954872E-2</v>
      </c>
      <c r="C105" s="231">
        <v>8.5899758288821654E-2</v>
      </c>
      <c r="D105" s="231">
        <v>7.0994758527311005E-2</v>
      </c>
      <c r="E105" s="231">
        <v>8.0661616201354161E-2</v>
      </c>
      <c r="F105" s="231">
        <v>8.4320651714324707E-2</v>
      </c>
      <c r="G105" s="231">
        <v>0.122839868487905</v>
      </c>
      <c r="H105" s="231">
        <v>0.113549861407446</v>
      </c>
      <c r="I105" s="231">
        <v>9.7129724412604715E-2</v>
      </c>
      <c r="J105" s="231">
        <v>8.9902714837044692E-2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0.24073396755585441</v>
      </c>
      <c r="C106" s="231">
        <v>0.22763001758892951</v>
      </c>
      <c r="D106" s="231">
        <v>0.18239414025190409</v>
      </c>
      <c r="E106" s="231">
        <v>0.2332301392763548</v>
      </c>
      <c r="F106" s="231">
        <v>0.27773186324526128</v>
      </c>
      <c r="G106" s="231">
        <v>0.36193979585890268</v>
      </c>
      <c r="H106" s="231">
        <v>0.19163319460889261</v>
      </c>
      <c r="I106" s="231">
        <v>0.60096337076328854</v>
      </c>
      <c r="J106" s="231">
        <v>0.49896045612360101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0.714957787359222</v>
      </c>
      <c r="C107" s="231">
        <v>0.60976015400877492</v>
      </c>
      <c r="D107" s="231">
        <v>0.53993176859582126</v>
      </c>
      <c r="E107" s="231">
        <v>0.58768125419386619</v>
      </c>
      <c r="F107" s="231">
        <v>0.37693397183849142</v>
      </c>
      <c r="G107" s="231">
        <v>0.30676369585353808</v>
      </c>
      <c r="H107" s="231">
        <v>0.4358549043186461</v>
      </c>
      <c r="I107" s="231">
        <v>0.33230494973307478</v>
      </c>
      <c r="J107" s="231">
        <v>0.29409297062333473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1.2565200882801</v>
      </c>
      <c r="C109" s="231">
        <v>1.95704361171838</v>
      </c>
      <c r="D109" s="231">
        <v>2.760031383646119</v>
      </c>
      <c r="E109" s="231">
        <v>2.2033312213064709</v>
      </c>
      <c r="F109" s="231">
        <v>2.8471427720873348</v>
      </c>
      <c r="G109" s="231">
        <v>1.359111496549426</v>
      </c>
      <c r="H109" s="231">
        <v>1.328650835004779</v>
      </c>
      <c r="I109" s="231">
        <v>1.1118304894889139</v>
      </c>
      <c r="J109" s="231">
        <v>0.94082430131843786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2.0082755029169319</v>
      </c>
      <c r="C113" s="265">
        <v>1.942716284288347</v>
      </c>
      <c r="D113" s="265">
        <v>1.834739669686211</v>
      </c>
      <c r="E113" s="265">
        <v>2.0658993455011441</v>
      </c>
      <c r="F113" s="265">
        <v>2.1828407950216882</v>
      </c>
      <c r="G113" s="265">
        <v>2.147774560094323</v>
      </c>
      <c r="H113" s="265">
        <v>2.2383888712874151</v>
      </c>
      <c r="I113" s="265">
        <v>2.1633612716180899</v>
      </c>
      <c r="J113" s="265">
        <v>1.911922658601507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172.8591470113127</v>
      </c>
      <c r="C115" s="225">
        <v>199.07813131814191</v>
      </c>
      <c r="D115" s="225">
        <v>236.3019196044589</v>
      </c>
      <c r="E115" s="225">
        <v>215.93952725076321</v>
      </c>
      <c r="F115" s="225">
        <v>216.56986793578281</v>
      </c>
      <c r="G115" s="225">
        <v>193.94327962525861</v>
      </c>
      <c r="H115" s="225">
        <v>202.17556443442101</v>
      </c>
      <c r="I115" s="225">
        <v>201.06739507904001</v>
      </c>
      <c r="J115" s="225">
        <v>172.6882789773988</v>
      </c>
      <c r="K115" s="225">
        <v>185.5439592887721</v>
      </c>
      <c r="L115" s="225">
        <v>202.38560656688381</v>
      </c>
      <c r="M115" s="225">
        <v>220.2130543908545</v>
      </c>
      <c r="N115" s="225">
        <v>224.12482960540081</v>
      </c>
      <c r="O115" s="225">
        <v>203.9464112439388</v>
      </c>
      <c r="P115" s="225">
        <v>234.4154018080738</v>
      </c>
      <c r="Q115" s="225">
        <v>245.26241204643219</v>
      </c>
      <c r="R115" s="225">
        <v>261.265940033959</v>
      </c>
      <c r="S115" s="225">
        <v>220.7087518727574</v>
      </c>
      <c r="T115" s="225">
        <v>224.02205276309181</v>
      </c>
      <c r="U115" s="225">
        <v>238.12273077009101</v>
      </c>
      <c r="V115" s="225">
        <v>220.57133963841181</v>
      </c>
      <c r="W115" s="225">
        <v>227.11826372214949</v>
      </c>
      <c r="DA115" s="89" t="s">
        <v>749</v>
      </c>
    </row>
    <row r="116" spans="1:105" ht="12" customHeight="1" x14ac:dyDescent="0.25">
      <c r="A116" s="55" t="s">
        <v>92</v>
      </c>
      <c r="B116" s="261">
        <v>0.28944835653003498</v>
      </c>
      <c r="C116" s="261">
        <v>0.33665103974106692</v>
      </c>
      <c r="D116" s="261">
        <v>0.40677130569943992</v>
      </c>
      <c r="E116" s="261">
        <v>0.36297972278683188</v>
      </c>
      <c r="F116" s="261">
        <v>0.36037646544166851</v>
      </c>
      <c r="G116" s="261">
        <v>0.31846295065370589</v>
      </c>
      <c r="H116" s="261">
        <v>0.33121941406187227</v>
      </c>
      <c r="I116" s="261">
        <v>0.33217019861085861</v>
      </c>
      <c r="J116" s="261">
        <v>0.28146376444989701</v>
      </c>
      <c r="K116" s="261">
        <v>0.30721618441591703</v>
      </c>
      <c r="L116" s="261">
        <v>0.34245763163270998</v>
      </c>
      <c r="M116" s="261">
        <v>0.36160989539009331</v>
      </c>
      <c r="N116" s="261">
        <v>0.35268104456306948</v>
      </c>
      <c r="O116" s="261">
        <v>0.32444779701473658</v>
      </c>
      <c r="P116" s="261">
        <v>0.37249921120283169</v>
      </c>
      <c r="Q116" s="261">
        <v>0.38816135373193561</v>
      </c>
      <c r="R116" s="261">
        <v>0.41961712482644847</v>
      </c>
      <c r="S116" s="261">
        <v>0.35627593062870422</v>
      </c>
      <c r="T116" s="261">
        <v>0.36491457893940682</v>
      </c>
      <c r="U116" s="261">
        <v>0.39445295528563729</v>
      </c>
      <c r="V116" s="261">
        <v>0.36357410543622282</v>
      </c>
      <c r="W116" s="261">
        <v>0.37915746081252011</v>
      </c>
      <c r="DA116" s="67" t="s">
        <v>750</v>
      </c>
    </row>
    <row r="117" spans="1:105" ht="12" customHeight="1" x14ac:dyDescent="0.25">
      <c r="A117" s="202" t="s">
        <v>93</v>
      </c>
      <c r="B117" s="226">
        <v>3.7493823965031488E-2</v>
      </c>
      <c r="C117" s="226">
        <v>4.3608244914621237E-2</v>
      </c>
      <c r="D117" s="226">
        <v>5.2691305325612448E-2</v>
      </c>
      <c r="E117" s="226">
        <v>4.7018742798193063E-2</v>
      </c>
      <c r="F117" s="226">
        <v>4.6681528678875338E-2</v>
      </c>
      <c r="G117" s="226">
        <v>4.1252242556628731E-2</v>
      </c>
      <c r="H117" s="226">
        <v>4.2904656822081742E-2</v>
      </c>
      <c r="I117" s="226">
        <v>4.3027817129280319E-2</v>
      </c>
      <c r="J117" s="226">
        <v>3.6459536213412427E-2</v>
      </c>
      <c r="K117" s="226">
        <v>3.9839282769359378E-2</v>
      </c>
      <c r="L117" s="226">
        <v>4.4457770673265652E-2</v>
      </c>
      <c r="M117" s="226">
        <v>4.6841301585910808E-2</v>
      </c>
      <c r="N117" s="226">
        <v>4.6488262500189628E-2</v>
      </c>
      <c r="O117" s="226">
        <v>4.2338527123961231E-2</v>
      </c>
      <c r="P117" s="226">
        <v>4.8251854041889551E-2</v>
      </c>
      <c r="Q117" s="226">
        <v>5.0687286309333807E-2</v>
      </c>
      <c r="R117" s="226">
        <v>5.439619675703717E-2</v>
      </c>
      <c r="S117" s="226">
        <v>4.6150364044593467E-2</v>
      </c>
      <c r="T117" s="226">
        <v>4.7884668195253707E-2</v>
      </c>
      <c r="U117" s="226">
        <v>5.1463082075757623E-2</v>
      </c>
      <c r="V117" s="226">
        <v>4.7190174766697908E-2</v>
      </c>
      <c r="W117" s="226">
        <v>4.9114333420849129E-2</v>
      </c>
      <c r="DA117" s="174" t="s">
        <v>751</v>
      </c>
    </row>
    <row r="118" spans="1:105" ht="12" customHeight="1" x14ac:dyDescent="0.25">
      <c r="A118" s="202" t="s">
        <v>94</v>
      </c>
      <c r="B118" s="226">
        <v>5.2382329885215606</v>
      </c>
      <c r="C118" s="226">
        <v>6.0924739844178442</v>
      </c>
      <c r="D118" s="226">
        <v>7.3614612908596468</v>
      </c>
      <c r="E118" s="226">
        <v>6.5689519915069754</v>
      </c>
      <c r="F118" s="226">
        <v>6.5218400691367009</v>
      </c>
      <c r="G118" s="226">
        <v>5.7633187271631856</v>
      </c>
      <c r="H118" s="226">
        <v>5.994176239164954</v>
      </c>
      <c r="I118" s="226">
        <v>6.0113828699062157</v>
      </c>
      <c r="J118" s="226">
        <v>5.0937334510722039</v>
      </c>
      <c r="K118" s="226">
        <v>5.5451228710748914</v>
      </c>
      <c r="L118" s="226">
        <v>6.1669093873624989</v>
      </c>
      <c r="M118" s="226">
        <v>6.5441618177288339</v>
      </c>
      <c r="N118" s="226">
        <v>6.366184211611599</v>
      </c>
      <c r="O118" s="226">
        <v>5.843267847249936</v>
      </c>
      <c r="P118" s="226">
        <v>6.7059052957064953</v>
      </c>
      <c r="Q118" s="226">
        <v>6.9742309976714836</v>
      </c>
      <c r="R118" s="226">
        <v>7.5263489943489841</v>
      </c>
      <c r="S118" s="226">
        <v>6.4173565302943327</v>
      </c>
      <c r="T118" s="226">
        <v>6.5599476627094981</v>
      </c>
      <c r="U118" s="226">
        <v>7.0784451233071586</v>
      </c>
      <c r="V118" s="226">
        <v>6.5140652418942739</v>
      </c>
      <c r="W118" s="226">
        <v>6.8015297757288096</v>
      </c>
      <c r="DA118" s="174" t="s">
        <v>752</v>
      </c>
    </row>
    <row r="119" spans="1:105" ht="12" customHeight="1" x14ac:dyDescent="0.25">
      <c r="A119" s="202" t="s">
        <v>95</v>
      </c>
      <c r="B119" s="226">
        <v>9.5599389066334473E-2</v>
      </c>
      <c r="C119" s="226">
        <v>0.1111895542044741</v>
      </c>
      <c r="D119" s="226">
        <v>0.13434896912446781</v>
      </c>
      <c r="E119" s="226">
        <v>0.1198854267403235</v>
      </c>
      <c r="F119" s="226">
        <v>0.1190256194338887</v>
      </c>
      <c r="G119" s="226">
        <v>0.1051823678936569</v>
      </c>
      <c r="H119" s="226">
        <v>0.10939558963409959</v>
      </c>
      <c r="I119" s="226">
        <v>0.10970961602245601</v>
      </c>
      <c r="J119" s="226">
        <v>9.2962227349626322E-2</v>
      </c>
      <c r="K119" s="226">
        <v>0.1015796920885902</v>
      </c>
      <c r="L119" s="226">
        <v>0.11335562143726061</v>
      </c>
      <c r="M119" s="226">
        <v>0.119432998321574</v>
      </c>
      <c r="N119" s="226">
        <v>0.1185328415132699</v>
      </c>
      <c r="O119" s="226">
        <v>0.1079521078136508</v>
      </c>
      <c r="P119" s="226">
        <v>0.12302953606505281</v>
      </c>
      <c r="Q119" s="226">
        <v>0.1292392477524297</v>
      </c>
      <c r="R119" s="226">
        <v>0.13869599383500791</v>
      </c>
      <c r="S119" s="226">
        <v>0.1176712893293268</v>
      </c>
      <c r="T119" s="226">
        <v>0.1220933087374554</v>
      </c>
      <c r="U119" s="226">
        <v>0.13121732289834001</v>
      </c>
      <c r="V119" s="226">
        <v>0.1203225331680592</v>
      </c>
      <c r="W119" s="226">
        <v>0.12522863162243711</v>
      </c>
      <c r="DA119" s="174" t="s">
        <v>753</v>
      </c>
    </row>
    <row r="120" spans="1:105" ht="12" customHeight="1" x14ac:dyDescent="0.25">
      <c r="A120" s="56" t="s">
        <v>96</v>
      </c>
      <c r="B120" s="262">
        <v>0.83655270615084298</v>
      </c>
      <c r="C120" s="262">
        <v>0.93941029460894931</v>
      </c>
      <c r="D120" s="262">
        <v>1.0970815199779349</v>
      </c>
      <c r="E120" s="262">
        <v>1.0242108241595971</v>
      </c>
      <c r="F120" s="262">
        <v>1.018721432612139</v>
      </c>
      <c r="G120" s="262">
        <v>0.96196688404366215</v>
      </c>
      <c r="H120" s="262">
        <v>1.0142808921166599</v>
      </c>
      <c r="I120" s="262">
        <v>0.99662370996824956</v>
      </c>
      <c r="J120" s="262">
        <v>0.870030959247033</v>
      </c>
      <c r="K120" s="262">
        <v>0.91040821807605088</v>
      </c>
      <c r="L120" s="262">
        <v>0.9790506352256787</v>
      </c>
      <c r="M120" s="262">
        <v>1.089375704571794</v>
      </c>
      <c r="N120" s="262">
        <v>1.1498957071313569</v>
      </c>
      <c r="O120" s="262">
        <v>1.0551078191527961</v>
      </c>
      <c r="P120" s="262">
        <v>3.3053533986943431</v>
      </c>
      <c r="Q120" s="262">
        <v>3.988859838038878</v>
      </c>
      <c r="R120" s="262">
        <v>4.5935046192235767</v>
      </c>
      <c r="S120" s="262">
        <v>4.5235569890917606</v>
      </c>
      <c r="T120" s="262">
        <v>5.198837036654691</v>
      </c>
      <c r="U120" s="262">
        <v>6.0144165666089604</v>
      </c>
      <c r="V120" s="262">
        <v>6.4508838311209473</v>
      </c>
      <c r="W120" s="262">
        <v>6.8414187247596834</v>
      </c>
      <c r="DA120" s="68" t="s">
        <v>754</v>
      </c>
    </row>
    <row r="121" spans="1:105" ht="12" customHeight="1" x14ac:dyDescent="0.25">
      <c r="A121" s="37" t="s">
        <v>160</v>
      </c>
      <c r="B121" s="228">
        <v>1.6805313379622561E-2</v>
      </c>
      <c r="C121" s="228">
        <v>1.9631224415947519E-2</v>
      </c>
      <c r="D121" s="228">
        <v>2.1092898026525551E-2</v>
      </c>
      <c r="E121" s="228">
        <v>1.9477216153118759E-2</v>
      </c>
      <c r="F121" s="228">
        <v>1.9049288849409079E-2</v>
      </c>
      <c r="G121" s="228">
        <v>1.8476813497861649E-2</v>
      </c>
      <c r="H121" s="228">
        <v>9.6411673202446962E-3</v>
      </c>
      <c r="I121" s="228">
        <v>3.5052854398346517E-2</v>
      </c>
      <c r="J121" s="228">
        <v>2.223170943354803E-2</v>
      </c>
      <c r="K121" s="228">
        <v>2.597553806237737E-2</v>
      </c>
      <c r="L121" s="228">
        <v>3.3736476282387497E-2</v>
      </c>
      <c r="M121" s="228">
        <v>2.4166764352434821E-2</v>
      </c>
      <c r="N121" s="228">
        <v>9.406846266050933E-3</v>
      </c>
      <c r="O121" s="228">
        <v>5.7512739840937122E-3</v>
      </c>
      <c r="P121" s="228">
        <v>8.0544806596591475E-4</v>
      </c>
      <c r="Q121" s="228">
        <v>1.1546654683309749E-3</v>
      </c>
      <c r="R121" s="228">
        <v>1.775131429717019E-3</v>
      </c>
      <c r="S121" s="228">
        <v>1.7550241680213E-3</v>
      </c>
      <c r="T121" s="228">
        <v>2.8150280918569641E-3</v>
      </c>
      <c r="U121" s="228">
        <v>3.0637308234718998E-3</v>
      </c>
      <c r="V121" s="228">
        <v>1.8293445243501121E-3</v>
      </c>
      <c r="W121" s="228">
        <v>2.5377428847150681E-3</v>
      </c>
      <c r="DA121" s="69" t="s">
        <v>755</v>
      </c>
    </row>
    <row r="122" spans="1:105" ht="12" customHeight="1" x14ac:dyDescent="0.25">
      <c r="A122" s="37" t="s">
        <v>162</v>
      </c>
      <c r="B122" s="228">
        <v>9.2019361232744429E-2</v>
      </c>
      <c r="C122" s="228">
        <v>0.17705936231133959</v>
      </c>
      <c r="D122" s="228">
        <v>0.33484200043744888</v>
      </c>
      <c r="E122" s="228">
        <v>0.19302898940991611</v>
      </c>
      <c r="F122" s="228">
        <v>0.20486267596497529</v>
      </c>
      <c r="G122" s="228">
        <v>7.2785749811204309E-2</v>
      </c>
      <c r="H122" s="228">
        <v>7.0124581337229625E-2</v>
      </c>
      <c r="I122" s="228">
        <v>6.8032197970309294E-2</v>
      </c>
      <c r="J122" s="228">
        <v>4.411158168209714E-2</v>
      </c>
      <c r="K122" s="228">
        <v>0.12762823342075941</v>
      </c>
      <c r="L122" s="228">
        <v>0.21862809960733021</v>
      </c>
      <c r="M122" s="228">
        <v>0.10470334229739051</v>
      </c>
      <c r="N122" s="228">
        <v>2.5055756499112389E-2</v>
      </c>
      <c r="O122" s="228">
        <v>2.835108086366641E-2</v>
      </c>
      <c r="P122" s="228">
        <v>9.3991310045002056E-3</v>
      </c>
      <c r="Q122" s="228">
        <v>1.8091875848880321E-2</v>
      </c>
      <c r="R122" s="228">
        <v>3.4275373582486161E-2</v>
      </c>
      <c r="S122" s="228">
        <v>3.0635908510112379E-2</v>
      </c>
      <c r="T122" s="228">
        <v>5.4091997034383978E-2</v>
      </c>
      <c r="U122" s="228">
        <v>6.9708395520223065E-2</v>
      </c>
      <c r="V122" s="228">
        <v>5.0251408667353267E-2</v>
      </c>
      <c r="W122" s="228">
        <v>6.0475557786369101E-2</v>
      </c>
      <c r="DA122" s="69" t="s">
        <v>756</v>
      </c>
    </row>
    <row r="123" spans="1:105" ht="12" customHeight="1" x14ac:dyDescent="0.25">
      <c r="A123" s="37" t="s">
        <v>97</v>
      </c>
      <c r="B123" s="228">
        <v>2.853217069448132E-3</v>
      </c>
      <c r="C123" s="228">
        <v>3.6748570107281459E-3</v>
      </c>
      <c r="D123" s="228">
        <v>4.8255176699429766E-3</v>
      </c>
      <c r="E123" s="228">
        <v>5.198403212969137E-3</v>
      </c>
      <c r="F123" s="228">
        <v>5.7242612376978124E-3</v>
      </c>
      <c r="G123" s="228">
        <v>6.6954098321480485E-2</v>
      </c>
      <c r="H123" s="228">
        <v>7.0663814403367969E-2</v>
      </c>
      <c r="I123" s="228">
        <v>6.4872431999086058E-2</v>
      </c>
      <c r="J123" s="228">
        <v>6.2459394594454022E-2</v>
      </c>
      <c r="K123" s="228">
        <v>6.6486783887208897E-2</v>
      </c>
      <c r="L123" s="228">
        <v>7.4723773696790757E-2</v>
      </c>
      <c r="M123" s="228">
        <v>7.4593973067493408E-2</v>
      </c>
      <c r="N123" s="228">
        <v>7.5872060408359171E-2</v>
      </c>
      <c r="O123" s="228">
        <v>7.8136897235914771E-2</v>
      </c>
      <c r="P123" s="228">
        <v>8.4423291858795449E-2</v>
      </c>
      <c r="Q123" s="228">
        <v>8.3660558370056093E-2</v>
      </c>
      <c r="R123" s="228">
        <v>8.9146050147364042E-2</v>
      </c>
      <c r="S123" s="228">
        <v>7.8107112735851997E-2</v>
      </c>
      <c r="T123" s="228">
        <v>7.7981287375185337E-2</v>
      </c>
      <c r="U123" s="228">
        <v>8.4906052945460914E-2</v>
      </c>
      <c r="V123" s="228">
        <v>8.458095165437006E-2</v>
      </c>
      <c r="W123" s="228">
        <v>8.3727223033570622E-2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2.7604318263084058</v>
      </c>
      <c r="Q124" s="228">
        <v>3.4982624851372148</v>
      </c>
      <c r="R124" s="228">
        <v>4.1145953445573511</v>
      </c>
      <c r="S124" s="228">
        <v>4.1702719185836452</v>
      </c>
      <c r="T124" s="228">
        <v>4.8804897426661276</v>
      </c>
      <c r="U124" s="228">
        <v>5.6939819353571917</v>
      </c>
      <c r="V124" s="228">
        <v>6.1798315277540903</v>
      </c>
      <c r="W124" s="228">
        <v>6.5718538208656057</v>
      </c>
      <c r="DA124" s="69" t="s">
        <v>758</v>
      </c>
    </row>
    <row r="125" spans="1:105" ht="12" customHeight="1" x14ac:dyDescent="0.25">
      <c r="A125" s="37" t="s">
        <v>38</v>
      </c>
      <c r="B125" s="228">
        <v>0.72487481446902791</v>
      </c>
      <c r="C125" s="228">
        <v>0.73904485087093397</v>
      </c>
      <c r="D125" s="228">
        <v>0.7363211038440175</v>
      </c>
      <c r="E125" s="228">
        <v>0.80650621538359268</v>
      </c>
      <c r="F125" s="228">
        <v>0.78908520656005632</v>
      </c>
      <c r="G125" s="228">
        <v>0.80375022241311578</v>
      </c>
      <c r="H125" s="228">
        <v>0.86385132905581763</v>
      </c>
      <c r="I125" s="228">
        <v>0.82866622560050762</v>
      </c>
      <c r="J125" s="228">
        <v>0.74122827353693377</v>
      </c>
      <c r="K125" s="228">
        <v>0.69031766270570527</v>
      </c>
      <c r="L125" s="228">
        <v>0.65196228563917025</v>
      </c>
      <c r="M125" s="228">
        <v>0.88591162485447505</v>
      </c>
      <c r="N125" s="228">
        <v>1.0395610439578351</v>
      </c>
      <c r="O125" s="228">
        <v>0.94286856706912114</v>
      </c>
      <c r="P125" s="228">
        <v>0.45029370145667519</v>
      </c>
      <c r="Q125" s="228">
        <v>0.38769025321439499</v>
      </c>
      <c r="R125" s="228">
        <v>0.35371271950665811</v>
      </c>
      <c r="S125" s="228">
        <v>0.24278702509412931</v>
      </c>
      <c r="T125" s="228">
        <v>0.1834589814871358</v>
      </c>
      <c r="U125" s="228">
        <v>0.16275645196261199</v>
      </c>
      <c r="V125" s="228">
        <v>0.1343905985207838</v>
      </c>
      <c r="W125" s="228">
        <v>0.12282438018942229</v>
      </c>
      <c r="DA125" s="69" t="s">
        <v>759</v>
      </c>
    </row>
    <row r="126" spans="1:105" ht="12" customHeight="1" x14ac:dyDescent="0.25">
      <c r="A126" s="57" t="s">
        <v>604</v>
      </c>
      <c r="B126" s="296">
        <v>81.526176481228347</v>
      </c>
      <c r="C126" s="296">
        <v>93.105580076797565</v>
      </c>
      <c r="D126" s="296">
        <v>109.68657926027851</v>
      </c>
      <c r="E126" s="296">
        <v>101.5584174911842</v>
      </c>
      <c r="F126" s="296">
        <v>102.3895829397481</v>
      </c>
      <c r="G126" s="296">
        <v>92.131183469332029</v>
      </c>
      <c r="H126" s="296">
        <v>96.376985510633943</v>
      </c>
      <c r="I126" s="296">
        <v>95.356353208309102</v>
      </c>
      <c r="J126" s="296">
        <v>83.226584097541149</v>
      </c>
      <c r="K126" s="296">
        <v>88.077816597201149</v>
      </c>
      <c r="L126" s="296">
        <v>94.664230989066709</v>
      </c>
      <c r="M126" s="296">
        <v>104.9628245698908</v>
      </c>
      <c r="N126" s="296">
        <v>111.0969039045964</v>
      </c>
      <c r="O126" s="296">
        <v>100.86623938476529</v>
      </c>
      <c r="P126" s="296">
        <v>116.13378792139019</v>
      </c>
      <c r="Q126" s="296">
        <v>119.71372904255379</v>
      </c>
      <c r="R126" s="296">
        <v>125.9099952625712</v>
      </c>
      <c r="S126" s="296">
        <v>104.62058087246859</v>
      </c>
      <c r="T126" s="296">
        <v>103.8804375037342</v>
      </c>
      <c r="U126" s="296">
        <v>109.90927760256309</v>
      </c>
      <c r="V126" s="296">
        <v>101.8293566064624</v>
      </c>
      <c r="W126" s="296">
        <v>104.0682914394478</v>
      </c>
      <c r="DA126" s="70" t="s">
        <v>760</v>
      </c>
    </row>
    <row r="127" spans="1:105" ht="12" customHeight="1" x14ac:dyDescent="0.25">
      <c r="A127" s="60" t="s">
        <v>606</v>
      </c>
      <c r="B127" s="264">
        <v>17.944028517742119</v>
      </c>
      <c r="C127" s="264">
        <v>26.699524499644198</v>
      </c>
      <c r="D127" s="264">
        <v>42.922703870257102</v>
      </c>
      <c r="E127" s="264">
        <v>27.231352981550529</v>
      </c>
      <c r="F127" s="264">
        <v>25.337138561045251</v>
      </c>
      <c r="G127" s="264">
        <v>14.27167325992645</v>
      </c>
      <c r="H127" s="264">
        <v>13.58777997975788</v>
      </c>
      <c r="I127" s="264">
        <v>16.302794417396601</v>
      </c>
      <c r="J127" s="264">
        <v>9.7769475290640742</v>
      </c>
      <c r="K127" s="264">
        <v>18.927437114172701</v>
      </c>
      <c r="L127" s="264">
        <v>30.88089488741463</v>
      </c>
      <c r="M127" s="264">
        <v>17.351875913382401</v>
      </c>
      <c r="N127" s="264">
        <v>4.8189208590226036</v>
      </c>
      <c r="O127" s="264">
        <v>4.9380579522537111</v>
      </c>
      <c r="P127" s="264">
        <v>3.7015364556437449</v>
      </c>
      <c r="Q127" s="264">
        <v>7.2842856006472791</v>
      </c>
      <c r="R127" s="264">
        <v>13.530212451527021</v>
      </c>
      <c r="S127" s="264">
        <v>14.515540165251339</v>
      </c>
      <c r="T127" s="264">
        <v>27.18958720999137</v>
      </c>
      <c r="U127" s="264">
        <v>36.189728498707197</v>
      </c>
      <c r="V127" s="264">
        <v>29.974688529651999</v>
      </c>
      <c r="W127" s="264">
        <v>36.889189765074732</v>
      </c>
      <c r="DA127" s="72" t="s">
        <v>761</v>
      </c>
    </row>
    <row r="128" spans="1:105" ht="12" customHeight="1" x14ac:dyDescent="0.25">
      <c r="A128" s="59" t="s">
        <v>30</v>
      </c>
      <c r="B128" s="232">
        <v>3.0818728175660941</v>
      </c>
      <c r="C128" s="232">
        <v>3.207072670381343</v>
      </c>
      <c r="D128" s="232">
        <v>3.6962182722418881</v>
      </c>
      <c r="E128" s="232">
        <v>2.081439034305768</v>
      </c>
      <c r="F128" s="232">
        <v>7.5570645366026784E-2</v>
      </c>
      <c r="G128" s="232">
        <v>3.1082770088073621</v>
      </c>
      <c r="H128" s="232">
        <v>3.089073683798401</v>
      </c>
      <c r="I128" s="232">
        <v>3.82185174526896</v>
      </c>
      <c r="J128" s="232">
        <v>1.3338977615708401</v>
      </c>
      <c r="K128" s="232">
        <v>1.402603679771081</v>
      </c>
      <c r="L128" s="232">
        <v>3.450357937323651</v>
      </c>
      <c r="M128" s="232">
        <v>2.999624257577064</v>
      </c>
      <c r="N128" s="232">
        <v>0.76783578487261983</v>
      </c>
      <c r="O128" s="232">
        <v>0.83456743066684591</v>
      </c>
      <c r="P128" s="232">
        <v>0.42948568777355939</v>
      </c>
      <c r="Q128" s="232">
        <v>0.81947129914623373</v>
      </c>
      <c r="R128" s="232">
        <v>0.49822728321592208</v>
      </c>
      <c r="S128" s="232">
        <v>0.59577983719974859</v>
      </c>
      <c r="T128" s="232">
        <v>0.75694706855650706</v>
      </c>
      <c r="U128" s="232">
        <v>5.159148694961492E-2</v>
      </c>
      <c r="V128" s="232">
        <v>4.9164746172773853E-2</v>
      </c>
      <c r="W128" s="232">
        <v>0.1076433546531901</v>
      </c>
      <c r="DA128" s="71" t="s">
        <v>762</v>
      </c>
    </row>
    <row r="129" spans="1:105" ht="12" customHeight="1" x14ac:dyDescent="0.25">
      <c r="A129" s="59" t="s">
        <v>33</v>
      </c>
      <c r="B129" s="232">
        <v>0.60097501750785853</v>
      </c>
      <c r="C129" s="232">
        <v>0.69754390311407199</v>
      </c>
      <c r="D129" s="232">
        <v>0.78010095225129739</v>
      </c>
      <c r="E129" s="232">
        <v>0.65053887575696212</v>
      </c>
      <c r="F129" s="232">
        <v>0.59179922704374288</v>
      </c>
      <c r="G129" s="232">
        <v>0.63656902535151294</v>
      </c>
      <c r="H129" s="232">
        <v>0.57372669627448192</v>
      </c>
      <c r="I129" s="232">
        <v>0.56636210965654077</v>
      </c>
      <c r="J129" s="232">
        <v>0.41619530699749507</v>
      </c>
      <c r="K129" s="232">
        <v>0.46272363131112493</v>
      </c>
      <c r="L129" s="232">
        <v>0.67492298718939048</v>
      </c>
      <c r="M129" s="232">
        <v>0.4046997989844674</v>
      </c>
      <c r="N129" s="232">
        <v>0.19385326582456319</v>
      </c>
      <c r="O129" s="232">
        <v>0.1539939879832784</v>
      </c>
      <c r="P129" s="232">
        <v>0.12984153969944351</v>
      </c>
      <c r="Q129" s="232">
        <v>0.1524485977452818</v>
      </c>
      <c r="R129" s="232">
        <v>0.35608057847416102</v>
      </c>
      <c r="S129" s="232">
        <v>0.3855396183748156</v>
      </c>
      <c r="T129" s="232">
        <v>0.46440016146182111</v>
      </c>
      <c r="U129" s="232">
        <v>0.52274210957446143</v>
      </c>
      <c r="V129" s="232">
        <v>0.43420015078163732</v>
      </c>
      <c r="W129" s="232">
        <v>0.33613142557137782</v>
      </c>
      <c r="DA129" s="71" t="s">
        <v>763</v>
      </c>
    </row>
    <row r="130" spans="1:105" ht="12" customHeight="1" x14ac:dyDescent="0.25">
      <c r="A130" s="59" t="s">
        <v>160</v>
      </c>
      <c r="B130" s="232">
        <v>1.5158711851175179</v>
      </c>
      <c r="C130" s="232">
        <v>1.8139602843889679</v>
      </c>
      <c r="D130" s="232">
        <v>1.9667721063031649</v>
      </c>
      <c r="E130" s="232">
        <v>1.8459062646711859</v>
      </c>
      <c r="F130" s="232">
        <v>1.912867038625389</v>
      </c>
      <c r="G130" s="232">
        <v>1.840607273067161</v>
      </c>
      <c r="H130" s="232">
        <v>0.95018424834640469</v>
      </c>
      <c r="I130" s="232">
        <v>3.4388138989962558</v>
      </c>
      <c r="J130" s="232">
        <v>2.2654476422872891</v>
      </c>
      <c r="K130" s="232">
        <v>2.6757998928237461</v>
      </c>
      <c r="L130" s="232">
        <v>3.3941261029950112</v>
      </c>
      <c r="M130" s="232">
        <v>2.4577063250364439</v>
      </c>
      <c r="N130" s="232">
        <v>0.98896483853941608</v>
      </c>
      <c r="O130" s="232">
        <v>0.60173130815976728</v>
      </c>
      <c r="P130" s="232">
        <v>0.20681216246638159</v>
      </c>
      <c r="Q130" s="232">
        <v>0.34434585006279322</v>
      </c>
      <c r="R130" s="232">
        <v>0.57997800264730837</v>
      </c>
      <c r="S130" s="232">
        <v>0.6698078180262409</v>
      </c>
      <c r="T130" s="232">
        <v>1.2101265945229649</v>
      </c>
      <c r="U130" s="232">
        <v>1.427047929450397</v>
      </c>
      <c r="V130" s="232">
        <v>1.0058311969775759</v>
      </c>
      <c r="W130" s="232">
        <v>1.427383680398904</v>
      </c>
      <c r="DA130" s="71" t="s">
        <v>764</v>
      </c>
    </row>
    <row r="131" spans="1:105" ht="12" customHeight="1" x14ac:dyDescent="0.25">
      <c r="A131" s="59" t="s">
        <v>70</v>
      </c>
      <c r="B131" s="232">
        <v>4.6437404202776298</v>
      </c>
      <c r="C131" s="232">
        <v>5.0121019188141958</v>
      </c>
      <c r="D131" s="232">
        <v>6.0054374805762372</v>
      </c>
      <c r="E131" s="232">
        <v>4.7976594805265176</v>
      </c>
      <c r="F131" s="232">
        <v>2.6778544434598728</v>
      </c>
      <c r="G131" s="232">
        <v>1.6091308767429671</v>
      </c>
      <c r="H131" s="232">
        <v>2.2291620169293691</v>
      </c>
      <c r="I131" s="232">
        <v>1.9613725442233789</v>
      </c>
      <c r="J131" s="232">
        <v>1.373998593138948</v>
      </c>
      <c r="K131" s="232">
        <v>1.553845143808593</v>
      </c>
      <c r="L131" s="232">
        <v>1.8926529124580671</v>
      </c>
      <c r="M131" s="232">
        <v>1.096717722825713</v>
      </c>
      <c r="N131" s="232">
        <v>0.29716934440564052</v>
      </c>
      <c r="O131" s="232">
        <v>0.45253959529201671</v>
      </c>
      <c r="P131" s="232">
        <v>0.57980285426335054</v>
      </c>
      <c r="Q131" s="232">
        <v>0.70182993605895083</v>
      </c>
      <c r="R131" s="232">
        <v>1.1654915236795631</v>
      </c>
      <c r="S131" s="232">
        <v>1.4521407948600029</v>
      </c>
      <c r="T131" s="232">
        <v>2.0617994112625131</v>
      </c>
      <c r="U131" s="232">
        <v>2.4965194667366819</v>
      </c>
      <c r="V131" s="232">
        <v>1.5172849815023599</v>
      </c>
      <c r="W131" s="232">
        <v>1.8173318013952819</v>
      </c>
      <c r="DA131" s="71" t="s">
        <v>765</v>
      </c>
    </row>
    <row r="132" spans="1:105" ht="12" customHeight="1" x14ac:dyDescent="0.25">
      <c r="A132" s="59" t="s">
        <v>162</v>
      </c>
      <c r="B132" s="232">
        <v>8.1015690772730231</v>
      </c>
      <c r="C132" s="232">
        <v>15.96884572294562</v>
      </c>
      <c r="D132" s="232">
        <v>30.474175058884509</v>
      </c>
      <c r="E132" s="232">
        <v>17.8558093262901</v>
      </c>
      <c r="F132" s="232">
        <v>20.079047206550221</v>
      </c>
      <c r="G132" s="232">
        <v>7.0770890759574492</v>
      </c>
      <c r="H132" s="232">
        <v>6.7456333344092183</v>
      </c>
      <c r="I132" s="232">
        <v>6.5143941192514614</v>
      </c>
      <c r="J132" s="232">
        <v>4.3874082250695006</v>
      </c>
      <c r="K132" s="232">
        <v>12.832464766458161</v>
      </c>
      <c r="L132" s="232">
        <v>21.46883494744851</v>
      </c>
      <c r="M132" s="232">
        <v>10.39312780895871</v>
      </c>
      <c r="N132" s="232">
        <v>2.5710976253803648</v>
      </c>
      <c r="O132" s="232">
        <v>2.8952256301518031</v>
      </c>
      <c r="P132" s="232">
        <v>2.35559421144101</v>
      </c>
      <c r="Q132" s="232">
        <v>5.2661899176340192</v>
      </c>
      <c r="R132" s="232">
        <v>10.930435063510069</v>
      </c>
      <c r="S132" s="232">
        <v>11.412272096790529</v>
      </c>
      <c r="T132" s="232">
        <v>22.696313974187561</v>
      </c>
      <c r="U132" s="232">
        <v>31.691827505996041</v>
      </c>
      <c r="V132" s="232">
        <v>26.968207454217659</v>
      </c>
      <c r="W132" s="232">
        <v>33.200699503055972</v>
      </c>
      <c r="DA132" s="71" t="s">
        <v>766</v>
      </c>
    </row>
    <row r="133" spans="1:105" ht="12" customHeight="1" x14ac:dyDescent="0.25">
      <c r="A133" s="60" t="s">
        <v>613</v>
      </c>
      <c r="B133" s="264">
        <v>63.582147963486221</v>
      </c>
      <c r="C133" s="264">
        <v>66.406055577153367</v>
      </c>
      <c r="D133" s="264">
        <v>66.763875390021411</v>
      </c>
      <c r="E133" s="264">
        <v>74.327064509633686</v>
      </c>
      <c r="F133" s="264">
        <v>77.052444378702802</v>
      </c>
      <c r="G133" s="264">
        <v>77.85951020940557</v>
      </c>
      <c r="H133" s="264">
        <v>82.789205530876075</v>
      </c>
      <c r="I133" s="264">
        <v>79.053558790912504</v>
      </c>
      <c r="J133" s="264">
        <v>73.449636568477075</v>
      </c>
      <c r="K133" s="264">
        <v>69.150379483028445</v>
      </c>
      <c r="L133" s="264">
        <v>63.783336101652083</v>
      </c>
      <c r="M133" s="264">
        <v>87.610948656508413</v>
      </c>
      <c r="N133" s="264">
        <v>106.27798304557381</v>
      </c>
      <c r="O133" s="264">
        <v>95.928181432511593</v>
      </c>
      <c r="P133" s="264">
        <v>112.4322514657464</v>
      </c>
      <c r="Q133" s="264">
        <v>112.4294434419065</v>
      </c>
      <c r="R133" s="264">
        <v>112.37978281104409</v>
      </c>
      <c r="S133" s="264">
        <v>90.105040707217285</v>
      </c>
      <c r="T133" s="264">
        <v>76.690850293742884</v>
      </c>
      <c r="U133" s="264">
        <v>73.719549103855883</v>
      </c>
      <c r="V133" s="264">
        <v>71.85466807681037</v>
      </c>
      <c r="W133" s="264">
        <v>67.179101674373129</v>
      </c>
      <c r="DA133" s="72" t="s">
        <v>767</v>
      </c>
    </row>
    <row r="134" spans="1:105" ht="12" customHeight="1" x14ac:dyDescent="0.25">
      <c r="A134" s="57" t="s">
        <v>615</v>
      </c>
      <c r="B134" s="296">
        <v>56.388653947000719</v>
      </c>
      <c r="C134" s="296">
        <v>64.04748288453861</v>
      </c>
      <c r="D134" s="296">
        <v>75.221394048969529</v>
      </c>
      <c r="E134" s="296">
        <v>69.753319051886962</v>
      </c>
      <c r="F134" s="296">
        <v>69.970350271439116</v>
      </c>
      <c r="G134" s="296">
        <v>63.956430169043742</v>
      </c>
      <c r="H134" s="296">
        <v>67.017312190407523</v>
      </c>
      <c r="I134" s="296">
        <v>66.339862362092688</v>
      </c>
      <c r="J134" s="296">
        <v>57.543037258566713</v>
      </c>
      <c r="K134" s="296">
        <v>60.566759487310378</v>
      </c>
      <c r="L134" s="296">
        <v>65.184250707605642</v>
      </c>
      <c r="M134" s="296">
        <v>72.841063842100709</v>
      </c>
      <c r="N134" s="296">
        <v>77.034398500534522</v>
      </c>
      <c r="O134" s="296">
        <v>70.109165969923041</v>
      </c>
      <c r="P134" s="296">
        <v>80.224385453769614</v>
      </c>
      <c r="Q134" s="296">
        <v>82.819039001393364</v>
      </c>
      <c r="R134" s="296">
        <v>86.392445918064752</v>
      </c>
      <c r="S134" s="296">
        <v>71.755584911914923</v>
      </c>
      <c r="T134" s="296">
        <v>71.135999349922614</v>
      </c>
      <c r="U134" s="296">
        <v>75.101570053760327</v>
      </c>
      <c r="V134" s="296">
        <v>69.582803374157393</v>
      </c>
      <c r="W134" s="296">
        <v>71.119386396568217</v>
      </c>
      <c r="DA134" s="70" t="s">
        <v>768</v>
      </c>
    </row>
    <row r="135" spans="1:105" ht="12" customHeight="1" x14ac:dyDescent="0.25">
      <c r="A135" s="60" t="s">
        <v>617</v>
      </c>
      <c r="B135" s="264">
        <v>10.68346477109317</v>
      </c>
      <c r="C135" s="264">
        <v>16.73701210241865</v>
      </c>
      <c r="D135" s="264">
        <v>27.839049728848259</v>
      </c>
      <c r="E135" s="264">
        <v>17.63513527353588</v>
      </c>
      <c r="F135" s="264">
        <v>17.275842436714591</v>
      </c>
      <c r="G135" s="264">
        <v>8.0200815854137311</v>
      </c>
      <c r="H135" s="264">
        <v>7.5421891609896079</v>
      </c>
      <c r="I135" s="264">
        <v>9.0455948935543233</v>
      </c>
      <c r="J135" s="264">
        <v>5.9326265761219474</v>
      </c>
      <c r="K135" s="264">
        <v>12.245973629020421</v>
      </c>
      <c r="L135" s="264">
        <v>19.602708861892818</v>
      </c>
      <c r="M135" s="264">
        <v>10.253044980309021</v>
      </c>
      <c r="N135" s="264">
        <v>2.8285646500973871</v>
      </c>
      <c r="O135" s="264">
        <v>2.8760120911100349</v>
      </c>
      <c r="P135" s="264">
        <v>2.268699235538493</v>
      </c>
      <c r="Q135" s="264">
        <v>4.503242780053168</v>
      </c>
      <c r="R135" s="264">
        <v>8.9773479155773792</v>
      </c>
      <c r="S135" s="264">
        <v>9.6017539493718225</v>
      </c>
      <c r="T135" s="264">
        <v>18.233598028761371</v>
      </c>
      <c r="U135" s="264">
        <v>24.704969896641309</v>
      </c>
      <c r="V135" s="264">
        <v>20.45881226233897</v>
      </c>
      <c r="W135" s="264">
        <v>25.162223010503482</v>
      </c>
      <c r="DA135" s="72" t="s">
        <v>769</v>
      </c>
    </row>
    <row r="136" spans="1:105" ht="12" customHeight="1" x14ac:dyDescent="0.25">
      <c r="A136" s="59" t="s">
        <v>33</v>
      </c>
      <c r="B136" s="299">
        <v>0.43200297166690699</v>
      </c>
      <c r="C136" s="299">
        <v>0.49695965466857361</v>
      </c>
      <c r="D136" s="299">
        <v>0.55363790235505084</v>
      </c>
      <c r="E136" s="299">
        <v>0.45615826355242067</v>
      </c>
      <c r="F136" s="299">
        <v>0.40471875042370248</v>
      </c>
      <c r="G136" s="299">
        <v>0.45732816458563358</v>
      </c>
      <c r="H136" s="299">
        <v>0.41216080801089933</v>
      </c>
      <c r="I136" s="299">
        <v>0.41047237709477619</v>
      </c>
      <c r="J136" s="299">
        <v>0.29244543229592562</v>
      </c>
      <c r="K136" s="299">
        <v>0.32334124074681031</v>
      </c>
      <c r="L136" s="299">
        <v>0.48232081078634409</v>
      </c>
      <c r="M136" s="299">
        <v>0.28911179527927061</v>
      </c>
      <c r="N136" s="299">
        <v>0.13535299431655201</v>
      </c>
      <c r="O136" s="299">
        <v>0.1079297171684198</v>
      </c>
      <c r="P136" s="299">
        <v>9.0026537714452418E-2</v>
      </c>
      <c r="Q136" s="299">
        <v>0.10619222998660161</v>
      </c>
      <c r="R136" s="299">
        <v>0.2452933453849897</v>
      </c>
      <c r="S136" s="299">
        <v>0.26594254973697917</v>
      </c>
      <c r="T136" s="299">
        <v>0.32034960651974692</v>
      </c>
      <c r="U136" s="299">
        <v>0.3573600951411014</v>
      </c>
      <c r="V136" s="299">
        <v>0.29684424016748168</v>
      </c>
      <c r="W136" s="299">
        <v>0.22994720767556029</v>
      </c>
      <c r="DA136" s="71" t="s">
        <v>770</v>
      </c>
    </row>
    <row r="137" spans="1:105" ht="12" customHeight="1" x14ac:dyDescent="0.25">
      <c r="A137" s="59" t="s">
        <v>160</v>
      </c>
      <c r="B137" s="299">
        <v>1.089664025221216</v>
      </c>
      <c r="C137" s="299">
        <v>1.2923417042110239</v>
      </c>
      <c r="D137" s="299">
        <v>1.3958188106317611</v>
      </c>
      <c r="E137" s="299">
        <v>1.2943506187745799</v>
      </c>
      <c r="F137" s="299">
        <v>1.3081685852589531</v>
      </c>
      <c r="G137" s="299">
        <v>1.322341352455773</v>
      </c>
      <c r="H137" s="299">
        <v>0.68260499311037914</v>
      </c>
      <c r="I137" s="299">
        <v>2.4922891052220089</v>
      </c>
      <c r="J137" s="299">
        <v>1.591848355696329</v>
      </c>
      <c r="K137" s="299">
        <v>1.8697909481827899</v>
      </c>
      <c r="L137" s="299">
        <v>2.42554733648192</v>
      </c>
      <c r="M137" s="299">
        <v>1.7557505333176009</v>
      </c>
      <c r="N137" s="299">
        <v>0.69051894277209525</v>
      </c>
      <c r="O137" s="299">
        <v>0.42173522974233929</v>
      </c>
      <c r="P137" s="299">
        <v>0.14339465618772981</v>
      </c>
      <c r="Q137" s="299">
        <v>0.23986349658589551</v>
      </c>
      <c r="R137" s="299">
        <v>0.39952963772604672</v>
      </c>
      <c r="S137" s="299">
        <v>0.46202877854821528</v>
      </c>
      <c r="T137" s="299">
        <v>0.8347619371497218</v>
      </c>
      <c r="U137" s="299">
        <v>0.97556706165196272</v>
      </c>
      <c r="V137" s="299">
        <v>0.68764415872741858</v>
      </c>
      <c r="W137" s="299">
        <v>0.97647189944069734</v>
      </c>
      <c r="DA137" s="71" t="s">
        <v>771</v>
      </c>
    </row>
    <row r="138" spans="1:105" ht="12" customHeight="1" x14ac:dyDescent="0.25">
      <c r="A138" s="59" t="s">
        <v>70</v>
      </c>
      <c r="B138" s="299">
        <v>3.3380916057520409</v>
      </c>
      <c r="C138" s="299">
        <v>3.5708324990266109</v>
      </c>
      <c r="D138" s="299">
        <v>4.2620609549000834</v>
      </c>
      <c r="E138" s="299">
        <v>3.3641218062583471</v>
      </c>
      <c r="F138" s="299">
        <v>1.831327001874457</v>
      </c>
      <c r="G138" s="299">
        <v>1.156042536051088</v>
      </c>
      <c r="H138" s="299">
        <v>1.601412700595783</v>
      </c>
      <c r="I138" s="299">
        <v>1.421509731793376</v>
      </c>
      <c r="J138" s="299">
        <v>0.96545925864303861</v>
      </c>
      <c r="K138" s="299">
        <v>1.085793295889957</v>
      </c>
      <c r="L138" s="299">
        <v>1.352548223428268</v>
      </c>
      <c r="M138" s="299">
        <v>0.78347958303014842</v>
      </c>
      <c r="N138" s="299">
        <v>0.20749075551191221</v>
      </c>
      <c r="O138" s="299">
        <v>0.31717128160017621</v>
      </c>
      <c r="P138" s="299">
        <v>0.40201035544644292</v>
      </c>
      <c r="Q138" s="299">
        <v>0.48887878985925681</v>
      </c>
      <c r="R138" s="299">
        <v>0.8028725298253081</v>
      </c>
      <c r="S138" s="299">
        <v>1.0016766297327939</v>
      </c>
      <c r="T138" s="299">
        <v>1.422257537640611</v>
      </c>
      <c r="U138" s="299">
        <v>1.7066856061794851</v>
      </c>
      <c r="V138" s="299">
        <v>1.0373034340057341</v>
      </c>
      <c r="W138" s="299">
        <v>1.243235060335355</v>
      </c>
      <c r="DA138" s="71" t="s">
        <v>772</v>
      </c>
    </row>
    <row r="139" spans="1:105" ht="12" customHeight="1" x14ac:dyDescent="0.25">
      <c r="A139" s="59" t="s">
        <v>162</v>
      </c>
      <c r="B139" s="299">
        <v>5.8237061684530049</v>
      </c>
      <c r="C139" s="299">
        <v>11.37687824451244</v>
      </c>
      <c r="D139" s="299">
        <v>21.627532060961371</v>
      </c>
      <c r="E139" s="299">
        <v>12.52050458495053</v>
      </c>
      <c r="F139" s="299">
        <v>13.731628099157479</v>
      </c>
      <c r="G139" s="299">
        <v>5.0843695323212366</v>
      </c>
      <c r="H139" s="299">
        <v>4.8460106592725456</v>
      </c>
      <c r="I139" s="299">
        <v>4.7213236794441622</v>
      </c>
      <c r="J139" s="299">
        <v>3.0828735294866538</v>
      </c>
      <c r="K139" s="299">
        <v>8.9670481442008629</v>
      </c>
      <c r="L139" s="299">
        <v>15.342292491196289</v>
      </c>
      <c r="M139" s="299">
        <v>7.4247030686819988</v>
      </c>
      <c r="N139" s="299">
        <v>1.795201957496827</v>
      </c>
      <c r="O139" s="299">
        <v>2.0291758625991001</v>
      </c>
      <c r="P139" s="299">
        <v>1.6332676861898681</v>
      </c>
      <c r="Q139" s="299">
        <v>3.6683082636214142</v>
      </c>
      <c r="R139" s="299">
        <v>7.5296524026410356</v>
      </c>
      <c r="S139" s="299">
        <v>7.8721059913538332</v>
      </c>
      <c r="T139" s="299">
        <v>15.656228947451289</v>
      </c>
      <c r="U139" s="299">
        <v>21.66535713366876</v>
      </c>
      <c r="V139" s="299">
        <v>18.437020429438331</v>
      </c>
      <c r="W139" s="299">
        <v>22.712568843051869</v>
      </c>
      <c r="DA139" s="71" t="s">
        <v>773</v>
      </c>
    </row>
    <row r="140" spans="1:105" ht="12" customHeight="1" x14ac:dyDescent="0.25">
      <c r="A140" s="60" t="s">
        <v>623</v>
      </c>
      <c r="B140" s="264">
        <v>45.705189175907549</v>
      </c>
      <c r="C140" s="264">
        <v>47.310470782119957</v>
      </c>
      <c r="D140" s="264">
        <v>47.38234432012127</v>
      </c>
      <c r="E140" s="264">
        <v>52.118183778351082</v>
      </c>
      <c r="F140" s="264">
        <v>52.694507834724533</v>
      </c>
      <c r="G140" s="264">
        <v>55.936348583630007</v>
      </c>
      <c r="H140" s="264">
        <v>59.475123029417922</v>
      </c>
      <c r="I140" s="264">
        <v>57.294267468538372</v>
      </c>
      <c r="J140" s="264">
        <v>51.610410682444758</v>
      </c>
      <c r="K140" s="264">
        <v>48.320785858289959</v>
      </c>
      <c r="L140" s="264">
        <v>45.58154184571282</v>
      </c>
      <c r="M140" s="264">
        <v>62.588018861791703</v>
      </c>
      <c r="N140" s="264">
        <v>74.205833850437131</v>
      </c>
      <c r="O140" s="264">
        <v>67.233153878812999</v>
      </c>
      <c r="P140" s="264">
        <v>77.955686218231122</v>
      </c>
      <c r="Q140" s="264">
        <v>78.315796221340193</v>
      </c>
      <c r="R140" s="264">
        <v>77.415098002487369</v>
      </c>
      <c r="S140" s="264">
        <v>62.153830962543097</v>
      </c>
      <c r="T140" s="264">
        <v>52.902401321161243</v>
      </c>
      <c r="U140" s="264">
        <v>50.396600157119018</v>
      </c>
      <c r="V140" s="264">
        <v>49.123991111818427</v>
      </c>
      <c r="W140" s="264">
        <v>45.957163386064728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28.446989318849795</v>
      </c>
      <c r="C141" s="263">
        <f t="shared" si="2"/>
        <v>34.401735238918761</v>
      </c>
      <c r="D141" s="263">
        <f t="shared" si="2"/>
        <v>42.341591904223733</v>
      </c>
      <c r="E141" s="263">
        <f t="shared" si="2"/>
        <v>36.50474399970004</v>
      </c>
      <c r="F141" s="263">
        <f t="shared" si="2"/>
        <v>36.143289609292324</v>
      </c>
      <c r="G141" s="263">
        <f t="shared" si="2"/>
        <v>30.665482814572016</v>
      </c>
      <c r="H141" s="263">
        <f t="shared" si="2"/>
        <v>31.289289941579845</v>
      </c>
      <c r="I141" s="263">
        <f t="shared" si="2"/>
        <v>31.878265297001185</v>
      </c>
      <c r="J141" s="263">
        <f t="shared" si="2"/>
        <v>25.544007682958771</v>
      </c>
      <c r="K141" s="263">
        <f t="shared" si="2"/>
        <v>29.995216955835748</v>
      </c>
      <c r="L141" s="263">
        <f t="shared" si="2"/>
        <v>34.890893823879956</v>
      </c>
      <c r="M141" s="263">
        <f t="shared" si="2"/>
        <v>34.247744261264742</v>
      </c>
      <c r="N141" s="263">
        <f t="shared" si="2"/>
        <v>27.959745132950438</v>
      </c>
      <c r="O141" s="263">
        <f t="shared" si="2"/>
        <v>25.597891790895353</v>
      </c>
      <c r="P141" s="263">
        <f t="shared" si="2"/>
        <v>27.502189137203377</v>
      </c>
      <c r="Q141" s="263">
        <f t="shared" si="2"/>
        <v>31.198465278981082</v>
      </c>
      <c r="R141" s="263">
        <f t="shared" si="2"/>
        <v>36.23093592433203</v>
      </c>
      <c r="S141" s="263">
        <f t="shared" si="2"/>
        <v>32.871574984985131</v>
      </c>
      <c r="T141" s="263">
        <f t="shared" si="2"/>
        <v>36.711938654198654</v>
      </c>
      <c r="U141" s="263">
        <f t="shared" si="2"/>
        <v>39.441888063591783</v>
      </c>
      <c r="V141" s="263">
        <f t="shared" si="2"/>
        <v>35.663143771405799</v>
      </c>
      <c r="W141" s="263">
        <f t="shared" si="2"/>
        <v>37.734136959789154</v>
      </c>
      <c r="DA141" s="70"/>
    </row>
    <row r="142" spans="1:105" ht="12" customHeight="1" x14ac:dyDescent="0.25">
      <c r="A142" s="60" t="s">
        <v>626</v>
      </c>
      <c r="B142" s="264">
        <v>1.570182806714586</v>
      </c>
      <c r="C142" s="264">
        <v>2.775688562015473</v>
      </c>
      <c r="D142" s="264">
        <v>4.9514199206031533</v>
      </c>
      <c r="E142" s="264">
        <v>2.9859951776744511</v>
      </c>
      <c r="F142" s="264">
        <v>3.1312821583627342</v>
      </c>
      <c r="G142" s="264">
        <v>1.379248116029385</v>
      </c>
      <c r="H142" s="264">
        <v>1.2080499912503879</v>
      </c>
      <c r="I142" s="264">
        <v>1.5401704440005139</v>
      </c>
      <c r="J142" s="264">
        <v>1.0007991301924479</v>
      </c>
      <c r="K142" s="264">
        <v>2.2391857080956701</v>
      </c>
      <c r="L142" s="264">
        <v>3.6633088973900452</v>
      </c>
      <c r="M142" s="264">
        <v>1.881465928501008</v>
      </c>
      <c r="N142" s="264">
        <v>0.51583037397506804</v>
      </c>
      <c r="O142" s="264">
        <v>0.50660974391612257</v>
      </c>
      <c r="P142" s="264">
        <v>0.37187942418461789</v>
      </c>
      <c r="Q142" s="264">
        <v>0.79724816529289555</v>
      </c>
      <c r="R142" s="264">
        <v>1.6286920479782241</v>
      </c>
      <c r="S142" s="264">
        <v>1.721371186890716</v>
      </c>
      <c r="T142" s="264">
        <v>3.3775837510383719</v>
      </c>
      <c r="U142" s="264">
        <v>4.6356294331763293</v>
      </c>
      <c r="V142" s="264">
        <v>3.8739351850916521</v>
      </c>
      <c r="W142" s="264">
        <v>4.7823948575396393</v>
      </c>
      <c r="DA142" s="72" t="s">
        <v>775</v>
      </c>
    </row>
    <row r="143" spans="1:105" ht="12" customHeight="1" x14ac:dyDescent="0.25">
      <c r="A143" s="59" t="s">
        <v>33</v>
      </c>
      <c r="B143" s="232">
        <v>9.2347063013984196E-2</v>
      </c>
      <c r="C143" s="232">
        <v>0.10476882974400099</v>
      </c>
      <c r="D143" s="232">
        <v>0.1162698835209518</v>
      </c>
      <c r="E143" s="232">
        <v>9.5444263881261884E-2</v>
      </c>
      <c r="F143" s="232">
        <v>8.205428054400575E-2</v>
      </c>
      <c r="G143" s="232">
        <v>9.1894729163943367E-2</v>
      </c>
      <c r="H143" s="232">
        <v>8.3812421462212822E-2</v>
      </c>
      <c r="I143" s="232">
        <v>8.2921086250561798E-2</v>
      </c>
      <c r="J143" s="232">
        <v>5.89227452114632E-2</v>
      </c>
      <c r="K143" s="232">
        <v>6.4875393004970264E-2</v>
      </c>
      <c r="L143" s="232">
        <v>9.6815044675609405E-2</v>
      </c>
      <c r="M143" s="232">
        <v>5.7442339698294313E-2</v>
      </c>
      <c r="N143" s="232">
        <v>2.6637625830077619E-2</v>
      </c>
      <c r="O143" s="232">
        <v>2.1368365774229719E-2</v>
      </c>
      <c r="P143" s="232">
        <v>1.7934974255021229E-2</v>
      </c>
      <c r="Q143" s="232">
        <v>2.1089657223905552E-2</v>
      </c>
      <c r="R143" s="232">
        <v>4.8872533367320552E-2</v>
      </c>
      <c r="S143" s="232">
        <v>5.3230433340418173E-2</v>
      </c>
      <c r="T143" s="232">
        <v>6.4361769735382907E-2</v>
      </c>
      <c r="U143" s="232">
        <v>7.2030980848681259E-2</v>
      </c>
      <c r="V143" s="232">
        <v>5.9210402067164901E-2</v>
      </c>
      <c r="W143" s="232">
        <v>4.5975956247992902E-2</v>
      </c>
      <c r="DA143" s="71" t="s">
        <v>776</v>
      </c>
    </row>
    <row r="144" spans="1:105" ht="12" customHeight="1" x14ac:dyDescent="0.25">
      <c r="A144" s="59" t="s">
        <v>160</v>
      </c>
      <c r="B144" s="232">
        <v>0.23293189862305669</v>
      </c>
      <c r="C144" s="232">
        <v>0.27245094588182273</v>
      </c>
      <c r="D144" s="232">
        <v>0.29313688574816871</v>
      </c>
      <c r="E144" s="232">
        <v>0.27082342222876071</v>
      </c>
      <c r="F144" s="232">
        <v>0.26522327414115981</v>
      </c>
      <c r="G144" s="232">
        <v>0.26570898067541232</v>
      </c>
      <c r="H144" s="232">
        <v>0.13880693230120281</v>
      </c>
      <c r="I144" s="232">
        <v>0.50347680230802005</v>
      </c>
      <c r="J144" s="232">
        <v>0.32073017636695089</v>
      </c>
      <c r="K144" s="232">
        <v>0.37515604975203309</v>
      </c>
      <c r="L144" s="232">
        <v>0.48687402345640463</v>
      </c>
      <c r="M144" s="232">
        <v>0.34884228249099858</v>
      </c>
      <c r="N144" s="232">
        <v>0.135894926588222</v>
      </c>
      <c r="O144" s="232">
        <v>8.3496861526567129E-2</v>
      </c>
      <c r="P144" s="232">
        <v>2.8566904074349329E-2</v>
      </c>
      <c r="Q144" s="232">
        <v>4.7636620157258489E-2</v>
      </c>
      <c r="R144" s="232">
        <v>7.9602752860471873E-2</v>
      </c>
      <c r="S144" s="232">
        <v>9.2478590290231505E-2</v>
      </c>
      <c r="T144" s="232">
        <v>0.16771288145590629</v>
      </c>
      <c r="U144" s="232">
        <v>0.19663933743556539</v>
      </c>
      <c r="V144" s="232">
        <v>0.1371617892751287</v>
      </c>
      <c r="W144" s="232">
        <v>0.19523711455293111</v>
      </c>
      <c r="DA144" s="71" t="s">
        <v>777</v>
      </c>
    </row>
    <row r="145" spans="1:105" ht="12" customHeight="1" x14ac:dyDescent="0.25">
      <c r="A145" s="59" t="s">
        <v>162</v>
      </c>
      <c r="B145" s="232">
        <v>1.2449038450775449</v>
      </c>
      <c r="C145" s="232">
        <v>2.3984687863896492</v>
      </c>
      <c r="D145" s="232">
        <v>4.5420131513340332</v>
      </c>
      <c r="E145" s="232">
        <v>2.619727491564428</v>
      </c>
      <c r="F145" s="232">
        <v>2.7840046036775679</v>
      </c>
      <c r="G145" s="232">
        <v>1.0216444061900301</v>
      </c>
      <c r="H145" s="232">
        <v>0.98543063748697257</v>
      </c>
      <c r="I145" s="232">
        <v>0.9537725554419324</v>
      </c>
      <c r="J145" s="232">
        <v>0.62114620861403413</v>
      </c>
      <c r="K145" s="232">
        <v>1.799154265338667</v>
      </c>
      <c r="L145" s="232">
        <v>3.0796198292580308</v>
      </c>
      <c r="M145" s="232">
        <v>1.4751813063117161</v>
      </c>
      <c r="N145" s="232">
        <v>0.35329782155676842</v>
      </c>
      <c r="O145" s="232">
        <v>0.40174451661532579</v>
      </c>
      <c r="P145" s="232">
        <v>0.32537754585524742</v>
      </c>
      <c r="Q145" s="232">
        <v>0.72852188791173156</v>
      </c>
      <c r="R145" s="232">
        <v>1.5002167617504309</v>
      </c>
      <c r="S145" s="232">
        <v>1.575662163260066</v>
      </c>
      <c r="T145" s="232">
        <v>3.1455090998470832</v>
      </c>
      <c r="U145" s="232">
        <v>4.366959114892083</v>
      </c>
      <c r="V145" s="232">
        <v>3.6775629937493579</v>
      </c>
      <c r="W145" s="232">
        <v>4.541181786738715</v>
      </c>
      <c r="DA145" s="71" t="s">
        <v>778</v>
      </c>
    </row>
    <row r="146" spans="1:105" ht="12" customHeight="1" x14ac:dyDescent="0.25">
      <c r="A146" s="60" t="s">
        <v>631</v>
      </c>
      <c r="B146" s="264">
        <v>17.10664227320035</v>
      </c>
      <c r="C146" s="264">
        <v>21.652072709567651</v>
      </c>
      <c r="D146" s="264">
        <v>27.439372676680978</v>
      </c>
      <c r="E146" s="264">
        <v>22.613801826625171</v>
      </c>
      <c r="F146" s="264">
        <v>22.328514470996801</v>
      </c>
      <c r="G146" s="264">
        <v>18.046481712478482</v>
      </c>
      <c r="H146" s="264">
        <v>17.987042780261039</v>
      </c>
      <c r="I146" s="264">
        <v>18.763861945911611</v>
      </c>
      <c r="J146" s="264">
        <v>14.144594852336031</v>
      </c>
      <c r="K146" s="264">
        <v>18.060917919093349</v>
      </c>
      <c r="L146" s="264">
        <v>22.078116540539039</v>
      </c>
      <c r="M146" s="264">
        <v>19.930942593419491</v>
      </c>
      <c r="N146" s="264">
        <v>12.840120831121849</v>
      </c>
      <c r="O146" s="264">
        <v>11.780187920829571</v>
      </c>
      <c r="P146" s="264">
        <v>11.600075397098379</v>
      </c>
      <c r="Q146" s="264">
        <v>14.847788225965489</v>
      </c>
      <c r="R146" s="264">
        <v>19.177969099054941</v>
      </c>
      <c r="S146" s="264">
        <v>18.709639626714551</v>
      </c>
      <c r="T146" s="264">
        <v>22.70567890985447</v>
      </c>
      <c r="U146" s="264">
        <v>24.648111176031211</v>
      </c>
      <c r="V146" s="264">
        <v>21.990631180084119</v>
      </c>
      <c r="W146" s="264">
        <v>23.763004589503709</v>
      </c>
      <c r="DA146" s="72" t="s">
        <v>779</v>
      </c>
    </row>
    <row r="147" spans="1:105" ht="12" customHeight="1" x14ac:dyDescent="0.25">
      <c r="A147" s="64" t="s">
        <v>30</v>
      </c>
      <c r="B147" s="231">
        <v>2.9216223851584511</v>
      </c>
      <c r="C147" s="231">
        <v>2.584421088526486</v>
      </c>
      <c r="D147" s="231">
        <v>2.347499974176857</v>
      </c>
      <c r="E147" s="231">
        <v>1.7168783319760861</v>
      </c>
      <c r="F147" s="231">
        <v>6.6057100231489946E-2</v>
      </c>
      <c r="G147" s="231">
        <v>3.900395099660114</v>
      </c>
      <c r="H147" s="231">
        <v>4.0654792249331502</v>
      </c>
      <c r="I147" s="231">
        <v>4.3585078384888272</v>
      </c>
      <c r="J147" s="231">
        <v>1.9102020975929801</v>
      </c>
      <c r="K147" s="231">
        <v>1.325955370613809</v>
      </c>
      <c r="L147" s="231">
        <v>2.445762776962995</v>
      </c>
      <c r="M147" s="231">
        <v>3.4153309785672201</v>
      </c>
      <c r="N147" s="231">
        <v>2.0253349961898048</v>
      </c>
      <c r="O147" s="231">
        <v>1.974743424104408</v>
      </c>
      <c r="P147" s="231">
        <v>1.3371798159015511</v>
      </c>
      <c r="Q147" s="231">
        <v>1.658871250539506</v>
      </c>
      <c r="R147" s="231">
        <v>0.70094076622656409</v>
      </c>
      <c r="S147" s="231">
        <v>0.76227771507077413</v>
      </c>
      <c r="T147" s="231">
        <v>0.62725425998904338</v>
      </c>
      <c r="U147" s="231">
        <v>3.4862928782654727E-2</v>
      </c>
      <c r="V147" s="231">
        <v>3.5784434771883943E-2</v>
      </c>
      <c r="W147" s="231">
        <v>6.8787369058856365E-2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0.57540447695353625</v>
      </c>
      <c r="C149" s="231">
        <v>0.56771905233764663</v>
      </c>
      <c r="D149" s="231">
        <v>0.50038725703632636</v>
      </c>
      <c r="E149" s="231">
        <v>0.54194663785074715</v>
      </c>
      <c r="F149" s="231">
        <v>0.52245418752651474</v>
      </c>
      <c r="G149" s="231">
        <v>0.80675531527333744</v>
      </c>
      <c r="H149" s="231">
        <v>0.7625985652714744</v>
      </c>
      <c r="I149" s="231">
        <v>0.65232741800826322</v>
      </c>
      <c r="J149" s="231">
        <v>0.60195135924321186</v>
      </c>
      <c r="K149" s="231">
        <v>0.44179730165917008</v>
      </c>
      <c r="L149" s="231">
        <v>0.48318322372751332</v>
      </c>
      <c r="M149" s="231">
        <v>0.46537856466333027</v>
      </c>
      <c r="N149" s="231">
        <v>0.51642717495714296</v>
      </c>
      <c r="O149" s="231">
        <v>0.36801070920250928</v>
      </c>
      <c r="P149" s="231">
        <v>0.40828386766093638</v>
      </c>
      <c r="Q149" s="231">
        <v>0.31168063048766792</v>
      </c>
      <c r="R149" s="231">
        <v>0.50595226737147869</v>
      </c>
      <c r="S149" s="231">
        <v>0.49820018215616541</v>
      </c>
      <c r="T149" s="231">
        <v>0.38866722261187558</v>
      </c>
      <c r="U149" s="231">
        <v>0.35676377985484481</v>
      </c>
      <c r="V149" s="231">
        <v>0.31918154833083889</v>
      </c>
      <c r="W149" s="231">
        <v>0.21693920254928309</v>
      </c>
      <c r="DA149" s="73" t="s">
        <v>782</v>
      </c>
    </row>
    <row r="150" spans="1:105" ht="12" customHeight="1" x14ac:dyDescent="0.25">
      <c r="A150" s="64" t="s">
        <v>160</v>
      </c>
      <c r="B150" s="231">
        <v>1.4789737931247</v>
      </c>
      <c r="C150" s="231">
        <v>1.504426792851709</v>
      </c>
      <c r="D150" s="231">
        <v>1.285555517525135</v>
      </c>
      <c r="E150" s="231">
        <v>1.5670190578720391</v>
      </c>
      <c r="F150" s="231">
        <v>1.7208379206274289</v>
      </c>
      <c r="G150" s="231">
        <v>2.3770528063278329</v>
      </c>
      <c r="H150" s="231">
        <v>1.2870046467317631</v>
      </c>
      <c r="I150" s="231">
        <v>4.0360959154197369</v>
      </c>
      <c r="J150" s="231">
        <v>3.33887079341191</v>
      </c>
      <c r="K150" s="231">
        <v>2.6033728694003102</v>
      </c>
      <c r="L150" s="231">
        <v>2.476093065296527</v>
      </c>
      <c r="M150" s="231">
        <v>2.8799486041786082</v>
      </c>
      <c r="N150" s="231">
        <v>2.684714939190842</v>
      </c>
      <c r="O150" s="231">
        <v>1.46534761714766</v>
      </c>
      <c r="P150" s="231">
        <v>0.66268326316110671</v>
      </c>
      <c r="Q150" s="231">
        <v>0.71740202165905398</v>
      </c>
      <c r="R150" s="231">
        <v>0.8397579901197938</v>
      </c>
      <c r="S150" s="231">
        <v>0.88199565215895814</v>
      </c>
      <c r="T150" s="231">
        <v>1.03204283553853</v>
      </c>
      <c r="U150" s="231">
        <v>0.99246041407967456</v>
      </c>
      <c r="V150" s="231">
        <v>0.75344971320061116</v>
      </c>
      <c r="W150" s="231">
        <v>0.93875229585054476</v>
      </c>
      <c r="DA150" s="73" t="s">
        <v>783</v>
      </c>
    </row>
    <row r="151" spans="1:105" ht="12" customHeight="1" x14ac:dyDescent="0.25">
      <c r="A151" s="64" t="s">
        <v>70</v>
      </c>
      <c r="B151" s="231">
        <v>4.3924164148101603</v>
      </c>
      <c r="C151" s="231">
        <v>4.0299584502109997</v>
      </c>
      <c r="D151" s="231">
        <v>3.8055623017648799</v>
      </c>
      <c r="E151" s="231">
        <v>3.9484936558081172</v>
      </c>
      <c r="F151" s="231">
        <v>2.3354982202369028</v>
      </c>
      <c r="G151" s="231">
        <v>2.014681757715354</v>
      </c>
      <c r="H151" s="231">
        <v>2.9271926938533399</v>
      </c>
      <c r="I151" s="231">
        <v>2.2317743735162039</v>
      </c>
      <c r="J151" s="231">
        <v>1.96322131919404</v>
      </c>
      <c r="K151" s="231">
        <v>1.465641883272387</v>
      </c>
      <c r="L151" s="231">
        <v>1.3385893250084611</v>
      </c>
      <c r="M151" s="231">
        <v>1.245910946873203</v>
      </c>
      <c r="N151" s="231">
        <v>0.78209358620891078</v>
      </c>
      <c r="O151" s="231">
        <v>1.068395445206159</v>
      </c>
      <c r="P151" s="231">
        <v>1.801140804399838</v>
      </c>
      <c r="Q151" s="231">
        <v>1.417545544814635</v>
      </c>
      <c r="R151" s="231">
        <v>1.6360219715719271</v>
      </c>
      <c r="S151" s="231">
        <v>1.8537977379778929</v>
      </c>
      <c r="T151" s="231">
        <v>1.70471082513224</v>
      </c>
      <c r="U151" s="231">
        <v>1.6832436318123409</v>
      </c>
      <c r="V151" s="231">
        <v>1.1018785253798471</v>
      </c>
      <c r="W151" s="231">
        <v>1.158729066268285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7.7382252031535073</v>
      </c>
      <c r="C153" s="231">
        <v>12.9655473256408</v>
      </c>
      <c r="D153" s="231">
        <v>19.500367626177781</v>
      </c>
      <c r="E153" s="231">
        <v>14.839464143118191</v>
      </c>
      <c r="F153" s="231">
        <v>17.683667042374459</v>
      </c>
      <c r="G153" s="231">
        <v>8.9475967335018449</v>
      </c>
      <c r="H153" s="231">
        <v>8.9447676494713075</v>
      </c>
      <c r="I153" s="231">
        <v>7.4851564004785827</v>
      </c>
      <c r="J153" s="231">
        <v>6.3303492828938941</v>
      </c>
      <c r="K153" s="231">
        <v>12.222691985823699</v>
      </c>
      <c r="L153" s="231">
        <v>15.33280144457477</v>
      </c>
      <c r="M153" s="231">
        <v>11.922712254605949</v>
      </c>
      <c r="N153" s="231">
        <v>6.8301181192132363</v>
      </c>
      <c r="O153" s="231">
        <v>6.9023108348244024</v>
      </c>
      <c r="P153" s="231">
        <v>7.3893195730861656</v>
      </c>
      <c r="Q153" s="231">
        <v>10.74084141838749</v>
      </c>
      <c r="R153" s="231">
        <v>15.49366336612708</v>
      </c>
      <c r="S153" s="231">
        <v>14.71168421254294</v>
      </c>
      <c r="T153" s="231">
        <v>18.949436206544821</v>
      </c>
      <c r="U153" s="231">
        <v>21.577243439282039</v>
      </c>
      <c r="V153" s="231">
        <v>19.77676691750731</v>
      </c>
      <c r="W153" s="231">
        <v>21.37625214015306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1.458508323970806E-3</v>
      </c>
      <c r="L155" s="231">
        <v>1.6867049687761921E-3</v>
      </c>
      <c r="M155" s="231">
        <v>1.661244531182426E-3</v>
      </c>
      <c r="N155" s="231">
        <v>1.432015361912732E-3</v>
      </c>
      <c r="O155" s="231">
        <v>1.379890344427225E-3</v>
      </c>
      <c r="P155" s="231">
        <v>1.4680728887830549E-3</v>
      </c>
      <c r="Q155" s="231">
        <v>1.447360077135567E-3</v>
      </c>
      <c r="R155" s="231">
        <v>1.6327376381047719E-3</v>
      </c>
      <c r="S155" s="231">
        <v>1.6841268078233601E-3</v>
      </c>
      <c r="T155" s="231">
        <v>3.5675600379653908E-3</v>
      </c>
      <c r="U155" s="231">
        <v>3.5369822196638229E-3</v>
      </c>
      <c r="V155" s="231">
        <v>3.570040893626638E-3</v>
      </c>
      <c r="W155" s="231">
        <v>3.544515623678926E-3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9.7701642389348553</v>
      </c>
      <c r="C157" s="265">
        <v>9.9739739673356382</v>
      </c>
      <c r="D157" s="265">
        <v>9.9507993069395972</v>
      </c>
      <c r="E157" s="265">
        <v>10.904946995400421</v>
      </c>
      <c r="F157" s="265">
        <v>10.68349297993279</v>
      </c>
      <c r="G157" s="265">
        <v>11.239752986064151</v>
      </c>
      <c r="H157" s="265">
        <v>12.094197170068419</v>
      </c>
      <c r="I157" s="265">
        <v>11.57423290708906</v>
      </c>
      <c r="J157" s="265">
        <v>10.398613700430291</v>
      </c>
      <c r="K157" s="265">
        <v>9.6951133286467304</v>
      </c>
      <c r="L157" s="265">
        <v>9.1494683859508736</v>
      </c>
      <c r="M157" s="265">
        <v>12.435335739344239</v>
      </c>
      <c r="N157" s="265">
        <v>14.60379392785352</v>
      </c>
      <c r="O157" s="265">
        <v>13.31109412614966</v>
      </c>
      <c r="P157" s="265">
        <v>15.53023431592038</v>
      </c>
      <c r="Q157" s="265">
        <v>15.553428887722699</v>
      </c>
      <c r="R157" s="265">
        <v>15.424274777298869</v>
      </c>
      <c r="S157" s="265">
        <v>12.44056417137986</v>
      </c>
      <c r="T157" s="265">
        <v>10.62867599330581</v>
      </c>
      <c r="U157" s="265">
        <v>10.15814745438424</v>
      </c>
      <c r="V157" s="265">
        <v>9.7985774062300255</v>
      </c>
      <c r="W157" s="265">
        <v>9.18873751274581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0.99999999999999978</v>
      </c>
      <c r="C162" s="234">
        <f t="shared" si="3"/>
        <v>1</v>
      </c>
      <c r="D162" s="234">
        <f t="shared" si="3"/>
        <v>1.0000000000000002</v>
      </c>
      <c r="E162" s="234">
        <f t="shared" si="3"/>
        <v>0.99999999999999989</v>
      </c>
      <c r="F162" s="234">
        <f t="shared" si="3"/>
        <v>0.99999999999999956</v>
      </c>
      <c r="G162" s="234">
        <f t="shared" si="3"/>
        <v>1</v>
      </c>
      <c r="H162" s="234">
        <f t="shared" si="3"/>
        <v>0.99999999999999967</v>
      </c>
      <c r="I162" s="234">
        <f t="shared" si="3"/>
        <v>1</v>
      </c>
      <c r="J162" s="234">
        <f t="shared" si="3"/>
        <v>1</v>
      </c>
      <c r="K162" s="234">
        <f t="shared" si="3"/>
        <v>1.0000000000000004</v>
      </c>
      <c r="L162" s="234">
        <f t="shared" si="3"/>
        <v>1.0000000000000002</v>
      </c>
      <c r="M162" s="234">
        <f t="shared" si="3"/>
        <v>1</v>
      </c>
      <c r="N162" s="234">
        <f t="shared" si="3"/>
        <v>0.99999999999999967</v>
      </c>
      <c r="O162" s="234">
        <f t="shared" si="3"/>
        <v>0.99999999999999967</v>
      </c>
      <c r="P162" s="234">
        <f t="shared" si="3"/>
        <v>0.99999999999999978</v>
      </c>
      <c r="Q162" s="234">
        <f t="shared" si="3"/>
        <v>1</v>
      </c>
      <c r="R162" s="234">
        <f t="shared" si="3"/>
        <v>1</v>
      </c>
      <c r="S162" s="234">
        <f t="shared" si="3"/>
        <v>1.0000000000000002</v>
      </c>
      <c r="T162" s="234">
        <f t="shared" si="3"/>
        <v>0.99999999999999978</v>
      </c>
      <c r="U162" s="234">
        <f t="shared" si="3"/>
        <v>1.0000000000000002</v>
      </c>
      <c r="V162" s="234">
        <f t="shared" si="3"/>
        <v>1</v>
      </c>
      <c r="W162" s="234">
        <f t="shared" si="3"/>
        <v>0.99999999999999978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1.5123645694564017E-3</v>
      </c>
      <c r="C163" s="301">
        <f t="shared" si="4"/>
        <v>1.5017766076529774E-3</v>
      </c>
      <c r="D163" s="301">
        <f t="shared" si="4"/>
        <v>1.5008835776573314E-3</v>
      </c>
      <c r="E163" s="301">
        <f t="shared" si="4"/>
        <v>1.4922039609016253E-3</v>
      </c>
      <c r="F163" s="301">
        <f t="shared" si="4"/>
        <v>1.4687610992422306E-3</v>
      </c>
      <c r="G163" s="301">
        <f t="shared" si="4"/>
        <v>1.4892194487565551E-3</v>
      </c>
      <c r="H163" s="301">
        <f t="shared" si="4"/>
        <v>1.4927855786190944E-3</v>
      </c>
      <c r="I163" s="301">
        <f t="shared" si="4"/>
        <v>1.499153082450283E-3</v>
      </c>
      <c r="J163" s="301">
        <f t="shared" si="4"/>
        <v>1.4832117583572625E-3</v>
      </c>
      <c r="K163" s="301">
        <f t="shared" si="4"/>
        <v>1.475113420509943E-3</v>
      </c>
      <c r="L163" s="301">
        <f t="shared" si="4"/>
        <v>1.4878892539772622E-3</v>
      </c>
      <c r="M163" s="301">
        <f t="shared" si="4"/>
        <v>1.4786794964900052E-3</v>
      </c>
      <c r="N163" s="301">
        <f t="shared" si="4"/>
        <v>1.4648122266108555E-3</v>
      </c>
      <c r="O163" s="301">
        <f t="shared" si="4"/>
        <v>1.461333559365311E-3</v>
      </c>
      <c r="P163" s="301">
        <f t="shared" si="4"/>
        <v>1.4544686393111119E-3</v>
      </c>
      <c r="Q163" s="301">
        <f t="shared" si="4"/>
        <v>1.450053995098288E-3</v>
      </c>
      <c r="R163" s="301">
        <f t="shared" si="4"/>
        <v>1.4449078601802426E-3</v>
      </c>
      <c r="S163" s="301">
        <f t="shared" si="4"/>
        <v>1.4474001601144705E-3</v>
      </c>
      <c r="T163" s="301">
        <f t="shared" si="4"/>
        <v>1.454570813316035E-3</v>
      </c>
      <c r="U163" s="301">
        <f t="shared" si="4"/>
        <v>1.4575688246137653E-3</v>
      </c>
      <c r="V163" s="301">
        <f t="shared" si="4"/>
        <v>1.4477299856446165E-3</v>
      </c>
      <c r="W163" s="301">
        <f t="shared" si="4"/>
        <v>1.4540567370139189E-3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1.9627874461610015E-4</v>
      </c>
      <c r="C164" s="235">
        <f t="shared" si="5"/>
        <v>1.9490461043391268E-4</v>
      </c>
      <c r="D164" s="235">
        <f t="shared" si="5"/>
        <v>1.9478871059733238E-4</v>
      </c>
      <c r="E164" s="235">
        <f t="shared" si="5"/>
        <v>1.9366224657208005E-4</v>
      </c>
      <c r="F164" s="235">
        <f t="shared" si="5"/>
        <v>1.9061976888538789E-4</v>
      </c>
      <c r="G164" s="235">
        <f t="shared" si="5"/>
        <v>1.9327490855255972E-4</v>
      </c>
      <c r="H164" s="235">
        <f t="shared" si="5"/>
        <v>1.937377304849782E-4</v>
      </c>
      <c r="I164" s="235">
        <f t="shared" si="5"/>
        <v>1.9456412227143307E-4</v>
      </c>
      <c r="J164" s="235">
        <f t="shared" si="5"/>
        <v>1.9249521432179693E-4</v>
      </c>
      <c r="K164" s="235">
        <f t="shared" si="5"/>
        <v>1.9144419023788808E-4</v>
      </c>
      <c r="L164" s="235">
        <f t="shared" si="5"/>
        <v>1.931022722936527E-4</v>
      </c>
      <c r="M164" s="235">
        <f t="shared" si="5"/>
        <v>1.9190700517729395E-4</v>
      </c>
      <c r="N164" s="235">
        <f t="shared" si="5"/>
        <v>1.9010727356621107E-4</v>
      </c>
      <c r="O164" s="235">
        <f t="shared" si="5"/>
        <v>1.9038093075603697E-4</v>
      </c>
      <c r="P164" s="235">
        <f t="shared" si="5"/>
        <v>1.8876485496488766E-4</v>
      </c>
      <c r="Q164" s="235">
        <f t="shared" si="5"/>
        <v>1.8819191055616531E-4</v>
      </c>
      <c r="R164" s="235">
        <f t="shared" si="5"/>
        <v>1.8752403131478497E-4</v>
      </c>
      <c r="S164" s="235">
        <f t="shared" si="5"/>
        <v>1.8784748870870755E-4</v>
      </c>
      <c r="T164" s="235">
        <f t="shared" si="5"/>
        <v>1.8877811538226569E-4</v>
      </c>
      <c r="U164" s="235">
        <f t="shared" si="5"/>
        <v>1.8919073580352759E-4</v>
      </c>
      <c r="V164" s="235">
        <f t="shared" si="5"/>
        <v>1.8789029435379258E-4</v>
      </c>
      <c r="W164" s="235">
        <f t="shared" si="5"/>
        <v>1.887113971760514E-4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2.7339619611830967E-2</v>
      </c>
      <c r="C165" s="235">
        <f t="shared" si="6"/>
        <v>2.7148216788717844E-2</v>
      </c>
      <c r="D165" s="235">
        <f t="shared" si="6"/>
        <v>2.7132073128071463E-2</v>
      </c>
      <c r="E165" s="235">
        <f t="shared" si="6"/>
        <v>2.6975168222157959E-2</v>
      </c>
      <c r="F165" s="235">
        <f t="shared" si="6"/>
        <v>2.6551382229465074E-2</v>
      </c>
      <c r="G165" s="235">
        <f t="shared" si="6"/>
        <v>2.6921216001627932E-2</v>
      </c>
      <c r="H165" s="235">
        <f t="shared" si="6"/>
        <v>2.6985682358416002E-2</v>
      </c>
      <c r="I165" s="235">
        <f t="shared" si="6"/>
        <v>2.710079027362202E-2</v>
      </c>
      <c r="J165" s="235">
        <f t="shared" si="6"/>
        <v>2.68126125778375E-2</v>
      </c>
      <c r="K165" s="235">
        <f t="shared" si="6"/>
        <v>2.6666215683394646E-2</v>
      </c>
      <c r="L165" s="235">
        <f t="shared" si="6"/>
        <v>2.6897169538222229E-2</v>
      </c>
      <c r="M165" s="235">
        <f t="shared" si="6"/>
        <v>2.673068106612763E-2</v>
      </c>
      <c r="N165" s="235">
        <f t="shared" si="6"/>
        <v>2.6479996878460609E-2</v>
      </c>
      <c r="O165" s="235">
        <f t="shared" si="6"/>
        <v>2.6341620365780513E-2</v>
      </c>
      <c r="P165" s="235">
        <f t="shared" si="6"/>
        <v>2.6293011711055896E-2</v>
      </c>
      <c r="Q165" s="235">
        <f t="shared" si="6"/>
        <v>2.621320642075901E-2</v>
      </c>
      <c r="R165" s="235">
        <f t="shared" si="6"/>
        <v>2.6120177680221221E-2</v>
      </c>
      <c r="S165" s="235">
        <f t="shared" si="6"/>
        <v>2.6165231983619044E-2</v>
      </c>
      <c r="T165" s="235">
        <f t="shared" si="6"/>
        <v>2.629485875143573E-2</v>
      </c>
      <c r="U165" s="235">
        <f t="shared" si="6"/>
        <v>2.6276385185004903E-2</v>
      </c>
      <c r="V165" s="235">
        <f t="shared" si="6"/>
        <v>2.6171194371732695E-2</v>
      </c>
      <c r="W165" s="235">
        <f t="shared" si="6"/>
        <v>2.628556558837495E-2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4.9964845979760862E-4</v>
      </c>
      <c r="C166" s="235">
        <f t="shared" si="7"/>
        <v>4.9615045480971203E-4</v>
      </c>
      <c r="D166" s="235">
        <f t="shared" si="7"/>
        <v>4.9585541942546074E-4</v>
      </c>
      <c r="E166" s="235">
        <f t="shared" si="7"/>
        <v>4.9298788521366622E-4</v>
      </c>
      <c r="F166" s="235">
        <f t="shared" si="7"/>
        <v>4.8524293405709733E-4</v>
      </c>
      <c r="G166" s="235">
        <f t="shared" si="7"/>
        <v>4.9200187501040695E-4</v>
      </c>
      <c r="H166" s="235">
        <f t="shared" si="7"/>
        <v>4.931800375574815E-4</v>
      </c>
      <c r="I166" s="235">
        <f t="shared" si="7"/>
        <v>4.9528370590985E-4</v>
      </c>
      <c r="J166" s="235">
        <f t="shared" si="7"/>
        <v>4.9001708026212337E-4</v>
      </c>
      <c r="K166" s="235">
        <f t="shared" si="7"/>
        <v>4.873415864598661E-4</v>
      </c>
      <c r="L166" s="235">
        <f t="shared" si="7"/>
        <v>4.9156241101731498E-4</v>
      </c>
      <c r="M166" s="235">
        <f t="shared" si="7"/>
        <v>4.8851973120548134E-4</v>
      </c>
      <c r="N166" s="235">
        <f t="shared" si="7"/>
        <v>4.839383226108554E-4</v>
      </c>
      <c r="O166" s="235">
        <f t="shared" si="7"/>
        <v>4.8463494614834805E-4</v>
      </c>
      <c r="P166" s="235">
        <f t="shared" si="7"/>
        <v>4.8052105301364683E-4</v>
      </c>
      <c r="Q166" s="235">
        <f t="shared" si="7"/>
        <v>4.7906256196853799E-4</v>
      </c>
      <c r="R166" s="235">
        <f t="shared" si="7"/>
        <v>4.7736240419068412E-4</v>
      </c>
      <c r="S166" s="235">
        <f t="shared" si="7"/>
        <v>4.781857994543925E-4</v>
      </c>
      <c r="T166" s="235">
        <f t="shared" si="7"/>
        <v>4.8055480881910686E-4</v>
      </c>
      <c r="U166" s="235">
        <f t="shared" si="7"/>
        <v>4.8160517807008073E-4</v>
      </c>
      <c r="V166" s="235">
        <f t="shared" si="7"/>
        <v>4.7829476578530744E-4</v>
      </c>
      <c r="W166" s="235">
        <f t="shared" si="7"/>
        <v>4.8038497051572533E-4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4.5163558640480021E-3</v>
      </c>
      <c r="C167" s="302">
        <f t="shared" si="8"/>
        <v>4.1987647403589424E-3</v>
      </c>
      <c r="D167" s="302">
        <f t="shared" si="8"/>
        <v>3.9910917272901261E-3</v>
      </c>
      <c r="E167" s="302">
        <f t="shared" si="8"/>
        <v>4.3072622082902592E-3</v>
      </c>
      <c r="F167" s="302">
        <f t="shared" si="8"/>
        <v>4.311844805945526E-3</v>
      </c>
      <c r="G167" s="302">
        <f t="shared" si="8"/>
        <v>4.7663875715016546E-3</v>
      </c>
      <c r="H167" s="302">
        <f t="shared" si="8"/>
        <v>4.9252388271738539E-3</v>
      </c>
      <c r="I167" s="302">
        <f t="shared" si="8"/>
        <v>4.7536254871624857E-3</v>
      </c>
      <c r="J167" s="302">
        <f t="shared" si="8"/>
        <v>5.1496540090796286E-3</v>
      </c>
      <c r="K167" s="302">
        <f t="shared" si="8"/>
        <v>4.6230961725590028E-3</v>
      </c>
      <c r="L167" s="302">
        <f t="shared" si="8"/>
        <v>4.2956311958054372E-3</v>
      </c>
      <c r="M167" s="302">
        <f t="shared" si="8"/>
        <v>4.8191666661937891E-3</v>
      </c>
      <c r="N167" s="302">
        <f t="shared" si="8"/>
        <v>6.0774366318046983E-3</v>
      </c>
      <c r="O167" s="302">
        <f t="shared" si="8"/>
        <v>6.1037619859261221E-3</v>
      </c>
      <c r="P167" s="302">
        <f t="shared" si="8"/>
        <v>1.7523965107334658E-2</v>
      </c>
      <c r="Q167" s="302">
        <f t="shared" si="8"/>
        <v>1.8762321189721914E-2</v>
      </c>
      <c r="R167" s="302">
        <f t="shared" si="8"/>
        <v>1.8792123590447522E-2</v>
      </c>
      <c r="S167" s="302">
        <f t="shared" si="8"/>
        <v>2.0512903965543092E-2</v>
      </c>
      <c r="T167" s="302">
        <f t="shared" si="8"/>
        <v>2.1270110865740949E-2</v>
      </c>
      <c r="U167" s="302">
        <f t="shared" si="8"/>
        <v>2.289570154063679E-2</v>
      </c>
      <c r="V167" s="302">
        <f t="shared" si="8"/>
        <v>2.697327585595162E-2</v>
      </c>
      <c r="W167" s="302">
        <f t="shared" si="8"/>
        <v>2.7096677498743511E-2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0.54084297085468136</v>
      </c>
      <c r="C168" s="303">
        <f t="shared" si="9"/>
        <v>0.56673139666982153</v>
      </c>
      <c r="D168" s="303">
        <f t="shared" si="9"/>
        <v>0.58457273796386588</v>
      </c>
      <c r="E168" s="303">
        <f t="shared" si="9"/>
        <v>0.55692549706433225</v>
      </c>
      <c r="F168" s="303">
        <f t="shared" si="9"/>
        <v>0.55345087431191686</v>
      </c>
      <c r="G168" s="303">
        <f t="shared" si="9"/>
        <v>0.52364064294036561</v>
      </c>
      <c r="H168" s="303">
        <f t="shared" si="9"/>
        <v>0.51149381661749826</v>
      </c>
      <c r="I168" s="303">
        <f t="shared" si="9"/>
        <v>0.52411615567003189</v>
      </c>
      <c r="J168" s="303">
        <f t="shared" si="9"/>
        <v>0.49028140987717417</v>
      </c>
      <c r="K168" s="303">
        <f t="shared" si="9"/>
        <v>0.53709133685922628</v>
      </c>
      <c r="L168" s="303">
        <f t="shared" si="9"/>
        <v>0.56727732626525385</v>
      </c>
      <c r="M168" s="303">
        <f t="shared" si="9"/>
        <v>0.51633750155072877</v>
      </c>
      <c r="N168" s="303">
        <f t="shared" si="9"/>
        <v>0.39720748646125009</v>
      </c>
      <c r="O168" s="303">
        <f t="shared" si="9"/>
        <v>0.39908420258385474</v>
      </c>
      <c r="P168" s="303">
        <f t="shared" si="9"/>
        <v>0.36015285497008337</v>
      </c>
      <c r="Q168" s="303">
        <f t="shared" si="9"/>
        <v>0.40897176968437587</v>
      </c>
      <c r="R168" s="303">
        <f t="shared" si="9"/>
        <v>0.45945807315136117</v>
      </c>
      <c r="S168" s="303">
        <f t="shared" si="9"/>
        <v>0.49684860302174472</v>
      </c>
      <c r="T168" s="303">
        <f t="shared" si="9"/>
        <v>0.54395678202108899</v>
      </c>
      <c r="U168" s="303">
        <f t="shared" si="9"/>
        <v>0.54948477624425696</v>
      </c>
      <c r="V168" s="303">
        <f t="shared" si="9"/>
        <v>0.53847275891481194</v>
      </c>
      <c r="W168" s="303">
        <f t="shared" si="9"/>
        <v>0.55116647335005586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0.42509276189556927</v>
      </c>
      <c r="C169" s="237">
        <f t="shared" si="10"/>
        <v>0.39972879012820511</v>
      </c>
      <c r="D169" s="237">
        <f t="shared" si="10"/>
        <v>0.38211256947309263</v>
      </c>
      <c r="E169" s="237">
        <f t="shared" si="10"/>
        <v>0.40961321841253207</v>
      </c>
      <c r="F169" s="237">
        <f t="shared" si="10"/>
        <v>0.41354127485048742</v>
      </c>
      <c r="G169" s="237">
        <f t="shared" si="10"/>
        <v>0.44249725725418543</v>
      </c>
      <c r="H169" s="237">
        <f t="shared" si="10"/>
        <v>0.45441555885024998</v>
      </c>
      <c r="I169" s="237">
        <f t="shared" si="10"/>
        <v>0.44184042765855214</v>
      </c>
      <c r="J169" s="237">
        <f t="shared" si="10"/>
        <v>0.47559059948296761</v>
      </c>
      <c r="K169" s="237">
        <f t="shared" si="10"/>
        <v>0.42946545208761266</v>
      </c>
      <c r="L169" s="237">
        <f t="shared" si="10"/>
        <v>0.39935731906343047</v>
      </c>
      <c r="M169" s="237">
        <f t="shared" si="10"/>
        <v>0.44995354448407698</v>
      </c>
      <c r="N169" s="237">
        <f t="shared" si="10"/>
        <v>0.56809622220569633</v>
      </c>
      <c r="O169" s="237">
        <f t="shared" si="10"/>
        <v>0.56633406562816857</v>
      </c>
      <c r="P169" s="237">
        <f t="shared" si="10"/>
        <v>0.59390641366423613</v>
      </c>
      <c r="Q169" s="237">
        <f t="shared" si="10"/>
        <v>0.54393539423752024</v>
      </c>
      <c r="R169" s="237">
        <f t="shared" si="10"/>
        <v>0.49351983128228449</v>
      </c>
      <c r="S169" s="237">
        <f t="shared" si="10"/>
        <v>0.45435982758081583</v>
      </c>
      <c r="T169" s="237">
        <f t="shared" si="10"/>
        <v>0.40635434462421671</v>
      </c>
      <c r="U169" s="237">
        <f t="shared" si="10"/>
        <v>0.39921477229161412</v>
      </c>
      <c r="V169" s="237">
        <f t="shared" si="10"/>
        <v>0.40626885581172012</v>
      </c>
      <c r="W169" s="237">
        <f t="shared" si="10"/>
        <v>0.39332813045811976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1.0000000000000002</v>
      </c>
      <c r="D171" s="234">
        <f t="shared" si="11"/>
        <v>0.99999999999999989</v>
      </c>
      <c r="E171" s="234">
        <f t="shared" si="11"/>
        <v>1</v>
      </c>
      <c r="F171" s="234">
        <f t="shared" si="11"/>
        <v>0.99999999999999978</v>
      </c>
      <c r="G171" s="234">
        <f t="shared" si="11"/>
        <v>1</v>
      </c>
      <c r="H171" s="234">
        <f t="shared" si="11"/>
        <v>0.99999999999999989</v>
      </c>
      <c r="I171" s="234">
        <f t="shared" si="11"/>
        <v>1.0000000000000002</v>
      </c>
      <c r="J171" s="234">
        <f t="shared" si="11"/>
        <v>1</v>
      </c>
      <c r="K171" s="234">
        <f t="shared" si="11"/>
        <v>1</v>
      </c>
      <c r="L171" s="234">
        <f t="shared" si="11"/>
        <v>1</v>
      </c>
      <c r="M171" s="234">
        <f t="shared" si="11"/>
        <v>1</v>
      </c>
      <c r="N171" s="234">
        <f t="shared" si="11"/>
        <v>1.0000000000000002</v>
      </c>
      <c r="O171" s="234">
        <f t="shared" si="11"/>
        <v>1.0000000000000002</v>
      </c>
      <c r="P171" s="234">
        <f t="shared" si="11"/>
        <v>0.99999999999999989</v>
      </c>
      <c r="Q171" s="234">
        <f t="shared" si="11"/>
        <v>1</v>
      </c>
      <c r="R171" s="234">
        <f t="shared" si="11"/>
        <v>0.99999999999999989</v>
      </c>
      <c r="S171" s="234">
        <f t="shared" si="11"/>
        <v>1.0000000000000002</v>
      </c>
      <c r="T171" s="234">
        <f t="shared" si="11"/>
        <v>0.99999999999999978</v>
      </c>
      <c r="U171" s="234">
        <f t="shared" si="11"/>
        <v>1.0000000000000002</v>
      </c>
      <c r="V171" s="234">
        <f t="shared" si="11"/>
        <v>1</v>
      </c>
      <c r="W171" s="234">
        <f t="shared" si="11"/>
        <v>0.99999999999999978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9.6008533801470028E-4</v>
      </c>
      <c r="C172" s="301">
        <f t="shared" si="12"/>
        <v>9.6186828514149901E-4</v>
      </c>
      <c r="D172" s="301">
        <f t="shared" si="12"/>
        <v>9.6454535021173963E-4</v>
      </c>
      <c r="E172" s="301">
        <f t="shared" si="12"/>
        <v>9.6098421884860516E-4</v>
      </c>
      <c r="F172" s="301">
        <f t="shared" si="12"/>
        <v>9.5991025064514149E-4</v>
      </c>
      <c r="G172" s="301">
        <f t="shared" si="12"/>
        <v>9.5765396468601167E-4</v>
      </c>
      <c r="H172" s="301">
        <f t="shared" si="12"/>
        <v>9.572427498457742E-4</v>
      </c>
      <c r="I172" s="301">
        <f t="shared" si="12"/>
        <v>9.5825145785467716E-4</v>
      </c>
      <c r="J172" s="301">
        <f t="shared" si="12"/>
        <v>9.5653239779012328E-4</v>
      </c>
      <c r="K172" s="301">
        <f t="shared" si="12"/>
        <v>9.5886738452744024E-4</v>
      </c>
      <c r="L172" s="301">
        <f t="shared" si="12"/>
        <v>9.6187975382254791E-4</v>
      </c>
      <c r="M172" s="301">
        <f t="shared" si="12"/>
        <v>9.5740059206603852E-4</v>
      </c>
      <c r="N172" s="301">
        <f t="shared" si="12"/>
        <v>9.5375791630857552E-4</v>
      </c>
      <c r="O172" s="301">
        <f t="shared" si="12"/>
        <v>9.5381926091275436E-4</v>
      </c>
      <c r="P172" s="301">
        <f t="shared" si="12"/>
        <v>9.5131377953697476E-4</v>
      </c>
      <c r="Q172" s="301">
        <f t="shared" si="12"/>
        <v>9.5152140052479539E-4</v>
      </c>
      <c r="R172" s="301">
        <f t="shared" si="12"/>
        <v>9.5240159635163329E-4</v>
      </c>
      <c r="S172" s="301">
        <f t="shared" si="12"/>
        <v>9.4467457721510064E-4</v>
      </c>
      <c r="T172" s="301">
        <f t="shared" si="12"/>
        <v>9.5565505883489455E-4</v>
      </c>
      <c r="U172" s="301">
        <f t="shared" si="12"/>
        <v>9.5667199718012946E-4</v>
      </c>
      <c r="V172" s="301">
        <f t="shared" si="12"/>
        <v>9.5469401160166317E-4</v>
      </c>
      <c r="W172" s="301">
        <f t="shared" si="12"/>
        <v>9.5606623229191117E-4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1.1577467229878569E-4</v>
      </c>
      <c r="C173" s="235">
        <f t="shared" si="13"/>
        <v>1.1598967414409872E-4</v>
      </c>
      <c r="D173" s="235">
        <f t="shared" si="13"/>
        <v>1.1631249579229778E-4</v>
      </c>
      <c r="E173" s="235">
        <f t="shared" si="13"/>
        <v>1.1588306644861841E-4</v>
      </c>
      <c r="F173" s="235">
        <f t="shared" si="13"/>
        <v>1.1575355888101772E-4</v>
      </c>
      <c r="G173" s="235">
        <f t="shared" si="13"/>
        <v>1.1548147810112506E-4</v>
      </c>
      <c r="H173" s="235">
        <f t="shared" si="13"/>
        <v>1.1543189056813414E-4</v>
      </c>
      <c r="I173" s="235">
        <f t="shared" si="13"/>
        <v>1.155535285460845E-4</v>
      </c>
      <c r="J173" s="235">
        <f t="shared" si="13"/>
        <v>1.1534623070728278E-4</v>
      </c>
      <c r="K173" s="235">
        <f t="shared" si="13"/>
        <v>1.1562780184854608E-4</v>
      </c>
      <c r="L173" s="235">
        <f t="shared" si="13"/>
        <v>1.1599105712823313E-4</v>
      </c>
      <c r="M173" s="235">
        <f t="shared" si="13"/>
        <v>1.1545092442960712E-4</v>
      </c>
      <c r="N173" s="235">
        <f t="shared" si="13"/>
        <v>1.1501166181886563E-4</v>
      </c>
      <c r="O173" s="235">
        <f t="shared" si="13"/>
        <v>1.1501905923570443E-4</v>
      </c>
      <c r="P173" s="235">
        <f t="shared" si="13"/>
        <v>1.1471692850445981E-4</v>
      </c>
      <c r="Q173" s="235">
        <f t="shared" si="13"/>
        <v>1.1474196508285081E-4</v>
      </c>
      <c r="R173" s="235">
        <f t="shared" si="13"/>
        <v>1.1484810604696721E-4</v>
      </c>
      <c r="S173" s="235">
        <f t="shared" si="13"/>
        <v>1.1494239375794163E-4</v>
      </c>
      <c r="T173" s="235">
        <f t="shared" si="13"/>
        <v>1.152404342473071E-4</v>
      </c>
      <c r="U173" s="235">
        <f t="shared" si="13"/>
        <v>1.1536306470421104E-4</v>
      </c>
      <c r="V173" s="235">
        <f t="shared" si="13"/>
        <v>1.1512454358208642E-4</v>
      </c>
      <c r="W173" s="235">
        <f t="shared" si="13"/>
        <v>1.152900167899823E-4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1.8603300799959307E-2</v>
      </c>
      <c r="C174" s="235">
        <f t="shared" si="14"/>
        <v>1.8637848459835925E-2</v>
      </c>
      <c r="D174" s="235">
        <f t="shared" si="14"/>
        <v>1.8689721189051583E-2</v>
      </c>
      <c r="E174" s="235">
        <f t="shared" si="14"/>
        <v>1.8620718158473524E-2</v>
      </c>
      <c r="F174" s="235">
        <f t="shared" si="14"/>
        <v>1.8599908181747976E-2</v>
      </c>
      <c r="G174" s="235">
        <f t="shared" si="14"/>
        <v>1.8556188769809856E-2</v>
      </c>
      <c r="H174" s="235">
        <f t="shared" si="14"/>
        <v>1.854822077669149E-2</v>
      </c>
      <c r="I174" s="235">
        <f t="shared" si="14"/>
        <v>1.8567766225169799E-2</v>
      </c>
      <c r="J174" s="235">
        <f t="shared" si="14"/>
        <v>1.853445648674569E-2</v>
      </c>
      <c r="K174" s="235">
        <f t="shared" si="14"/>
        <v>1.8579700861301035E-2</v>
      </c>
      <c r="L174" s="235">
        <f t="shared" si="14"/>
        <v>1.8638070685209947E-2</v>
      </c>
      <c r="M174" s="235">
        <f t="shared" si="14"/>
        <v>1.85512792405449E-2</v>
      </c>
      <c r="N174" s="235">
        <f t="shared" si="14"/>
        <v>1.848069614740765E-2</v>
      </c>
      <c r="O174" s="235">
        <f t="shared" si="14"/>
        <v>1.8481884804372625E-2</v>
      </c>
      <c r="P174" s="235">
        <f t="shared" si="14"/>
        <v>1.8433336803651449E-2</v>
      </c>
      <c r="Q174" s="235">
        <f t="shared" si="14"/>
        <v>1.8437359816539853E-2</v>
      </c>
      <c r="R174" s="235">
        <f t="shared" si="14"/>
        <v>1.8454415120981227E-2</v>
      </c>
      <c r="S174" s="235">
        <f t="shared" si="14"/>
        <v>1.8262312752126003E-2</v>
      </c>
      <c r="T174" s="235">
        <f t="shared" si="14"/>
        <v>1.8517456539093764E-2</v>
      </c>
      <c r="U174" s="235">
        <f t="shared" si="14"/>
        <v>1.8537161464460637E-2</v>
      </c>
      <c r="V174" s="235">
        <f t="shared" si="14"/>
        <v>1.8498834599923485E-2</v>
      </c>
      <c r="W174" s="235">
        <f t="shared" si="14"/>
        <v>1.85254237303412E-2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3.174435938659989E-4</v>
      </c>
      <c r="C175" s="235">
        <f t="shared" si="15"/>
        <v>3.1803310931967154E-4</v>
      </c>
      <c r="D175" s="235">
        <f t="shared" si="15"/>
        <v>3.189182568406906E-4</v>
      </c>
      <c r="E175" s="235">
        <f t="shared" si="15"/>
        <v>3.1774080074029824E-4</v>
      </c>
      <c r="F175" s="235">
        <f t="shared" si="15"/>
        <v>3.173857027998275E-4</v>
      </c>
      <c r="G175" s="235">
        <f t="shared" si="15"/>
        <v>3.1663968211260741E-4</v>
      </c>
      <c r="H175" s="235">
        <f t="shared" si="15"/>
        <v>3.165037176190699E-4</v>
      </c>
      <c r="I175" s="235">
        <f t="shared" si="15"/>
        <v>3.1683723786235334E-4</v>
      </c>
      <c r="J175" s="235">
        <f t="shared" si="15"/>
        <v>3.1626884609200107E-4</v>
      </c>
      <c r="K175" s="235">
        <f t="shared" si="15"/>
        <v>3.1704088848466603E-4</v>
      </c>
      <c r="L175" s="235">
        <f t="shared" si="15"/>
        <v>3.1803690133605273E-4</v>
      </c>
      <c r="M175" s="235">
        <f t="shared" si="15"/>
        <v>3.1655590673151701E-4</v>
      </c>
      <c r="N175" s="235">
        <f t="shared" si="15"/>
        <v>3.1535148870954338E-4</v>
      </c>
      <c r="O175" s="235">
        <f t="shared" si="15"/>
        <v>3.1537177175193937E-4</v>
      </c>
      <c r="P175" s="235">
        <f t="shared" si="15"/>
        <v>3.1454335683838976E-4</v>
      </c>
      <c r="Q175" s="235">
        <f t="shared" si="15"/>
        <v>3.1461200485323384E-4</v>
      </c>
      <c r="R175" s="235">
        <f t="shared" si="15"/>
        <v>3.1490303369776875E-4</v>
      </c>
      <c r="S175" s="235">
        <f t="shared" si="15"/>
        <v>3.151615620030951E-4</v>
      </c>
      <c r="T175" s="235">
        <f t="shared" si="15"/>
        <v>3.1597876184640439E-4</v>
      </c>
      <c r="U175" s="235">
        <f t="shared" si="15"/>
        <v>3.1631500337647397E-4</v>
      </c>
      <c r="V175" s="235">
        <f t="shared" si="15"/>
        <v>3.1566100021052426E-4</v>
      </c>
      <c r="W175" s="235">
        <f t="shared" si="15"/>
        <v>3.1611471265695151E-4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2.6845904603610958E-3</v>
      </c>
      <c r="C176" s="302">
        <f t="shared" si="16"/>
        <v>2.6701444366093244E-3</v>
      </c>
      <c r="D176" s="302">
        <f t="shared" si="16"/>
        <v>2.6540044231695894E-3</v>
      </c>
      <c r="E176" s="302">
        <f t="shared" si="16"/>
        <v>2.6375453749404218E-3</v>
      </c>
      <c r="F176" s="302">
        <f t="shared" si="16"/>
        <v>2.6027565275240062E-3</v>
      </c>
      <c r="G176" s="302">
        <f t="shared" si="16"/>
        <v>2.7714160141414225E-3</v>
      </c>
      <c r="H176" s="302">
        <f t="shared" si="16"/>
        <v>2.7830387528096621E-3</v>
      </c>
      <c r="I176" s="302">
        <f t="shared" si="16"/>
        <v>2.7487219063884313E-3</v>
      </c>
      <c r="J176" s="302">
        <f t="shared" si="16"/>
        <v>2.7425839156383896E-3</v>
      </c>
      <c r="K176" s="302">
        <f t="shared" si="16"/>
        <v>2.6812704782481498E-3</v>
      </c>
      <c r="L176" s="302">
        <f t="shared" si="16"/>
        <v>2.6924328719536896E-3</v>
      </c>
      <c r="M176" s="302">
        <f t="shared" si="16"/>
        <v>2.7061418680670887E-3</v>
      </c>
      <c r="N176" s="302">
        <f t="shared" si="16"/>
        <v>2.7455424945101248E-3</v>
      </c>
      <c r="O176" s="302">
        <f t="shared" si="16"/>
        <v>2.744768264497138E-3</v>
      </c>
      <c r="P176" s="302">
        <f t="shared" si="16"/>
        <v>7.5104185483702299E-3</v>
      </c>
      <c r="Q176" s="302">
        <f t="shared" si="16"/>
        <v>8.5958383788787077E-3</v>
      </c>
      <c r="R176" s="302">
        <f t="shared" si="16"/>
        <v>9.2672011364823195E-3</v>
      </c>
      <c r="S176" s="302">
        <f t="shared" si="16"/>
        <v>1.1193185536838443E-2</v>
      </c>
      <c r="T176" s="302">
        <f t="shared" si="16"/>
        <v>1.287001748422196E-2</v>
      </c>
      <c r="U176" s="302">
        <f t="shared" si="16"/>
        <v>1.3720572283486061E-2</v>
      </c>
      <c r="V176" s="302">
        <f t="shared" si="16"/>
        <v>1.5802531122278377E-2</v>
      </c>
      <c r="W176" s="302">
        <f t="shared" si="16"/>
        <v>1.6396538326722467E-2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0.85524360387387277</v>
      </c>
      <c r="C177" s="303">
        <f t="shared" si="17"/>
        <v>0.85287907271520502</v>
      </c>
      <c r="D177" s="303">
        <f t="shared" si="17"/>
        <v>0.85173138826015726</v>
      </c>
      <c r="E177" s="303">
        <f t="shared" si="17"/>
        <v>0.85514541075648742</v>
      </c>
      <c r="F177" s="303">
        <f t="shared" si="17"/>
        <v>0.85605554905231962</v>
      </c>
      <c r="G177" s="303">
        <f t="shared" si="17"/>
        <v>0.85444747486939521</v>
      </c>
      <c r="H177" s="303">
        <f t="shared" si="17"/>
        <v>0.85536932583503422</v>
      </c>
      <c r="I177" s="303">
        <f t="shared" si="17"/>
        <v>0.85521012836912169</v>
      </c>
      <c r="J177" s="303">
        <f t="shared" si="17"/>
        <v>0.85816501677665735</v>
      </c>
      <c r="K177" s="303">
        <f t="shared" si="17"/>
        <v>0.85729096026811724</v>
      </c>
      <c r="L177" s="303">
        <f t="shared" si="17"/>
        <v>0.85475135542426406</v>
      </c>
      <c r="M177" s="303">
        <f t="shared" si="17"/>
        <v>0.85700180937534576</v>
      </c>
      <c r="N177" s="303">
        <f t="shared" si="17"/>
        <v>0.86123788104973442</v>
      </c>
      <c r="O177" s="303">
        <f t="shared" si="17"/>
        <v>0.86192558947981268</v>
      </c>
      <c r="P177" s="303">
        <f t="shared" si="17"/>
        <v>0.85859121264519611</v>
      </c>
      <c r="Q177" s="303">
        <f t="shared" si="17"/>
        <v>0.85768493133807422</v>
      </c>
      <c r="R177" s="303">
        <f t="shared" si="17"/>
        <v>0.8570907018682633</v>
      </c>
      <c r="S177" s="303">
        <f t="shared" si="17"/>
        <v>0.8514786794002982</v>
      </c>
      <c r="T177" s="303">
        <f t="shared" si="17"/>
        <v>0.84756213499147237</v>
      </c>
      <c r="U177" s="303">
        <f t="shared" si="17"/>
        <v>0.84924225316246205</v>
      </c>
      <c r="V177" s="303">
        <f t="shared" si="17"/>
        <v>0.84828599666814908</v>
      </c>
      <c r="W177" s="303">
        <f t="shared" si="17"/>
        <v>0.84689318133237557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8.7825037412894727E-2</v>
      </c>
      <c r="C178" s="303">
        <f t="shared" si="18"/>
        <v>8.8353424532065905E-2</v>
      </c>
      <c r="D178" s="303">
        <f t="shared" si="18"/>
        <v>8.8317344468148776E-2</v>
      </c>
      <c r="E178" s="303">
        <f t="shared" si="18"/>
        <v>8.7180094904671393E-2</v>
      </c>
      <c r="F178" s="303">
        <f t="shared" si="18"/>
        <v>8.6762894221793216E-2</v>
      </c>
      <c r="G178" s="303">
        <f t="shared" si="18"/>
        <v>8.9426801361301864E-2</v>
      </c>
      <c r="H178" s="303">
        <f t="shared" si="18"/>
        <v>8.9246233698267216E-2</v>
      </c>
      <c r="I178" s="303">
        <f t="shared" si="18"/>
        <v>8.8800627864331377E-2</v>
      </c>
      <c r="J178" s="303">
        <f t="shared" si="18"/>
        <v>8.8035914654613731E-2</v>
      </c>
      <c r="K178" s="303">
        <f t="shared" si="18"/>
        <v>8.657264309971277E-2</v>
      </c>
      <c r="L178" s="303">
        <f t="shared" si="18"/>
        <v>8.7001009122178313E-2</v>
      </c>
      <c r="M178" s="303">
        <f t="shared" si="18"/>
        <v>8.7819515515403304E-2</v>
      </c>
      <c r="N178" s="303">
        <f t="shared" si="18"/>
        <v>8.9201955924550366E-2</v>
      </c>
      <c r="O178" s="303">
        <f t="shared" si="18"/>
        <v>8.8516763173359686E-2</v>
      </c>
      <c r="P178" s="303">
        <f t="shared" si="18"/>
        <v>8.8469693213796038E-2</v>
      </c>
      <c r="Q178" s="303">
        <f t="shared" si="18"/>
        <v>8.6615125637120927E-2</v>
      </c>
      <c r="R178" s="303">
        <f t="shared" si="18"/>
        <v>8.4590595655072834E-2</v>
      </c>
      <c r="S178" s="303">
        <f t="shared" si="18"/>
        <v>8.6176048902964125E-2</v>
      </c>
      <c r="T178" s="303">
        <f t="shared" si="18"/>
        <v>8.5459241925309973E-2</v>
      </c>
      <c r="U178" s="303">
        <f t="shared" si="18"/>
        <v>8.3151410291667283E-2</v>
      </c>
      <c r="V178" s="303">
        <f t="shared" si="18"/>
        <v>8.2727754557165675E-2</v>
      </c>
      <c r="W178" s="303">
        <f t="shared" si="18"/>
        <v>8.2724829203622077E-2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1.6639441226997169E-2</v>
      </c>
      <c r="C179" s="304">
        <f t="shared" si="19"/>
        <v>2.3088687784173688E-2</v>
      </c>
      <c r="D179" s="304">
        <f t="shared" si="19"/>
        <v>3.2685793392342719E-2</v>
      </c>
      <c r="E179" s="304">
        <f t="shared" si="19"/>
        <v>2.2040998015591718E-2</v>
      </c>
      <c r="F179" s="304">
        <f t="shared" si="19"/>
        <v>2.1421960646392027E-2</v>
      </c>
      <c r="G179" s="304">
        <f t="shared" si="19"/>
        <v>1.1214044325872545E-2</v>
      </c>
      <c r="H179" s="304">
        <f t="shared" si="19"/>
        <v>1.0043852169806388E-2</v>
      </c>
      <c r="I179" s="304">
        <f t="shared" si="19"/>
        <v>1.2108172633366842E-2</v>
      </c>
      <c r="J179" s="304">
        <f t="shared" si="19"/>
        <v>9.0764101412705682E-3</v>
      </c>
      <c r="K179" s="304">
        <f t="shared" si="19"/>
        <v>1.7504094875932727E-2</v>
      </c>
      <c r="L179" s="304">
        <f t="shared" si="19"/>
        <v>2.616361213022201E-2</v>
      </c>
      <c r="M179" s="304">
        <f t="shared" si="19"/>
        <v>1.2361398848872282E-2</v>
      </c>
      <c r="N179" s="304">
        <f t="shared" si="19"/>
        <v>3.275335488547726E-3</v>
      </c>
      <c r="O179" s="304">
        <f t="shared" si="19"/>
        <v>3.6311269379772576E-3</v>
      </c>
      <c r="P179" s="304">
        <f t="shared" si="19"/>
        <v>2.5018717716214427E-3</v>
      </c>
      <c r="Q179" s="304">
        <f t="shared" si="19"/>
        <v>4.7096530444189376E-3</v>
      </c>
      <c r="R179" s="304">
        <f t="shared" si="19"/>
        <v>8.7901112129842602E-3</v>
      </c>
      <c r="S179" s="304">
        <f t="shared" si="19"/>
        <v>1.1531384196937952E-2</v>
      </c>
      <c r="T179" s="304">
        <f t="shared" si="19"/>
        <v>2.1904935325976666E-2</v>
      </c>
      <c r="U179" s="304">
        <f t="shared" si="19"/>
        <v>2.7352997902019949E-2</v>
      </c>
      <c r="V179" s="304">
        <f t="shared" si="19"/>
        <v>2.4323705244656706E-2</v>
      </c>
      <c r="W179" s="304">
        <f t="shared" si="19"/>
        <v>2.926825871810099E-2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7.1185596185897565E-2</v>
      </c>
      <c r="C180" s="304">
        <f t="shared" si="20"/>
        <v>6.5264736747892224E-2</v>
      </c>
      <c r="D180" s="304">
        <f t="shared" si="20"/>
        <v>5.5631551075806085E-2</v>
      </c>
      <c r="E180" s="304">
        <f t="shared" si="20"/>
        <v>6.513909688907972E-2</v>
      </c>
      <c r="F180" s="304">
        <f t="shared" si="20"/>
        <v>6.5340933575401189E-2</v>
      </c>
      <c r="G180" s="304">
        <f t="shared" si="20"/>
        <v>7.821275703542932E-2</v>
      </c>
      <c r="H180" s="304">
        <f t="shared" si="20"/>
        <v>7.9202381528460847E-2</v>
      </c>
      <c r="I180" s="304">
        <f t="shared" si="20"/>
        <v>7.6692455230964532E-2</v>
      </c>
      <c r="J180" s="304">
        <f t="shared" si="20"/>
        <v>7.8959504513343146E-2</v>
      </c>
      <c r="K180" s="304">
        <f t="shared" si="20"/>
        <v>6.9068548223780071E-2</v>
      </c>
      <c r="L180" s="304">
        <f t="shared" si="20"/>
        <v>6.0837396991956311E-2</v>
      </c>
      <c r="M180" s="304">
        <f t="shared" si="20"/>
        <v>7.545811666653103E-2</v>
      </c>
      <c r="N180" s="304">
        <f t="shared" si="20"/>
        <v>8.5926620436002618E-2</v>
      </c>
      <c r="O180" s="304">
        <f t="shared" si="20"/>
        <v>8.4885636235382436E-2</v>
      </c>
      <c r="P180" s="304">
        <f t="shared" si="20"/>
        <v>8.5967821442174588E-2</v>
      </c>
      <c r="Q180" s="304">
        <f t="shared" si="20"/>
        <v>8.1905472592701978E-2</v>
      </c>
      <c r="R180" s="304">
        <f t="shared" si="20"/>
        <v>7.5800484442088562E-2</v>
      </c>
      <c r="S180" s="304">
        <f t="shared" si="20"/>
        <v>7.4644664706026168E-2</v>
      </c>
      <c r="T180" s="304">
        <f t="shared" si="20"/>
        <v>6.3554306599333296E-2</v>
      </c>
      <c r="U180" s="304">
        <f t="shared" si="20"/>
        <v>5.5798412389647313E-2</v>
      </c>
      <c r="V180" s="304">
        <f t="shared" si="20"/>
        <v>5.8404049312508928E-2</v>
      </c>
      <c r="W180" s="304">
        <f t="shared" si="20"/>
        <v>5.3456570485521097E-2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3.4250163848732938E-2</v>
      </c>
      <c r="C181" s="303">
        <f t="shared" si="21"/>
        <v>3.6063618787678643E-2</v>
      </c>
      <c r="D181" s="303">
        <f t="shared" si="21"/>
        <v>3.7207765556628102E-2</v>
      </c>
      <c r="E181" s="303">
        <f t="shared" si="21"/>
        <v>3.5021622719389738E-2</v>
      </c>
      <c r="F181" s="303">
        <f t="shared" si="21"/>
        <v>3.4585842504289005E-2</v>
      </c>
      <c r="G181" s="303">
        <f t="shared" si="21"/>
        <v>3.3408343860451925E-2</v>
      </c>
      <c r="H181" s="303">
        <f t="shared" si="21"/>
        <v>3.266400257916436E-2</v>
      </c>
      <c r="I181" s="303">
        <f t="shared" si="21"/>
        <v>3.3282113410725615E-2</v>
      </c>
      <c r="J181" s="303">
        <f t="shared" si="21"/>
        <v>3.1133880691755482E-2</v>
      </c>
      <c r="K181" s="303">
        <f t="shared" si="21"/>
        <v>3.3483889217760181E-2</v>
      </c>
      <c r="L181" s="303">
        <f t="shared" si="21"/>
        <v>3.5521224184107088E-2</v>
      </c>
      <c r="M181" s="303">
        <f t="shared" si="21"/>
        <v>3.2531846577411698E-2</v>
      </c>
      <c r="N181" s="303">
        <f t="shared" si="21"/>
        <v>2.6949803316960699E-2</v>
      </c>
      <c r="O181" s="303">
        <f t="shared" si="21"/>
        <v>2.6946784186057528E-2</v>
      </c>
      <c r="P181" s="303">
        <f t="shared" si="21"/>
        <v>2.5614764724106252E-2</v>
      </c>
      <c r="Q181" s="303">
        <f t="shared" si="21"/>
        <v>2.7285869458925392E-2</v>
      </c>
      <c r="R181" s="303">
        <f t="shared" si="21"/>
        <v>2.9214933483103965E-2</v>
      </c>
      <c r="S181" s="303">
        <f t="shared" si="21"/>
        <v>3.1514994874797364E-2</v>
      </c>
      <c r="T181" s="303">
        <f t="shared" si="21"/>
        <v>3.4204274804973005E-2</v>
      </c>
      <c r="U181" s="303">
        <f t="shared" si="21"/>
        <v>3.3960252732663419E-2</v>
      </c>
      <c r="V181" s="303">
        <f t="shared" si="21"/>
        <v>3.3299403497089111E-2</v>
      </c>
      <c r="W181" s="303">
        <f t="shared" si="21"/>
        <v>3.407255644519961E-2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2.3500314235909694E-3</v>
      </c>
      <c r="C182" s="304">
        <f t="shared" si="22"/>
        <v>3.6345002363901433E-3</v>
      </c>
      <c r="D182" s="304">
        <f t="shared" si="22"/>
        <v>5.4212693407403034E-3</v>
      </c>
      <c r="E182" s="304">
        <f t="shared" si="22"/>
        <v>3.5884528029612099E-3</v>
      </c>
      <c r="F182" s="304">
        <f t="shared" si="22"/>
        <v>3.7697258945608315E-3</v>
      </c>
      <c r="G182" s="304">
        <f t="shared" si="22"/>
        <v>1.8630327191175623E-3</v>
      </c>
      <c r="H182" s="304">
        <f t="shared" si="22"/>
        <v>1.5557698824904278E-3</v>
      </c>
      <c r="I182" s="304">
        <f t="shared" si="22"/>
        <v>1.9958711675350511E-3</v>
      </c>
      <c r="J182" s="304">
        <f t="shared" si="22"/>
        <v>1.5013623956438003E-3</v>
      </c>
      <c r="K182" s="304">
        <f t="shared" si="22"/>
        <v>3.1414425256872064E-3</v>
      </c>
      <c r="L182" s="304">
        <f t="shared" si="22"/>
        <v>4.6924868750306929E-3</v>
      </c>
      <c r="M182" s="304">
        <f t="shared" si="22"/>
        <v>2.2274488521508368E-3</v>
      </c>
      <c r="N182" s="304">
        <f t="shared" si="22"/>
        <v>5.9042449855392816E-4</v>
      </c>
      <c r="O182" s="304">
        <f t="shared" si="22"/>
        <v>6.3435721259071586E-4</v>
      </c>
      <c r="P182" s="304">
        <f t="shared" si="22"/>
        <v>4.0502200450403956E-4</v>
      </c>
      <c r="Q182" s="304">
        <f t="shared" si="22"/>
        <v>8.394506894272199E-4</v>
      </c>
      <c r="R182" s="304">
        <f t="shared" si="22"/>
        <v>1.6272606836783914E-3</v>
      </c>
      <c r="S182" s="304">
        <f t="shared" si="22"/>
        <v>2.0595417957033463E-3</v>
      </c>
      <c r="T182" s="304">
        <f t="shared" si="22"/>
        <v>3.9827211265204901E-3</v>
      </c>
      <c r="U182" s="304">
        <f t="shared" si="22"/>
        <v>5.0961621917749072E-3</v>
      </c>
      <c r="V182" s="304">
        <f t="shared" si="22"/>
        <v>4.6312149957093108E-3</v>
      </c>
      <c r="W182" s="304">
        <f t="shared" si="22"/>
        <v>5.5276822672864455E-3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1.7277508309684338E-2</v>
      </c>
      <c r="C183" s="304">
        <f t="shared" si="23"/>
        <v>1.9369148049515599E-2</v>
      </c>
      <c r="D183" s="304">
        <f t="shared" si="23"/>
        <v>2.0891447106015475E-2</v>
      </c>
      <c r="E183" s="304">
        <f t="shared" si="23"/>
        <v>1.8328028989086274E-2</v>
      </c>
      <c r="F183" s="304">
        <f t="shared" si="23"/>
        <v>1.7954343670086848E-2</v>
      </c>
      <c r="G183" s="304">
        <f t="shared" si="23"/>
        <v>1.6363106196136026E-2</v>
      </c>
      <c r="H183" s="304">
        <f t="shared" si="23"/>
        <v>1.5532894054753832E-2</v>
      </c>
      <c r="I183" s="304">
        <f t="shared" si="23"/>
        <v>1.6287462182464556E-2</v>
      </c>
      <c r="J183" s="304">
        <f t="shared" si="23"/>
        <v>1.403289684794921E-2</v>
      </c>
      <c r="K183" s="304">
        <f t="shared" si="23"/>
        <v>1.6740787306764676E-2</v>
      </c>
      <c r="L183" s="304">
        <f t="shared" si="23"/>
        <v>1.9108797353925136E-2</v>
      </c>
      <c r="M183" s="304">
        <f t="shared" si="23"/>
        <v>1.558232707858119E-2</v>
      </c>
      <c r="N183" s="304">
        <f t="shared" si="23"/>
        <v>9.6437332460222146E-3</v>
      </c>
      <c r="O183" s="304">
        <f t="shared" si="23"/>
        <v>9.6447874979122567E-3</v>
      </c>
      <c r="P183" s="304">
        <f t="shared" si="23"/>
        <v>8.2954252715661363E-3</v>
      </c>
      <c r="Q183" s="304">
        <f t="shared" si="23"/>
        <v>1.0069665368053378E-2</v>
      </c>
      <c r="R183" s="304">
        <f t="shared" si="23"/>
        <v>1.2176953535149849E-2</v>
      </c>
      <c r="S183" s="304">
        <f t="shared" si="23"/>
        <v>1.4570887758021855E-2</v>
      </c>
      <c r="T183" s="304">
        <f t="shared" si="23"/>
        <v>1.7688614291689317E-2</v>
      </c>
      <c r="U183" s="304">
        <f t="shared" si="23"/>
        <v>1.7696768445421451E-2</v>
      </c>
      <c r="V183" s="304">
        <f t="shared" si="23"/>
        <v>1.6954177695265266E-2</v>
      </c>
      <c r="W183" s="304">
        <f t="shared" si="23"/>
        <v>1.7924165741871233E-2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1.4622624115457634E-2</v>
      </c>
      <c r="C184" s="305">
        <f t="shared" si="24"/>
        <v>1.3059970501772902E-2</v>
      </c>
      <c r="D184" s="305">
        <f t="shared" si="24"/>
        <v>1.0895049109872322E-2</v>
      </c>
      <c r="E184" s="305">
        <f t="shared" si="24"/>
        <v>1.3105140927342256E-2</v>
      </c>
      <c r="F184" s="305">
        <f t="shared" si="24"/>
        <v>1.2861772939641331E-2</v>
      </c>
      <c r="G184" s="305">
        <f t="shared" si="24"/>
        <v>1.5182204945198336E-2</v>
      </c>
      <c r="H184" s="305">
        <f t="shared" si="24"/>
        <v>1.5575338641920095E-2</v>
      </c>
      <c r="I184" s="305">
        <f t="shared" si="24"/>
        <v>1.4998780060726011E-2</v>
      </c>
      <c r="J184" s="305">
        <f t="shared" si="24"/>
        <v>1.5599621448162472E-2</v>
      </c>
      <c r="K184" s="305">
        <f t="shared" si="24"/>
        <v>1.3601659385308296E-2</v>
      </c>
      <c r="L184" s="305">
        <f t="shared" si="24"/>
        <v>1.1719939955151261E-2</v>
      </c>
      <c r="M184" s="305">
        <f t="shared" si="24"/>
        <v>1.4722070646679674E-2</v>
      </c>
      <c r="N184" s="305">
        <f t="shared" si="24"/>
        <v>1.6715645572384554E-2</v>
      </c>
      <c r="O184" s="305">
        <f t="shared" si="24"/>
        <v>1.6667639475554556E-2</v>
      </c>
      <c r="P184" s="305">
        <f t="shared" si="24"/>
        <v>1.6914317448036075E-2</v>
      </c>
      <c r="Q184" s="305">
        <f t="shared" si="24"/>
        <v>1.6376753401444798E-2</v>
      </c>
      <c r="R184" s="305">
        <f t="shared" si="24"/>
        <v>1.5410719264275728E-2</v>
      </c>
      <c r="S184" s="305">
        <f t="shared" si="24"/>
        <v>1.4884565321072163E-2</v>
      </c>
      <c r="T184" s="305">
        <f t="shared" si="24"/>
        <v>1.2532939386763203E-2</v>
      </c>
      <c r="U184" s="305">
        <f t="shared" si="24"/>
        <v>1.116732209546706E-2</v>
      </c>
      <c r="V184" s="305">
        <f t="shared" si="24"/>
        <v>1.1714010806114533E-2</v>
      </c>
      <c r="W184" s="305">
        <f t="shared" si="24"/>
        <v>1.0620708436041933E-2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</v>
      </c>
      <c r="D187" s="234">
        <f t="shared" si="25"/>
        <v>1.0000000000000002</v>
      </c>
      <c r="E187" s="234">
        <f t="shared" si="25"/>
        <v>0.99999999999999989</v>
      </c>
      <c r="F187" s="234">
        <f t="shared" si="25"/>
        <v>0.99999999999999989</v>
      </c>
      <c r="G187" s="234">
        <f t="shared" si="25"/>
        <v>0.99999999999999978</v>
      </c>
      <c r="H187" s="234">
        <f t="shared" si="25"/>
        <v>1.0000000000000002</v>
      </c>
      <c r="I187" s="234">
        <f t="shared" si="25"/>
        <v>1</v>
      </c>
      <c r="J187" s="234">
        <f t="shared" si="25"/>
        <v>0.99999999999999978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1.2940954294085626E-3</v>
      </c>
      <c r="C188" s="301">
        <f t="shared" si="26"/>
        <v>1.3078623338943361E-3</v>
      </c>
      <c r="D188" s="301">
        <f t="shared" si="26"/>
        <v>1.3311126581351178E-3</v>
      </c>
      <c r="E188" s="301">
        <f t="shared" si="26"/>
        <v>1.3023699488554146E-3</v>
      </c>
      <c r="F188" s="301">
        <f t="shared" si="26"/>
        <v>1.2929312491598E-3</v>
      </c>
      <c r="G188" s="301">
        <f t="shared" si="26"/>
        <v>1.2695740029494938E-3</v>
      </c>
      <c r="H188" s="301">
        <f t="shared" si="26"/>
        <v>1.2666726314276809E-3</v>
      </c>
      <c r="I188" s="301">
        <f t="shared" si="26"/>
        <v>1.276031450370593E-3</v>
      </c>
      <c r="J188" s="301">
        <f t="shared" si="26"/>
        <v>1.2527254668960399E-3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2.0124842243140402E-4</v>
      </c>
      <c r="C189" s="235">
        <f t="shared" si="27"/>
        <v>2.0338935249464675E-4</v>
      </c>
      <c r="D189" s="235">
        <f t="shared" si="27"/>
        <v>2.0700507585487407E-4</v>
      </c>
      <c r="E189" s="235">
        <f t="shared" si="27"/>
        <v>2.0253521623904311E-4</v>
      </c>
      <c r="F189" s="235">
        <f t="shared" si="27"/>
        <v>2.0106737748435836E-4</v>
      </c>
      <c r="G189" s="235">
        <f t="shared" si="27"/>
        <v>1.9743502638772066E-4</v>
      </c>
      <c r="H189" s="235">
        <f t="shared" si="27"/>
        <v>1.9698382593651511E-4</v>
      </c>
      <c r="I189" s="235">
        <f t="shared" si="27"/>
        <v>1.9843924221052433E-4</v>
      </c>
      <c r="J189" s="235">
        <f t="shared" si="27"/>
        <v>1.9540926928696104E-4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2.1948817767400385E-2</v>
      </c>
      <c r="C190" s="235">
        <f t="shared" si="28"/>
        <v>2.2182314672584229E-2</v>
      </c>
      <c r="D190" s="235">
        <f t="shared" si="28"/>
        <v>2.2576657406664598E-2</v>
      </c>
      <c r="E190" s="235">
        <f t="shared" si="28"/>
        <v>2.2089159750939238E-2</v>
      </c>
      <c r="F190" s="235">
        <f t="shared" si="28"/>
        <v>2.1929072407400014E-2</v>
      </c>
      <c r="G190" s="235">
        <f t="shared" si="28"/>
        <v>2.1532916197457588E-2</v>
      </c>
      <c r="H190" s="235">
        <f t="shared" si="28"/>
        <v>2.1483706785724407E-2</v>
      </c>
      <c r="I190" s="235">
        <f t="shared" si="28"/>
        <v>2.1642439292483943E-2</v>
      </c>
      <c r="J190" s="235">
        <f t="shared" si="28"/>
        <v>2.1247152536539832E-2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4.9225764239169112E-4</v>
      </c>
      <c r="C191" s="235">
        <f t="shared" si="29"/>
        <v>4.9749439989132569E-4</v>
      </c>
      <c r="D191" s="235">
        <f t="shared" si="29"/>
        <v>5.0633853111651693E-4</v>
      </c>
      <c r="E191" s="235">
        <f t="shared" si="29"/>
        <v>4.9540516562859242E-4</v>
      </c>
      <c r="F191" s="235">
        <f t="shared" si="29"/>
        <v>4.9181480285176861E-4</v>
      </c>
      <c r="G191" s="235">
        <f t="shared" si="29"/>
        <v>4.8292999985273321E-4</v>
      </c>
      <c r="H191" s="235">
        <f t="shared" si="29"/>
        <v>4.818263545785334E-4</v>
      </c>
      <c r="I191" s="235">
        <f t="shared" si="29"/>
        <v>4.8538633172064735E-4</v>
      </c>
      <c r="J191" s="235">
        <f t="shared" si="29"/>
        <v>4.7883393483601769E-4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4.3386052510265534E-3</v>
      </c>
      <c r="C192" s="302">
        <f t="shared" si="30"/>
        <v>4.2179015631009257E-3</v>
      </c>
      <c r="D192" s="302">
        <f t="shared" si="30"/>
        <v>4.1408714411771928E-3</v>
      </c>
      <c r="E192" s="302">
        <f t="shared" si="30"/>
        <v>4.2541416058458209E-3</v>
      </c>
      <c r="F192" s="302">
        <f t="shared" si="30"/>
        <v>4.2355200547708046E-3</v>
      </c>
      <c r="G192" s="302">
        <f t="shared" si="30"/>
        <v>4.4318658311290572E-3</v>
      </c>
      <c r="H192" s="302">
        <f t="shared" si="30"/>
        <v>4.4897699911404529E-3</v>
      </c>
      <c r="I192" s="302">
        <f t="shared" si="30"/>
        <v>4.4250992910672832E-3</v>
      </c>
      <c r="J192" s="302">
        <f t="shared" si="30"/>
        <v>4.5680706018774208E-3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0.24377941658527455</v>
      </c>
      <c r="C193" s="303">
        <f t="shared" si="31"/>
        <v>0.23972299811994807</v>
      </c>
      <c r="D193" s="303">
        <f t="shared" si="31"/>
        <v>0.2366890925643293</v>
      </c>
      <c r="E193" s="303">
        <f t="shared" si="31"/>
        <v>0.24154376871514219</v>
      </c>
      <c r="F193" s="303">
        <f t="shared" si="31"/>
        <v>0.24254553637889986</v>
      </c>
      <c r="G193" s="303">
        <f t="shared" si="31"/>
        <v>0.24697170901986384</v>
      </c>
      <c r="H193" s="303">
        <f t="shared" si="31"/>
        <v>0.24865191655694124</v>
      </c>
      <c r="I193" s="303">
        <f t="shared" si="31"/>
        <v>0.24679694817318751</v>
      </c>
      <c r="J193" s="303">
        <f t="shared" si="31"/>
        <v>0.25200023913451763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4.6186752594844525E-2</v>
      </c>
      <c r="C194" s="304">
        <f t="shared" si="32"/>
        <v>6.2644877519928713E-2</v>
      </c>
      <c r="D194" s="304">
        <f t="shared" si="32"/>
        <v>8.7597411633779695E-2</v>
      </c>
      <c r="E194" s="304">
        <f t="shared" si="32"/>
        <v>6.1067445874548147E-2</v>
      </c>
      <c r="F194" s="304">
        <f t="shared" si="32"/>
        <v>5.9885057798841256E-2</v>
      </c>
      <c r="G194" s="304">
        <f t="shared" si="32"/>
        <v>3.0970040860521384E-2</v>
      </c>
      <c r="H194" s="304">
        <f t="shared" si="32"/>
        <v>2.7983512448048982E-2</v>
      </c>
      <c r="I194" s="304">
        <f t="shared" si="32"/>
        <v>3.3651339249925957E-2</v>
      </c>
      <c r="J194" s="304">
        <f t="shared" si="32"/>
        <v>2.6114082429776822E-2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0.19759266399043002</v>
      </c>
      <c r="C195" s="304">
        <f t="shared" si="33"/>
        <v>0.17707812060001935</v>
      </c>
      <c r="D195" s="304">
        <f t="shared" si="33"/>
        <v>0.14909168093054956</v>
      </c>
      <c r="E195" s="304">
        <f t="shared" si="33"/>
        <v>0.18047632284059403</v>
      </c>
      <c r="F195" s="304">
        <f t="shared" si="33"/>
        <v>0.1826604785800586</v>
      </c>
      <c r="G195" s="304">
        <f t="shared" si="33"/>
        <v>0.21600166815934246</v>
      </c>
      <c r="H195" s="304">
        <f t="shared" si="33"/>
        <v>0.22066840410889221</v>
      </c>
      <c r="I195" s="304">
        <f t="shared" si="33"/>
        <v>0.21314560892326159</v>
      </c>
      <c r="J195" s="304">
        <f t="shared" si="33"/>
        <v>0.22588615670474088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0.48130343565240541</v>
      </c>
      <c r="C196" s="303">
        <f t="shared" si="34"/>
        <v>0.47329468671390512</v>
      </c>
      <c r="D196" s="303">
        <f t="shared" si="34"/>
        <v>0.46730472583936417</v>
      </c>
      <c r="E196" s="303">
        <f t="shared" si="34"/>
        <v>0.47688950679870618</v>
      </c>
      <c r="F196" s="303">
        <f t="shared" si="34"/>
        <v>0.47886733669528164</v>
      </c>
      <c r="G196" s="303">
        <f t="shared" si="34"/>
        <v>0.48760610606608029</v>
      </c>
      <c r="H196" s="303">
        <f t="shared" si="34"/>
        <v>0.49092340689291869</v>
      </c>
      <c r="I196" s="303">
        <f t="shared" si="34"/>
        <v>0.48726106874873432</v>
      </c>
      <c r="J196" s="303">
        <f t="shared" si="34"/>
        <v>0.49753413384777773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9.1188349766807661E-2</v>
      </c>
      <c r="C197" s="304">
        <f t="shared" si="35"/>
        <v>0.12368228293720153</v>
      </c>
      <c r="D197" s="304">
        <f t="shared" si="35"/>
        <v>0.1729470673289932</v>
      </c>
      <c r="E197" s="304">
        <f t="shared" si="35"/>
        <v>0.12056789665691882</v>
      </c>
      <c r="F197" s="304">
        <f t="shared" si="35"/>
        <v>0.1182334606693214</v>
      </c>
      <c r="G197" s="304">
        <f t="shared" si="35"/>
        <v>6.1145388225384407E-2</v>
      </c>
      <c r="H197" s="304">
        <f t="shared" si="35"/>
        <v>5.5248965936205291E-2</v>
      </c>
      <c r="I197" s="304">
        <f t="shared" si="35"/>
        <v>6.6439182692967155E-2</v>
      </c>
      <c r="J197" s="304">
        <f t="shared" si="35"/>
        <v>5.1558075609575135E-2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0.39011508588559773</v>
      </c>
      <c r="C198" s="304">
        <f t="shared" si="36"/>
        <v>0.34961240377670383</v>
      </c>
      <c r="D198" s="304">
        <f t="shared" si="36"/>
        <v>0.29435765851037093</v>
      </c>
      <c r="E198" s="304">
        <f t="shared" si="36"/>
        <v>0.35632161014178743</v>
      </c>
      <c r="F198" s="304">
        <f t="shared" si="36"/>
        <v>0.36063387602596009</v>
      </c>
      <c r="G198" s="304">
        <f t="shared" si="36"/>
        <v>0.42646071784069611</v>
      </c>
      <c r="H198" s="304">
        <f t="shared" si="36"/>
        <v>0.43567444095671332</v>
      </c>
      <c r="I198" s="304">
        <f t="shared" si="36"/>
        <v>0.42082188605576698</v>
      </c>
      <c r="J198" s="304">
        <f t="shared" si="36"/>
        <v>0.44597605823820263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0.24664212324966137</v>
      </c>
      <c r="C199" s="303">
        <f t="shared" si="37"/>
        <v>0.25857335284418115</v>
      </c>
      <c r="D199" s="303">
        <f t="shared" si="37"/>
        <v>0.26724419648335851</v>
      </c>
      <c r="E199" s="303">
        <f t="shared" si="37"/>
        <v>0.25322311279864335</v>
      </c>
      <c r="F199" s="303">
        <f t="shared" si="37"/>
        <v>0.25043672103415188</v>
      </c>
      <c r="G199" s="303">
        <f t="shared" si="37"/>
        <v>0.23750746385627897</v>
      </c>
      <c r="H199" s="303">
        <f t="shared" si="37"/>
        <v>0.23250571696133265</v>
      </c>
      <c r="I199" s="303">
        <f t="shared" si="37"/>
        <v>0.23791458747022548</v>
      </c>
      <c r="J199" s="303">
        <f t="shared" si="37"/>
        <v>0.22272343520826809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1.5570742893300068E-2</v>
      </c>
      <c r="C200" s="304">
        <f t="shared" si="38"/>
        <v>2.429239457562719E-2</v>
      </c>
      <c r="D200" s="304">
        <f t="shared" si="38"/>
        <v>3.6776665044025818E-2</v>
      </c>
      <c r="E200" s="304">
        <f t="shared" si="38"/>
        <v>2.3905869675860503E-2</v>
      </c>
      <c r="F200" s="304">
        <f t="shared" si="38"/>
        <v>2.4959378884507406E-2</v>
      </c>
      <c r="G200" s="304">
        <f t="shared" si="38"/>
        <v>1.2140849908111087E-2</v>
      </c>
      <c r="H200" s="304">
        <f t="shared" si="38"/>
        <v>1.0119681857942488E-2</v>
      </c>
      <c r="I200" s="304">
        <f t="shared" si="38"/>
        <v>1.3064524043549462E-2</v>
      </c>
      <c r="J200" s="304">
        <f t="shared" si="38"/>
        <v>9.7959116344498807E-3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0.13418539056000128</v>
      </c>
      <c r="C201" s="304">
        <f t="shared" si="39"/>
        <v>0.14699028941713965</v>
      </c>
      <c r="D201" s="304">
        <f t="shared" si="39"/>
        <v>0.15655798248169492</v>
      </c>
      <c r="E201" s="304">
        <f t="shared" si="39"/>
        <v>0.14201226565887376</v>
      </c>
      <c r="F201" s="304">
        <f t="shared" si="39"/>
        <v>0.14031946253027991</v>
      </c>
      <c r="G201" s="304">
        <f t="shared" si="39"/>
        <v>0.12642853861412773</v>
      </c>
      <c r="H201" s="304">
        <f t="shared" si="39"/>
        <v>0.12107447633118905</v>
      </c>
      <c r="I201" s="304">
        <f t="shared" si="39"/>
        <v>0.12667142047885954</v>
      </c>
      <c r="J201" s="304">
        <f t="shared" si="39"/>
        <v>0.11170530502782328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9.6885989796360053E-2</v>
      </c>
      <c r="C202" s="305">
        <f t="shared" si="40"/>
        <v>8.729066885141433E-2</v>
      </c>
      <c r="D202" s="305">
        <f t="shared" si="40"/>
        <v>7.3909548957637794E-2</v>
      </c>
      <c r="E202" s="305">
        <f t="shared" si="40"/>
        <v>8.7304977463909056E-2</v>
      </c>
      <c r="F202" s="305">
        <f t="shared" si="40"/>
        <v>8.5157879619364538E-2</v>
      </c>
      <c r="G202" s="305">
        <f t="shared" si="40"/>
        <v>9.8938075334040143E-2</v>
      </c>
      <c r="H202" s="305">
        <f t="shared" si="40"/>
        <v>0.10131155877220115</v>
      </c>
      <c r="I202" s="305">
        <f t="shared" si="40"/>
        <v>9.8178642947816447E-2</v>
      </c>
      <c r="J202" s="305">
        <f t="shared" si="40"/>
        <v>0.10122221854599495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0.99999999999999978</v>
      </c>
      <c r="D204" s="234">
        <f t="shared" si="41"/>
        <v>0.99999999999999978</v>
      </c>
      <c r="E204" s="234">
        <f t="shared" si="41"/>
        <v>0.99999999999999967</v>
      </c>
      <c r="F204" s="234">
        <f t="shared" si="41"/>
        <v>1</v>
      </c>
      <c r="G204" s="234">
        <f t="shared" si="41"/>
        <v>0.99999999999999989</v>
      </c>
      <c r="H204" s="234">
        <f t="shared" si="41"/>
        <v>0.99999999999999989</v>
      </c>
      <c r="I204" s="234">
        <f t="shared" si="41"/>
        <v>1.0000000000000002</v>
      </c>
      <c r="J204" s="234">
        <f t="shared" si="41"/>
        <v>1</v>
      </c>
      <c r="K204" s="234">
        <f t="shared" si="41"/>
        <v>1</v>
      </c>
      <c r="L204" s="234">
        <f t="shared" si="41"/>
        <v>0.99999999999999944</v>
      </c>
      <c r="M204" s="234">
        <f t="shared" si="41"/>
        <v>0.99999999999999989</v>
      </c>
      <c r="N204" s="234">
        <f t="shared" si="41"/>
        <v>1.0000000000000002</v>
      </c>
      <c r="O204" s="234">
        <f t="shared" si="41"/>
        <v>0.99999999999999967</v>
      </c>
      <c r="P204" s="234">
        <f t="shared" si="41"/>
        <v>1</v>
      </c>
      <c r="Q204" s="234">
        <f t="shared" si="41"/>
        <v>1.0000000000000004</v>
      </c>
      <c r="R204" s="234">
        <f t="shared" si="41"/>
        <v>1.0000000000000002</v>
      </c>
      <c r="S204" s="234">
        <f t="shared" si="41"/>
        <v>1</v>
      </c>
      <c r="T204" s="234">
        <f t="shared" si="41"/>
        <v>0.99999999999999989</v>
      </c>
      <c r="U204" s="234">
        <f t="shared" si="41"/>
        <v>1.0000000000000002</v>
      </c>
      <c r="V204" s="234">
        <f t="shared" si="41"/>
        <v>1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1.6744752102189429E-3</v>
      </c>
      <c r="C205" s="301">
        <f t="shared" si="42"/>
        <v>1.6910498280852009E-3</v>
      </c>
      <c r="D205" s="301">
        <f t="shared" si="42"/>
        <v>1.7214049990805253E-3</v>
      </c>
      <c r="E205" s="301">
        <f t="shared" si="42"/>
        <v>1.6809322841821169E-3</v>
      </c>
      <c r="F205" s="301">
        <f t="shared" si="42"/>
        <v>1.6640194172742773E-3</v>
      </c>
      <c r="G205" s="301">
        <f t="shared" si="42"/>
        <v>1.6420416900706581E-3</v>
      </c>
      <c r="H205" s="301">
        <f t="shared" si="42"/>
        <v>1.638276193210821E-3</v>
      </c>
      <c r="I205" s="301">
        <f t="shared" si="42"/>
        <v>1.652034127563456E-3</v>
      </c>
      <c r="J205" s="301">
        <f t="shared" si="42"/>
        <v>1.6298950115006625E-3</v>
      </c>
      <c r="K205" s="301">
        <f t="shared" si="42"/>
        <v>1.6557595601254787E-3</v>
      </c>
      <c r="L205" s="301">
        <f t="shared" si="42"/>
        <v>1.6921046780050317E-3</v>
      </c>
      <c r="M205" s="301">
        <f t="shared" si="42"/>
        <v>1.6420910939651861E-3</v>
      </c>
      <c r="N205" s="301">
        <f t="shared" si="42"/>
        <v>1.5735920254083746E-3</v>
      </c>
      <c r="O205" s="301">
        <f t="shared" si="42"/>
        <v>1.5908482774264999E-3</v>
      </c>
      <c r="P205" s="301">
        <f t="shared" si="42"/>
        <v>1.5890560446527877E-3</v>
      </c>
      <c r="Q205" s="301">
        <f t="shared" si="42"/>
        <v>1.5826369417685181E-3</v>
      </c>
      <c r="R205" s="301">
        <f t="shared" si="42"/>
        <v>1.6060919566167225E-3</v>
      </c>
      <c r="S205" s="301">
        <f t="shared" si="42"/>
        <v>1.6142356277475745E-3</v>
      </c>
      <c r="T205" s="301">
        <f t="shared" si="42"/>
        <v>1.6289225745347131E-3</v>
      </c>
      <c r="U205" s="301">
        <f t="shared" si="42"/>
        <v>1.6565111361270424E-3</v>
      </c>
      <c r="V205" s="301">
        <f t="shared" si="42"/>
        <v>1.6483288628170779E-3</v>
      </c>
      <c r="W205" s="301">
        <f t="shared" si="42"/>
        <v>1.6694274366079664E-3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2.1690390478773866E-4</v>
      </c>
      <c r="C206" s="235">
        <f t="shared" si="43"/>
        <v>2.1905090542030436E-4</v>
      </c>
      <c r="D206" s="235">
        <f t="shared" si="43"/>
        <v>2.2298297624416839E-4</v>
      </c>
      <c r="E206" s="235">
        <f t="shared" si="43"/>
        <v>2.1774032478820703E-4</v>
      </c>
      <c r="F206" s="235">
        <f t="shared" si="43"/>
        <v>2.1554950891283418E-4</v>
      </c>
      <c r="G206" s="235">
        <f t="shared" si="43"/>
        <v>2.1270261406498438E-4</v>
      </c>
      <c r="H206" s="235">
        <f t="shared" si="43"/>
        <v>2.1221484872371201E-4</v>
      </c>
      <c r="I206" s="235">
        <f t="shared" si="43"/>
        <v>2.139969889815601E-4</v>
      </c>
      <c r="J206" s="235">
        <f t="shared" si="43"/>
        <v>2.1112918855473799E-4</v>
      </c>
      <c r="K206" s="235">
        <f t="shared" si="43"/>
        <v>2.147161401646892E-4</v>
      </c>
      <c r="L206" s="235">
        <f t="shared" si="43"/>
        <v>2.1966863863203323E-4</v>
      </c>
      <c r="M206" s="235">
        <f t="shared" si="43"/>
        <v>2.1270901362083891E-4</v>
      </c>
      <c r="N206" s="235">
        <f t="shared" si="43"/>
        <v>2.0742129545413555E-4</v>
      </c>
      <c r="O206" s="235">
        <f t="shared" si="43"/>
        <v>2.075963331039958E-4</v>
      </c>
      <c r="P206" s="235">
        <f t="shared" si="43"/>
        <v>2.0583909448661342E-4</v>
      </c>
      <c r="Q206" s="235">
        <f t="shared" si="43"/>
        <v>2.0666552973367102E-4</v>
      </c>
      <c r="R206" s="235">
        <f t="shared" si="43"/>
        <v>2.0820240384172091E-4</v>
      </c>
      <c r="S206" s="235">
        <f t="shared" si="43"/>
        <v>2.0910074318756508E-4</v>
      </c>
      <c r="T206" s="235">
        <f t="shared" si="43"/>
        <v>2.1374979652513399E-4</v>
      </c>
      <c r="U206" s="235">
        <f t="shared" si="43"/>
        <v>2.1611998950845878E-4</v>
      </c>
      <c r="V206" s="235">
        <f t="shared" si="43"/>
        <v>2.1394517911555488E-4</v>
      </c>
      <c r="W206" s="235">
        <f t="shared" si="43"/>
        <v>2.1625003914671657E-4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3.0303475859329253E-2</v>
      </c>
      <c r="C207" s="235">
        <f t="shared" si="44"/>
        <v>3.0603431648057868E-2</v>
      </c>
      <c r="D207" s="235">
        <f t="shared" si="44"/>
        <v>3.1152778205026228E-2</v>
      </c>
      <c r="E207" s="235">
        <f t="shared" si="44"/>
        <v>3.0420331447140177E-2</v>
      </c>
      <c r="F207" s="235">
        <f t="shared" si="44"/>
        <v>3.0114254264912578E-2</v>
      </c>
      <c r="G207" s="235">
        <f t="shared" si="44"/>
        <v>2.9716516799649848E-2</v>
      </c>
      <c r="H207" s="235">
        <f t="shared" si="44"/>
        <v>2.9648371483138678E-2</v>
      </c>
      <c r="I207" s="235">
        <f t="shared" si="44"/>
        <v>2.9897352912654628E-2</v>
      </c>
      <c r="J207" s="235">
        <f t="shared" si="44"/>
        <v>2.9496694745211195E-2</v>
      </c>
      <c r="K207" s="235">
        <f t="shared" si="44"/>
        <v>2.98857634187094E-2</v>
      </c>
      <c r="L207" s="235">
        <f t="shared" si="44"/>
        <v>3.0471086812808877E-2</v>
      </c>
      <c r="M207" s="235">
        <f t="shared" si="44"/>
        <v>2.9717410876621556E-2</v>
      </c>
      <c r="N207" s="235">
        <f t="shared" si="44"/>
        <v>2.8404636036177006E-2</v>
      </c>
      <c r="O207" s="235">
        <f t="shared" si="44"/>
        <v>2.8650996169090941E-2</v>
      </c>
      <c r="P207" s="235">
        <f t="shared" si="44"/>
        <v>2.860693130222269E-2</v>
      </c>
      <c r="Q207" s="235">
        <f t="shared" si="44"/>
        <v>2.8435792258094353E-2</v>
      </c>
      <c r="R207" s="235">
        <f t="shared" si="44"/>
        <v>2.8807233707427455E-2</v>
      </c>
      <c r="S207" s="235">
        <f t="shared" si="44"/>
        <v>2.9076130764375194E-2</v>
      </c>
      <c r="T207" s="235">
        <f t="shared" si="44"/>
        <v>2.9282597770170355E-2</v>
      </c>
      <c r="U207" s="235">
        <f t="shared" si="44"/>
        <v>2.9726037075147781E-2</v>
      </c>
      <c r="V207" s="235">
        <f t="shared" si="44"/>
        <v>2.9532691112875074E-2</v>
      </c>
      <c r="W207" s="235">
        <f t="shared" si="44"/>
        <v>2.9947084238234677E-2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5.5304790472024033E-4</v>
      </c>
      <c r="C208" s="235">
        <f t="shared" si="45"/>
        <v>5.585221916051883E-4</v>
      </c>
      <c r="D208" s="235">
        <f t="shared" si="45"/>
        <v>5.6854793794884053E-4</v>
      </c>
      <c r="E208" s="235">
        <f t="shared" si="45"/>
        <v>5.5518055571690051E-4</v>
      </c>
      <c r="F208" s="235">
        <f t="shared" si="45"/>
        <v>5.4959455148756941E-4</v>
      </c>
      <c r="G208" s="235">
        <f t="shared" si="45"/>
        <v>5.4233571844764373E-4</v>
      </c>
      <c r="H208" s="235">
        <f t="shared" si="45"/>
        <v>5.4109204512488881E-4</v>
      </c>
      <c r="I208" s="235">
        <f t="shared" si="45"/>
        <v>5.456360340239596E-4</v>
      </c>
      <c r="J208" s="235">
        <f t="shared" si="45"/>
        <v>5.3832389725647274E-4</v>
      </c>
      <c r="K208" s="235">
        <f t="shared" si="45"/>
        <v>5.4746968038175915E-4</v>
      </c>
      <c r="L208" s="235">
        <f t="shared" si="45"/>
        <v>5.6009724881200568E-4</v>
      </c>
      <c r="M208" s="235">
        <f t="shared" si="45"/>
        <v>5.423520356317899E-4</v>
      </c>
      <c r="N208" s="235">
        <f t="shared" si="45"/>
        <v>5.2886974514140838E-4</v>
      </c>
      <c r="O208" s="235">
        <f t="shared" si="45"/>
        <v>5.2931604510819306E-4</v>
      </c>
      <c r="P208" s="235">
        <f t="shared" si="45"/>
        <v>5.2483554884240281E-4</v>
      </c>
      <c r="Q208" s="235">
        <f t="shared" si="45"/>
        <v>5.2694274134416734E-4</v>
      </c>
      <c r="R208" s="235">
        <f t="shared" si="45"/>
        <v>5.3086136607389536E-4</v>
      </c>
      <c r="S208" s="235">
        <f t="shared" si="45"/>
        <v>5.3315189511454644E-4</v>
      </c>
      <c r="T208" s="235">
        <f t="shared" si="45"/>
        <v>5.4500575827939467E-4</v>
      </c>
      <c r="U208" s="235">
        <f t="shared" si="45"/>
        <v>5.5104912695223189E-4</v>
      </c>
      <c r="V208" s="235">
        <f t="shared" si="45"/>
        <v>5.4550393249325581E-4</v>
      </c>
      <c r="W208" s="235">
        <f t="shared" si="45"/>
        <v>5.5138071932268082E-4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4.8395049993859747E-3</v>
      </c>
      <c r="C209" s="302">
        <f t="shared" si="46"/>
        <v>4.7188020521837255E-3</v>
      </c>
      <c r="D209" s="302">
        <f t="shared" si="46"/>
        <v>4.6427109936911133E-3</v>
      </c>
      <c r="E209" s="302">
        <f t="shared" si="46"/>
        <v>4.7430446718085845E-3</v>
      </c>
      <c r="F209" s="302">
        <f t="shared" si="46"/>
        <v>4.7038927544353019E-3</v>
      </c>
      <c r="G209" s="302">
        <f t="shared" si="46"/>
        <v>4.9600423685852652E-3</v>
      </c>
      <c r="H209" s="302">
        <f t="shared" si="46"/>
        <v>5.0168322514843712E-3</v>
      </c>
      <c r="I209" s="302">
        <f t="shared" si="46"/>
        <v>4.9566649509557468E-3</v>
      </c>
      <c r="J209" s="302">
        <f t="shared" si="46"/>
        <v>5.0381587239102747E-3</v>
      </c>
      <c r="K209" s="302">
        <f t="shared" si="46"/>
        <v>4.9066982377967546E-3</v>
      </c>
      <c r="L209" s="302">
        <f t="shared" si="46"/>
        <v>4.8375507123928048E-3</v>
      </c>
      <c r="M209" s="302">
        <f t="shared" si="46"/>
        <v>4.9469170099165384E-3</v>
      </c>
      <c r="N209" s="302">
        <f t="shared" si="46"/>
        <v>5.1306038208969928E-3</v>
      </c>
      <c r="O209" s="302">
        <f t="shared" si="46"/>
        <v>5.1734561678106186E-3</v>
      </c>
      <c r="P209" s="302">
        <f t="shared" si="46"/>
        <v>1.4100410524222215E-2</v>
      </c>
      <c r="Q209" s="302">
        <f t="shared" si="46"/>
        <v>1.626364107225579E-2</v>
      </c>
      <c r="R209" s="302">
        <f t="shared" si="46"/>
        <v>1.7581720061277482E-2</v>
      </c>
      <c r="S209" s="302">
        <f t="shared" si="46"/>
        <v>2.0495594083644101E-2</v>
      </c>
      <c r="T209" s="302">
        <f t="shared" si="46"/>
        <v>2.320680920709433E-2</v>
      </c>
      <c r="U209" s="302">
        <f t="shared" si="46"/>
        <v>2.5257633100201245E-2</v>
      </c>
      <c r="V209" s="302">
        <f t="shared" si="46"/>
        <v>2.9246246777555256E-2</v>
      </c>
      <c r="W209" s="302">
        <f t="shared" si="46"/>
        <v>3.0122714979581276E-2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0.47163356924289868</v>
      </c>
      <c r="C210" s="303">
        <f t="shared" si="47"/>
        <v>0.46768361477136733</v>
      </c>
      <c r="D210" s="303">
        <f t="shared" si="47"/>
        <v>0.46417980625752298</v>
      </c>
      <c r="E210" s="303">
        <f t="shared" si="47"/>
        <v>0.47030952963626654</v>
      </c>
      <c r="F210" s="303">
        <f t="shared" si="47"/>
        <v>0.47277852600486697</v>
      </c>
      <c r="G210" s="303">
        <f t="shared" si="47"/>
        <v>0.47504189702963612</v>
      </c>
      <c r="H210" s="303">
        <f t="shared" si="47"/>
        <v>0.47669947542990743</v>
      </c>
      <c r="I210" s="303">
        <f t="shared" si="47"/>
        <v>0.4742507017153344</v>
      </c>
      <c r="J210" s="303">
        <f t="shared" si="47"/>
        <v>0.48194691956153973</v>
      </c>
      <c r="K210" s="303">
        <f t="shared" si="47"/>
        <v>0.47470053422823039</v>
      </c>
      <c r="L210" s="303">
        <f t="shared" si="47"/>
        <v>0.46774191403667015</v>
      </c>
      <c r="M210" s="303">
        <f t="shared" si="47"/>
        <v>0.47664215393694631</v>
      </c>
      <c r="N210" s="303">
        <f t="shared" si="47"/>
        <v>0.49569208418449712</v>
      </c>
      <c r="O210" s="303">
        <f t="shared" si="47"/>
        <v>0.49457226910514218</v>
      </c>
      <c r="P210" s="303">
        <f t="shared" si="47"/>
        <v>0.49541876099282095</v>
      </c>
      <c r="Q210" s="303">
        <f t="shared" si="47"/>
        <v>0.48810467141573255</v>
      </c>
      <c r="R210" s="303">
        <f t="shared" si="47"/>
        <v>0.48192273070958114</v>
      </c>
      <c r="S210" s="303">
        <f t="shared" si="47"/>
        <v>0.47402098913043672</v>
      </c>
      <c r="T210" s="303">
        <f t="shared" si="47"/>
        <v>0.46370630133270863</v>
      </c>
      <c r="U210" s="303">
        <f t="shared" si="47"/>
        <v>0.46156566929631421</v>
      </c>
      <c r="V210" s="303">
        <f t="shared" si="47"/>
        <v>0.46166177697154054</v>
      </c>
      <c r="W210" s="303">
        <f t="shared" si="47"/>
        <v>0.45821190129721234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0.10380722587140719</v>
      </c>
      <c r="C211" s="304">
        <f t="shared" si="48"/>
        <v>0.13411580831536107</v>
      </c>
      <c r="D211" s="304">
        <f t="shared" si="48"/>
        <v>0.18164348365051189</v>
      </c>
      <c r="E211" s="304">
        <f t="shared" si="48"/>
        <v>0.12610638417267483</v>
      </c>
      <c r="F211" s="304">
        <f t="shared" si="48"/>
        <v>0.11699290765859545</v>
      </c>
      <c r="G211" s="304">
        <f t="shared" si="48"/>
        <v>7.3586840892360311E-2</v>
      </c>
      <c r="H211" s="304">
        <f t="shared" si="48"/>
        <v>6.7207825128467985E-2</v>
      </c>
      <c r="I211" s="304">
        <f t="shared" si="48"/>
        <v>8.108124348548873E-2</v>
      </c>
      <c r="J211" s="304">
        <f t="shared" si="48"/>
        <v>5.6616161716127052E-2</v>
      </c>
      <c r="K211" s="304">
        <f t="shared" si="48"/>
        <v>0.10201052724500131</v>
      </c>
      <c r="L211" s="304">
        <f t="shared" si="48"/>
        <v>0.15258444220048425</v>
      </c>
      <c r="M211" s="304">
        <f t="shared" si="48"/>
        <v>7.8795855047651658E-2</v>
      </c>
      <c r="N211" s="304">
        <f t="shared" si="48"/>
        <v>2.1501057546845226E-2</v>
      </c>
      <c r="O211" s="304">
        <f t="shared" si="48"/>
        <v>2.42125268208193E-2</v>
      </c>
      <c r="P211" s="304">
        <f t="shared" si="48"/>
        <v>1.5790500227772387E-2</v>
      </c>
      <c r="Q211" s="304">
        <f t="shared" si="48"/>
        <v>2.9699967230479022E-2</v>
      </c>
      <c r="R211" s="304">
        <f t="shared" si="48"/>
        <v>5.1787127130954694E-2</v>
      </c>
      <c r="S211" s="304">
        <f t="shared" si="48"/>
        <v>6.5767850355203911E-2</v>
      </c>
      <c r="T211" s="304">
        <f t="shared" si="48"/>
        <v>0.12137013688891134</v>
      </c>
      <c r="U211" s="304">
        <f t="shared" si="48"/>
        <v>0.15197931075991483</v>
      </c>
      <c r="V211" s="304">
        <f t="shared" si="48"/>
        <v>0.13589566341116785</v>
      </c>
      <c r="W211" s="304">
        <f t="shared" si="48"/>
        <v>0.16242282395309254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0.36782634337149145</v>
      </c>
      <c r="C212" s="304">
        <f t="shared" si="49"/>
        <v>0.33356780645600631</v>
      </c>
      <c r="D212" s="304">
        <f t="shared" si="49"/>
        <v>0.28253632260701117</v>
      </c>
      <c r="E212" s="304">
        <f t="shared" si="49"/>
        <v>0.34420314546359176</v>
      </c>
      <c r="F212" s="304">
        <f t="shared" si="49"/>
        <v>0.35578561834627132</v>
      </c>
      <c r="G212" s="304">
        <f t="shared" si="49"/>
        <v>0.40145505613727578</v>
      </c>
      <c r="H212" s="304">
        <f t="shared" si="49"/>
        <v>0.40949165030143947</v>
      </c>
      <c r="I212" s="304">
        <f t="shared" si="49"/>
        <v>0.39316945822984573</v>
      </c>
      <c r="J212" s="304">
        <f t="shared" si="49"/>
        <v>0.42533075784541269</v>
      </c>
      <c r="K212" s="304">
        <f t="shared" si="49"/>
        <v>0.37269000698322907</v>
      </c>
      <c r="L212" s="304">
        <f t="shared" si="49"/>
        <v>0.31515747183618592</v>
      </c>
      <c r="M212" s="304">
        <f t="shared" si="49"/>
        <v>0.39784629888929474</v>
      </c>
      <c r="N212" s="304">
        <f t="shared" si="49"/>
        <v>0.47419102663765189</v>
      </c>
      <c r="O212" s="304">
        <f t="shared" si="49"/>
        <v>0.47035974228432292</v>
      </c>
      <c r="P212" s="304">
        <f t="shared" si="49"/>
        <v>0.47962826076504833</v>
      </c>
      <c r="Q212" s="304">
        <f t="shared" si="49"/>
        <v>0.45840470418525348</v>
      </c>
      <c r="R212" s="304">
        <f t="shared" si="49"/>
        <v>0.43013560357862612</v>
      </c>
      <c r="S212" s="304">
        <f t="shared" si="49"/>
        <v>0.40825313877523295</v>
      </c>
      <c r="T212" s="304">
        <f t="shared" si="49"/>
        <v>0.34233616444379755</v>
      </c>
      <c r="U212" s="304">
        <f t="shared" si="49"/>
        <v>0.30958635853639932</v>
      </c>
      <c r="V212" s="304">
        <f t="shared" si="49"/>
        <v>0.32576611356037255</v>
      </c>
      <c r="W212" s="304">
        <f t="shared" si="49"/>
        <v>0.29578907734412002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0.32621157122400002</v>
      </c>
      <c r="C213" s="303">
        <f t="shared" si="50"/>
        <v>0.32172033392349803</v>
      </c>
      <c r="D213" s="303">
        <f t="shared" si="50"/>
        <v>0.31832747772375752</v>
      </c>
      <c r="E213" s="303">
        <f t="shared" si="50"/>
        <v>0.32302246809536084</v>
      </c>
      <c r="F213" s="303">
        <f t="shared" si="50"/>
        <v>0.32308442046142211</v>
      </c>
      <c r="G213" s="303">
        <f t="shared" si="50"/>
        <v>0.32976873595528411</v>
      </c>
      <c r="H213" s="303">
        <f t="shared" si="50"/>
        <v>0.3314807720600958</v>
      </c>
      <c r="I213" s="303">
        <f t="shared" si="50"/>
        <v>0.32993843848235238</v>
      </c>
      <c r="J213" s="303">
        <f t="shared" si="50"/>
        <v>0.33321912523141112</v>
      </c>
      <c r="K213" s="303">
        <f t="shared" si="50"/>
        <v>0.32642808593432598</v>
      </c>
      <c r="L213" s="303">
        <f t="shared" si="50"/>
        <v>0.32207947893796363</v>
      </c>
      <c r="M213" s="303">
        <f t="shared" si="50"/>
        <v>0.33077541221882173</v>
      </c>
      <c r="N213" s="303">
        <f t="shared" si="50"/>
        <v>0.34371202260884265</v>
      </c>
      <c r="O213" s="303">
        <f t="shared" si="50"/>
        <v>0.34376268521864789</v>
      </c>
      <c r="P213" s="303">
        <f t="shared" si="50"/>
        <v>0.34223171700745519</v>
      </c>
      <c r="Q213" s="303">
        <f t="shared" si="50"/>
        <v>0.33767522022785279</v>
      </c>
      <c r="R213" s="303">
        <f t="shared" si="50"/>
        <v>0.33066861262832642</v>
      </c>
      <c r="S213" s="303">
        <f t="shared" si="50"/>
        <v>0.32511436136109056</v>
      </c>
      <c r="T213" s="303">
        <f t="shared" si="50"/>
        <v>0.31754016389248285</v>
      </c>
      <c r="U213" s="303">
        <f t="shared" si="50"/>
        <v>0.31539017636359701</v>
      </c>
      <c r="V213" s="303">
        <f t="shared" si="50"/>
        <v>0.31546620466750686</v>
      </c>
      <c r="W213" s="303">
        <f t="shared" si="50"/>
        <v>0.31313812121940932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6.1804451519097192E-2</v>
      </c>
      <c r="C214" s="304">
        <f t="shared" si="51"/>
        <v>8.4072579904176603E-2</v>
      </c>
      <c r="D214" s="304">
        <f t="shared" si="51"/>
        <v>0.11781135665528021</v>
      </c>
      <c r="E214" s="304">
        <f t="shared" si="51"/>
        <v>8.1667008805927407E-2</v>
      </c>
      <c r="F214" s="304">
        <f t="shared" si="51"/>
        <v>7.9770295846683603E-2</v>
      </c>
      <c r="G214" s="304">
        <f t="shared" si="51"/>
        <v>4.135271714962388E-2</v>
      </c>
      <c r="H214" s="304">
        <f t="shared" si="51"/>
        <v>3.7305147049242156E-2</v>
      </c>
      <c r="I214" s="304">
        <f t="shared" si="51"/>
        <v>4.4987875284296992E-2</v>
      </c>
      <c r="J214" s="304">
        <f t="shared" si="51"/>
        <v>3.4354541091340667E-2</v>
      </c>
      <c r="K214" s="304">
        <f t="shared" si="51"/>
        <v>6.6000389751095859E-2</v>
      </c>
      <c r="L214" s="304">
        <f t="shared" si="51"/>
        <v>9.6858216324857929E-2</v>
      </c>
      <c r="M214" s="304">
        <f t="shared" si="51"/>
        <v>4.6559660183046948E-2</v>
      </c>
      <c r="N214" s="304">
        <f t="shared" si="51"/>
        <v>1.2620487676788963E-2</v>
      </c>
      <c r="O214" s="304">
        <f t="shared" si="51"/>
        <v>1.4101802888161921E-2</v>
      </c>
      <c r="P214" s="304">
        <f t="shared" si="51"/>
        <v>9.678115081345964E-3</v>
      </c>
      <c r="Q214" s="304">
        <f t="shared" si="51"/>
        <v>1.8360916956164611E-2</v>
      </c>
      <c r="R214" s="304">
        <f t="shared" si="51"/>
        <v>3.4360957706199728E-2</v>
      </c>
      <c r="S214" s="304">
        <f t="shared" si="51"/>
        <v>4.350418308245161E-2</v>
      </c>
      <c r="T214" s="304">
        <f t="shared" si="51"/>
        <v>8.1391978172987267E-2</v>
      </c>
      <c r="U214" s="304">
        <f t="shared" si="51"/>
        <v>0.10374889376056295</v>
      </c>
      <c r="V214" s="304">
        <f t="shared" si="51"/>
        <v>9.2753719934229081E-2</v>
      </c>
      <c r="W214" s="304">
        <f t="shared" si="51"/>
        <v>0.11078907789329652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0.26440711970490283</v>
      </c>
      <c r="C215" s="304">
        <f t="shared" si="52"/>
        <v>0.23764775401932142</v>
      </c>
      <c r="D215" s="304">
        <f t="shared" si="52"/>
        <v>0.2005161210684773</v>
      </c>
      <c r="E215" s="304">
        <f t="shared" si="52"/>
        <v>0.24135545928943344</v>
      </c>
      <c r="F215" s="304">
        <f t="shared" si="52"/>
        <v>0.24331412461473856</v>
      </c>
      <c r="G215" s="304">
        <f t="shared" si="52"/>
        <v>0.2884160188056602</v>
      </c>
      <c r="H215" s="304">
        <f t="shared" si="52"/>
        <v>0.2941756250108537</v>
      </c>
      <c r="I215" s="304">
        <f t="shared" si="52"/>
        <v>0.28495056319805545</v>
      </c>
      <c r="J215" s="304">
        <f t="shared" si="52"/>
        <v>0.29886458414007044</v>
      </c>
      <c r="K215" s="304">
        <f t="shared" si="52"/>
        <v>0.26042769618323014</v>
      </c>
      <c r="L215" s="304">
        <f t="shared" si="52"/>
        <v>0.22522126261310565</v>
      </c>
      <c r="M215" s="304">
        <f t="shared" si="52"/>
        <v>0.28421575203577487</v>
      </c>
      <c r="N215" s="304">
        <f t="shared" si="52"/>
        <v>0.33109153493205362</v>
      </c>
      <c r="O215" s="304">
        <f t="shared" si="52"/>
        <v>0.3296608823304859</v>
      </c>
      <c r="P215" s="304">
        <f t="shared" si="52"/>
        <v>0.33255360192610922</v>
      </c>
      <c r="Q215" s="304">
        <f t="shared" si="52"/>
        <v>0.31931430327168819</v>
      </c>
      <c r="R215" s="304">
        <f t="shared" si="52"/>
        <v>0.29630765492212668</v>
      </c>
      <c r="S215" s="304">
        <f t="shared" si="52"/>
        <v>0.28161017827863893</v>
      </c>
      <c r="T215" s="304">
        <f t="shared" si="52"/>
        <v>0.23614818571949558</v>
      </c>
      <c r="U215" s="304">
        <f t="shared" si="52"/>
        <v>0.21164128260303403</v>
      </c>
      <c r="V215" s="304">
        <f t="shared" si="52"/>
        <v>0.22271248473327782</v>
      </c>
      <c r="W215" s="304">
        <f t="shared" si="52"/>
        <v>0.20234904332611275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0.164567451654659</v>
      </c>
      <c r="C216" s="303">
        <f t="shared" si="53"/>
        <v>0.1728051946797822</v>
      </c>
      <c r="D216" s="303">
        <f t="shared" si="53"/>
        <v>0.17918429090672849</v>
      </c>
      <c r="E216" s="303">
        <f t="shared" si="53"/>
        <v>0.16905077298473625</v>
      </c>
      <c r="F216" s="303">
        <f t="shared" si="53"/>
        <v>0.16688974303668835</v>
      </c>
      <c r="G216" s="303">
        <f t="shared" si="53"/>
        <v>0.15811572782426142</v>
      </c>
      <c r="H216" s="303">
        <f t="shared" si="53"/>
        <v>0.15476296568831416</v>
      </c>
      <c r="I216" s="303">
        <f t="shared" si="53"/>
        <v>0.15854517478813396</v>
      </c>
      <c r="J216" s="303">
        <f t="shared" si="53"/>
        <v>0.14791975364061585</v>
      </c>
      <c r="K216" s="303">
        <f t="shared" si="53"/>
        <v>0.16166097280026545</v>
      </c>
      <c r="L216" s="303">
        <f t="shared" si="53"/>
        <v>0.17239809893471508</v>
      </c>
      <c r="M216" s="303">
        <f t="shared" si="53"/>
        <v>0.15552095381447587</v>
      </c>
      <c r="N216" s="303">
        <f t="shared" si="53"/>
        <v>0.12475077028358256</v>
      </c>
      <c r="O216" s="303">
        <f t="shared" si="53"/>
        <v>0.12551283268366956</v>
      </c>
      <c r="P216" s="303">
        <f t="shared" si="53"/>
        <v>0.11732244948529717</v>
      </c>
      <c r="Q216" s="303">
        <f t="shared" si="53"/>
        <v>0.12720442981321858</v>
      </c>
      <c r="R216" s="303">
        <f t="shared" si="53"/>
        <v>0.13867454716685529</v>
      </c>
      <c r="S216" s="303">
        <f t="shared" si="53"/>
        <v>0.14893643639440357</v>
      </c>
      <c r="T216" s="303">
        <f t="shared" si="53"/>
        <v>0.16387644966820444</v>
      </c>
      <c r="U216" s="303">
        <f t="shared" si="53"/>
        <v>0.16563680391215224</v>
      </c>
      <c r="V216" s="303">
        <f t="shared" si="53"/>
        <v>0.16168530249609625</v>
      </c>
      <c r="W216" s="303">
        <f t="shared" si="53"/>
        <v>0.16614312007048498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9.0835968698366066E-3</v>
      </c>
      <c r="C217" s="304">
        <f t="shared" si="54"/>
        <v>1.3942709546432865E-2</v>
      </c>
      <c r="D217" s="304">
        <f t="shared" si="54"/>
        <v>2.0953786278550917E-2</v>
      </c>
      <c r="E217" s="304">
        <f t="shared" si="54"/>
        <v>1.3827923102781071E-2</v>
      </c>
      <c r="F217" s="304">
        <f t="shared" si="54"/>
        <v>1.4458531042237235E-2</v>
      </c>
      <c r="G217" s="304">
        <f t="shared" si="54"/>
        <v>7.1116056132205143E-3</v>
      </c>
      <c r="H217" s="304">
        <f t="shared" si="54"/>
        <v>5.975252225113678E-3</v>
      </c>
      <c r="I217" s="304">
        <f t="shared" si="54"/>
        <v>7.6599711424871729E-3</v>
      </c>
      <c r="J217" s="304">
        <f t="shared" si="54"/>
        <v>5.7954085599719891E-3</v>
      </c>
      <c r="K217" s="304">
        <f t="shared" si="54"/>
        <v>1.2068222089681207E-2</v>
      </c>
      <c r="L217" s="304">
        <f t="shared" si="54"/>
        <v>1.810063946508669E-2</v>
      </c>
      <c r="M217" s="304">
        <f t="shared" si="54"/>
        <v>8.5438437503419229E-3</v>
      </c>
      <c r="N217" s="304">
        <f t="shared" si="54"/>
        <v>2.3015315834628877E-3</v>
      </c>
      <c r="O217" s="304">
        <f t="shared" si="54"/>
        <v>2.4840336283739281E-3</v>
      </c>
      <c r="P217" s="304">
        <f t="shared" si="54"/>
        <v>1.5864120758118613E-3</v>
      </c>
      <c r="Q217" s="304">
        <f t="shared" si="54"/>
        <v>3.2505925332821217E-3</v>
      </c>
      <c r="R217" s="304">
        <f t="shared" si="54"/>
        <v>6.2338475798511235E-3</v>
      </c>
      <c r="S217" s="304">
        <f t="shared" si="54"/>
        <v>7.7992883031802818E-3</v>
      </c>
      <c r="T217" s="304">
        <f t="shared" si="54"/>
        <v>1.5077014558965051E-2</v>
      </c>
      <c r="U217" s="304">
        <f t="shared" si="54"/>
        <v>1.9467395734059756E-2</v>
      </c>
      <c r="V217" s="304">
        <f t="shared" si="54"/>
        <v>1.7563184733983536E-2</v>
      </c>
      <c r="W217" s="304">
        <f t="shared" si="54"/>
        <v>2.1056848441701258E-2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9.8962898805006902E-2</v>
      </c>
      <c r="C218" s="304">
        <f t="shared" si="55"/>
        <v>0.10876168349684778</v>
      </c>
      <c r="D218" s="304">
        <f t="shared" si="55"/>
        <v>0.11611997364478122</v>
      </c>
      <c r="E218" s="304">
        <f t="shared" si="55"/>
        <v>0.10472284585658342</v>
      </c>
      <c r="F218" s="304">
        <f t="shared" si="55"/>
        <v>0.10310074380992669</v>
      </c>
      <c r="G218" s="304">
        <f t="shared" si="55"/>
        <v>9.305030701423779E-2</v>
      </c>
      <c r="H218" s="304">
        <f t="shared" si="55"/>
        <v>8.8967441889326024E-2</v>
      </c>
      <c r="I218" s="304">
        <f t="shared" si="55"/>
        <v>9.3321256479875797E-2</v>
      </c>
      <c r="J218" s="304">
        <f t="shared" si="55"/>
        <v>8.1908250728396317E-2</v>
      </c>
      <c r="K218" s="304">
        <f t="shared" si="55"/>
        <v>9.7340371458734296E-2</v>
      </c>
      <c r="L218" s="304">
        <f t="shared" si="55"/>
        <v>0.10908936122017515</v>
      </c>
      <c r="M218" s="304">
        <f t="shared" si="55"/>
        <v>9.0507543472169508E-2</v>
      </c>
      <c r="N218" s="304">
        <f t="shared" si="55"/>
        <v>5.7290041686717412E-2</v>
      </c>
      <c r="O218" s="304">
        <f t="shared" si="55"/>
        <v>5.7761192506297035E-2</v>
      </c>
      <c r="P218" s="304">
        <f t="shared" si="55"/>
        <v>4.9485124729969202E-2</v>
      </c>
      <c r="Q218" s="304">
        <f t="shared" si="55"/>
        <v>6.0538376435581007E-2</v>
      </c>
      <c r="R218" s="304">
        <f t="shared" si="55"/>
        <v>7.3404015450931781E-2</v>
      </c>
      <c r="S218" s="304">
        <f t="shared" si="55"/>
        <v>8.47707191851685E-2</v>
      </c>
      <c r="T218" s="304">
        <f t="shared" si="55"/>
        <v>0.10135465964088017</v>
      </c>
      <c r="U218" s="304">
        <f t="shared" si="55"/>
        <v>0.1035101147056352</v>
      </c>
      <c r="V218" s="304">
        <f t="shared" si="55"/>
        <v>9.9698497620470172E-2</v>
      </c>
      <c r="W218" s="304">
        <f t="shared" si="55"/>
        <v>0.10462832975235643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5.6520955979815463E-2</v>
      </c>
      <c r="C219" s="305">
        <f t="shared" si="56"/>
        <v>5.0100801636501567E-2</v>
      </c>
      <c r="D219" s="305">
        <f t="shared" si="56"/>
        <v>4.2110530983396337E-2</v>
      </c>
      <c r="E219" s="305">
        <f t="shared" si="56"/>
        <v>5.0500004025371775E-2</v>
      </c>
      <c r="F219" s="305">
        <f t="shared" si="56"/>
        <v>4.9330468184524426E-2</v>
      </c>
      <c r="G219" s="305">
        <f t="shared" si="56"/>
        <v>5.7953815196803128E-2</v>
      </c>
      <c r="H219" s="305">
        <f t="shared" si="56"/>
        <v>5.9820271573874463E-2</v>
      </c>
      <c r="I219" s="305">
        <f t="shared" si="56"/>
        <v>5.7563947165770984E-2</v>
      </c>
      <c r="J219" s="305">
        <f t="shared" si="56"/>
        <v>6.0216094352247534E-2</v>
      </c>
      <c r="K219" s="305">
        <f t="shared" si="56"/>
        <v>5.2252379251849966E-2</v>
      </c>
      <c r="L219" s="305">
        <f t="shared" si="56"/>
        <v>4.5208098249453245E-2</v>
      </c>
      <c r="M219" s="305">
        <f t="shared" si="56"/>
        <v>5.6469566591964414E-2</v>
      </c>
      <c r="N219" s="305">
        <f t="shared" si="56"/>
        <v>6.5159197013402254E-2</v>
      </c>
      <c r="O219" s="305">
        <f t="shared" si="56"/>
        <v>6.5267606548998588E-2</v>
      </c>
      <c r="P219" s="305">
        <f t="shared" si="56"/>
        <v>6.6250912679516105E-2</v>
      </c>
      <c r="Q219" s="305">
        <f t="shared" si="56"/>
        <v>6.3415460844355481E-2</v>
      </c>
      <c r="R219" s="305">
        <f t="shared" si="56"/>
        <v>5.9036684136072395E-2</v>
      </c>
      <c r="S219" s="305">
        <f t="shared" si="56"/>
        <v>5.6366428906054755E-2</v>
      </c>
      <c r="T219" s="305">
        <f t="shared" si="56"/>
        <v>4.7444775468359207E-2</v>
      </c>
      <c r="U219" s="305">
        <f t="shared" si="56"/>
        <v>4.2659293472457255E-2</v>
      </c>
      <c r="V219" s="305">
        <f t="shared" si="56"/>
        <v>4.4423620141642528E-2</v>
      </c>
      <c r="W219" s="305">
        <f t="shared" si="56"/>
        <v>4.0457941876427296E-2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0.43338223324908376</v>
      </c>
      <c r="C224" s="306">
        <f>IF(C$5=0,0,C$5/NFM_fec!C$5)</f>
        <v>0.43643770402105714</v>
      </c>
      <c r="D224" s="306">
        <f>IF(D$5=0,0,D$5/NFM_fec!D$5)</f>
        <v>0.43669738569584687</v>
      </c>
      <c r="E224" s="306">
        <f>IF(E$5=0,0,E$5/NFM_fec!E$5)</f>
        <v>0.43923749820471375</v>
      </c>
      <c r="F224" s="306">
        <f>IF(F$5=0,0,F$5/NFM_fec!F$5)</f>
        <v>0.44624815767235221</v>
      </c>
      <c r="G224" s="306">
        <f>IF(G$5=0,0,G$5/NFM_fec!G$5)</f>
        <v>0.44011776447415463</v>
      </c>
      <c r="H224" s="306">
        <f>IF(H$5=0,0,H$5/NFM_fec!H$5)</f>
        <v>0.43906636290296508</v>
      </c>
      <c r="I224" s="306">
        <f>IF(I$5=0,0,I$5/NFM_fec!I$5)</f>
        <v>0.43720147213178184</v>
      </c>
      <c r="J224" s="306">
        <f>IF(J$5=0,0,J$5/NFM_fec!J$5)</f>
        <v>0.45071453691682478</v>
      </c>
      <c r="K224" s="306">
        <f>IF(K$5=0,0,K$5/NFM_fec!K$5)</f>
        <v>0.45318894908163654</v>
      </c>
      <c r="L224" s="306">
        <f>IF(L$5=0,0,L$5/NFM_fec!L$5)</f>
        <v>0.45419285025054335</v>
      </c>
      <c r="M224" s="306">
        <f>IF(M$5=0,0,M$5/NFM_fec!M$5)</f>
        <v>0.45702172967520505</v>
      </c>
      <c r="N224" s="306">
        <f>IF(N$5=0,0,N$5/NFM_fec!N$5)</f>
        <v>0.46134832085935218</v>
      </c>
      <c r="O224" s="306">
        <f>IF(O$5=0,0,O$5/NFM_fec!O$5)</f>
        <v>0.47265717712619926</v>
      </c>
      <c r="P224" s="306">
        <f>IF(P$5=0,0,P$5/NFM_fec!P$5)</f>
        <v>0.47670374512528629</v>
      </c>
      <c r="Q224" s="306">
        <f>IF(Q$5=0,0,Q$5/NFM_fec!Q$5)</f>
        <v>0.47815505482587095</v>
      </c>
      <c r="R224" s="306">
        <f>IF(R$5=0,0,R$5/NFM_fec!R$5)</f>
        <v>0.48690407780336548</v>
      </c>
      <c r="S224" s="306">
        <f>IF(S$5=0,0,S$5/NFM_fec!S$5)</f>
        <v>0.48606567040589471</v>
      </c>
      <c r="T224" s="306">
        <f>IF(T$5=0,0,T$5/NFM_fec!T$5)</f>
        <v>0.48366949393613484</v>
      </c>
      <c r="U224" s="306">
        <f>IF(U$5=0,0,U$5/NFM_fec!U$5)</f>
        <v>0.49100829008434688</v>
      </c>
      <c r="V224" s="306">
        <f>IF(V$5=0,0,V$5/NFM_fec!V$5)</f>
        <v>0.49440669623818451</v>
      </c>
      <c r="W224" s="306">
        <f>IF(W$5=0,0,W$5/NFM_fec!W$5)</f>
        <v>0.49225548152785004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0.43695462306481964</v>
      </c>
      <c r="C225" s="307">
        <f>IF(C$6=0,0,C$6/NFM_fec!C$6)</f>
        <v>0.43695462306481958</v>
      </c>
      <c r="D225" s="307">
        <f>IF(D$6=0,0,D$6/NFM_fec!D$6)</f>
        <v>0.43695462306481953</v>
      </c>
      <c r="E225" s="307">
        <f>IF(E$6=0,0,E$6/NFM_fec!E$6)</f>
        <v>0.43695462306481947</v>
      </c>
      <c r="F225" s="307">
        <f>IF(F$6=0,0,F$6/NFM_fec!F$6)</f>
        <v>0.43695462306481958</v>
      </c>
      <c r="G225" s="307">
        <f>IF(G$6=0,0,G$6/NFM_fec!G$6)</f>
        <v>0.43695462306481953</v>
      </c>
      <c r="H225" s="307">
        <f>IF(H$6=0,0,H$6/NFM_fec!H$6)</f>
        <v>0.43695462306481964</v>
      </c>
      <c r="I225" s="307">
        <f>IF(I$6=0,0,I$6/NFM_fec!I$6)</f>
        <v>0.43695462306481947</v>
      </c>
      <c r="J225" s="307">
        <f>IF(J$6=0,0,J$6/NFM_fec!J$6)</f>
        <v>0.44567006721105606</v>
      </c>
      <c r="K225" s="307">
        <f>IF(K$6=0,0,K$6/NFM_fec!K$6)</f>
        <v>0.44567006721105601</v>
      </c>
      <c r="L225" s="307">
        <f>IF(L$6=0,0,L$6/NFM_fec!L$6)</f>
        <v>0.45052577408037731</v>
      </c>
      <c r="M225" s="307">
        <f>IF(M$6=0,0,M$6/NFM_fec!M$6)</f>
        <v>0.45052577408037731</v>
      </c>
      <c r="N225" s="307">
        <f>IF(N$6=0,0,N$6/NFM_fec!N$6)</f>
        <v>0.45052577408037736</v>
      </c>
      <c r="O225" s="307">
        <f>IF(O$6=0,0,O$6/NFM_fec!O$6)</f>
        <v>0.46047319667233966</v>
      </c>
      <c r="P225" s="307">
        <f>IF(P$6=0,0,P$6/NFM_fec!P$6)</f>
        <v>0.46223376501740432</v>
      </c>
      <c r="Q225" s="307">
        <f>IF(Q$6=0,0,Q$6/NFM_fec!Q$6)</f>
        <v>0.46223376501740437</v>
      </c>
      <c r="R225" s="307">
        <f>IF(R$6=0,0,R$6/NFM_fec!R$6)</f>
        <v>0.46902101944737429</v>
      </c>
      <c r="S225" s="307">
        <f>IF(S$6=0,0,S$6/NFM_fec!S$6)</f>
        <v>0.46902101944737418</v>
      </c>
      <c r="T225" s="307">
        <f>IF(T$6=0,0,T$6/NFM_fec!T$6)</f>
        <v>0.4690210194473744</v>
      </c>
      <c r="U225" s="307">
        <f>IF(U$6=0,0,U$6/NFM_fec!U$6)</f>
        <v>0.47711891750263702</v>
      </c>
      <c r="V225" s="307">
        <f>IF(V$6=0,0,V$6/NFM_fec!V$6)</f>
        <v>0.47717826616512821</v>
      </c>
      <c r="W225" s="307">
        <f>IF(W$6=0,0,W$6/NFM_fec!W$6)</f>
        <v>0.4771782661651281</v>
      </c>
      <c r="DA225" s="76"/>
    </row>
    <row r="226" spans="1:105" ht="12" customHeight="1" x14ac:dyDescent="0.25">
      <c r="A226" s="202" t="s">
        <v>93</v>
      </c>
      <c r="B226" s="308">
        <f>IF(B$7=0,0,B$7/NFM_fec!B$7)</f>
        <v>0.11341829424130324</v>
      </c>
      <c r="C226" s="308">
        <f>IF(C$7=0,0,C$7/NFM_fec!C$7)</f>
        <v>0.11341829424130324</v>
      </c>
      <c r="D226" s="308">
        <f>IF(D$7=0,0,D$7/NFM_fec!D$7)</f>
        <v>0.11341829424130323</v>
      </c>
      <c r="E226" s="308">
        <f>IF(E$7=0,0,E$7/NFM_fec!E$7)</f>
        <v>0.11341829424130326</v>
      </c>
      <c r="F226" s="308">
        <f>IF(F$7=0,0,F$7/NFM_fec!F$7)</f>
        <v>0.11341829424130329</v>
      </c>
      <c r="G226" s="308">
        <f>IF(G$7=0,0,G$7/NFM_fec!G$7)</f>
        <v>0.11341829424130327</v>
      </c>
      <c r="H226" s="308">
        <f>IF(H$7=0,0,H$7/NFM_fec!H$7)</f>
        <v>0.11341829424130319</v>
      </c>
      <c r="I226" s="308">
        <f>IF(I$7=0,0,I$7/NFM_fec!I$7)</f>
        <v>0.11341829424130326</v>
      </c>
      <c r="J226" s="308">
        <f>IF(J$7=0,0,J$7/NFM_fec!J$7)</f>
        <v>0.1156805218421653</v>
      </c>
      <c r="K226" s="308">
        <f>IF(K$7=0,0,K$7/NFM_fec!K$7)</f>
        <v>0.11568052184216522</v>
      </c>
      <c r="L226" s="308">
        <f>IF(L$7=0,0,L$7/NFM_fec!L$7)</f>
        <v>0.11694089525712396</v>
      </c>
      <c r="M226" s="308">
        <f>IF(M$7=0,0,M$7/NFM_fec!M$7)</f>
        <v>0.11694089525712401</v>
      </c>
      <c r="N226" s="308">
        <f>IF(N$7=0,0,N$7/NFM_fec!N$7)</f>
        <v>0.11694089525712395</v>
      </c>
      <c r="O226" s="308">
        <f>IF(O$7=0,0,O$7/NFM_fec!O$7)</f>
        <v>0.11997988441292301</v>
      </c>
      <c r="P226" s="308">
        <f>IF(P$7=0,0,P$7/NFM_fec!P$7)</f>
        <v>0.11997988441292298</v>
      </c>
      <c r="Q226" s="308">
        <f>IF(Q$7=0,0,Q$7/NFM_fec!Q$7)</f>
        <v>0.11997988441292298</v>
      </c>
      <c r="R226" s="308">
        <f>IF(R$7=0,0,R$7/NFM_fec!R$7)</f>
        <v>0.12174162071091547</v>
      </c>
      <c r="S226" s="308">
        <f>IF(S$7=0,0,S$7/NFM_fec!S$7)</f>
        <v>0.12174162071091553</v>
      </c>
      <c r="T226" s="308">
        <f>IF(T$7=0,0,T$7/NFM_fec!T$7)</f>
        <v>0.12174162071091546</v>
      </c>
      <c r="U226" s="308">
        <f>IF(U$7=0,0,U$7/NFM_fec!U$7)</f>
        <v>0.12385895958226985</v>
      </c>
      <c r="V226" s="308">
        <f>IF(V$7=0,0,V$7/NFM_fec!V$7)</f>
        <v>0.12385895958226981</v>
      </c>
      <c r="W226" s="308">
        <f>IF(W$7=0,0,W$7/NFM_fec!W$7)</f>
        <v>0.12385895958226979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0.62360554755501929</v>
      </c>
      <c r="C227" s="308">
        <f>IF(C$8=0,0,C$8/NFM_fec!C$8)</f>
        <v>0.62360554755501929</v>
      </c>
      <c r="D227" s="308">
        <f>IF(D$8=0,0,D$8/NFM_fec!D$8)</f>
        <v>0.62360554755501929</v>
      </c>
      <c r="E227" s="308">
        <f>IF(E$8=0,0,E$8/NFM_fec!E$8)</f>
        <v>0.62360554755501929</v>
      </c>
      <c r="F227" s="308">
        <f>IF(F$8=0,0,F$8/NFM_fec!F$8)</f>
        <v>0.62360554755501929</v>
      </c>
      <c r="G227" s="308">
        <f>IF(G$8=0,0,G$8/NFM_fec!G$8)</f>
        <v>0.62360554755501929</v>
      </c>
      <c r="H227" s="308">
        <f>IF(H$8=0,0,H$8/NFM_fec!H$8)</f>
        <v>0.6236055475550194</v>
      </c>
      <c r="I227" s="308">
        <f>IF(I$8=0,0,I$8/NFM_fec!I$8)</f>
        <v>0.6236055475550194</v>
      </c>
      <c r="J227" s="308">
        <f>IF(J$8=0,0,J$8/NFM_fec!J$8)</f>
        <v>0.63604390850169523</v>
      </c>
      <c r="K227" s="308">
        <f>IF(K$8=0,0,K$8/NFM_fec!K$8)</f>
        <v>0.63604390850169523</v>
      </c>
      <c r="L227" s="308">
        <f>IF(L$8=0,0,L$8/NFM_fec!L$8)</f>
        <v>0.64297379453830694</v>
      </c>
      <c r="M227" s="308">
        <f>IF(M$8=0,0,M$8/NFM_fec!M$8)</f>
        <v>0.64297379453830705</v>
      </c>
      <c r="N227" s="308">
        <f>IF(N$8=0,0,N$8/NFM_fec!N$8)</f>
        <v>0.64297379453830694</v>
      </c>
      <c r="O227" s="308">
        <f>IF(O$8=0,0,O$8/NFM_fec!O$8)</f>
        <v>0.65529241700020924</v>
      </c>
      <c r="P227" s="308">
        <f>IF(P$8=0,0,P$8/NFM_fec!P$8)</f>
        <v>0.6596830080668038</v>
      </c>
      <c r="Q227" s="308">
        <f>IF(Q$8=0,0,Q$8/NFM_fec!Q$8)</f>
        <v>0.65968300806680369</v>
      </c>
      <c r="R227" s="308">
        <f>IF(R$8=0,0,R$8/NFM_fec!R$8)</f>
        <v>0.66936952765437385</v>
      </c>
      <c r="S227" s="308">
        <f>IF(S$8=0,0,S$8/NFM_fec!S$8)</f>
        <v>0.66936952765437385</v>
      </c>
      <c r="T227" s="308">
        <f>IF(T$8=0,0,T$8/NFM_fec!T$8)</f>
        <v>0.66936952765437396</v>
      </c>
      <c r="U227" s="308">
        <f>IF(U$8=0,0,U$8/NFM_fec!U$8)</f>
        <v>0.67904857680466957</v>
      </c>
      <c r="V227" s="308">
        <f>IF(V$8=0,0,V$8/NFM_fec!V$8)</f>
        <v>0.68101124978626604</v>
      </c>
      <c r="W227" s="308">
        <f>IF(W$8=0,0,W$8/NFM_fec!W$8)</f>
        <v>0.68101124978626604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0.43307753069272398</v>
      </c>
      <c r="C228" s="308">
        <f>IF(C$9=0,0,C$9/NFM_fec!C$9)</f>
        <v>0.43307753069272387</v>
      </c>
      <c r="D228" s="308">
        <f>IF(D$9=0,0,D$9/NFM_fec!D$9)</f>
        <v>0.43307753069272403</v>
      </c>
      <c r="E228" s="308">
        <f>IF(E$9=0,0,E$9/NFM_fec!E$9)</f>
        <v>0.43307753069272409</v>
      </c>
      <c r="F228" s="308">
        <f>IF(F$9=0,0,F$9/NFM_fec!F$9)</f>
        <v>0.43307753069272398</v>
      </c>
      <c r="G228" s="308">
        <f>IF(G$9=0,0,G$9/NFM_fec!G$9)</f>
        <v>0.43307753069272387</v>
      </c>
      <c r="H228" s="308">
        <f>IF(H$9=0,0,H$9/NFM_fec!H$9)</f>
        <v>0.43307753069272392</v>
      </c>
      <c r="I228" s="308">
        <f>IF(I$9=0,0,I$9/NFM_fec!I$9)</f>
        <v>0.43307753069272398</v>
      </c>
      <c r="J228" s="308">
        <f>IF(J$9=0,0,J$9/NFM_fec!J$9)</f>
        <v>0.44171564282269332</v>
      </c>
      <c r="K228" s="308">
        <f>IF(K$9=0,0,K$9/NFM_fec!K$9)</f>
        <v>0.44171564282269332</v>
      </c>
      <c r="L228" s="308">
        <f>IF(L$9=0,0,L$9/NFM_fec!L$9)</f>
        <v>0.44652826507162069</v>
      </c>
      <c r="M228" s="308">
        <f>IF(M$9=0,0,M$9/NFM_fec!M$9)</f>
        <v>0.44652826507162063</v>
      </c>
      <c r="N228" s="308">
        <f>IF(N$9=0,0,N$9/NFM_fec!N$9)</f>
        <v>0.44652826507162069</v>
      </c>
      <c r="O228" s="308">
        <f>IF(O$9=0,0,O$9/NFM_fec!O$9)</f>
        <v>0.45813237116578664</v>
      </c>
      <c r="P228" s="308">
        <f>IF(P$9=0,0,P$9/NFM_fec!P$9)</f>
        <v>0.4581323711657867</v>
      </c>
      <c r="Q228" s="308">
        <f>IF(Q$9=0,0,Q$9/NFM_fec!Q$9)</f>
        <v>0.45813237116578664</v>
      </c>
      <c r="R228" s="308">
        <f>IF(R$9=0,0,R$9/NFM_fec!R$9)</f>
        <v>0.46485940238037249</v>
      </c>
      <c r="S228" s="308">
        <f>IF(S$9=0,0,S$9/NFM_fec!S$9)</f>
        <v>0.46485940238037243</v>
      </c>
      <c r="T228" s="308">
        <f>IF(T$9=0,0,T$9/NFM_fec!T$9)</f>
        <v>0.46485940238037249</v>
      </c>
      <c r="U228" s="308">
        <f>IF(U$9=0,0,U$9/NFM_fec!U$9)</f>
        <v>0.4729442699599794</v>
      </c>
      <c r="V228" s="308">
        <f>IF(V$9=0,0,V$9/NFM_fec!V$9)</f>
        <v>0.47294426995997957</v>
      </c>
      <c r="W228" s="308">
        <f>IF(W$9=0,0,W$9/NFM_fec!W$9)</f>
        <v>0.47294426995997946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0.7476299435689806</v>
      </c>
      <c r="C229" s="309">
        <f>IF(C$10=0,0,C$10/NFM_fec!C$10)</f>
        <v>0.73369341664216814</v>
      </c>
      <c r="D229" s="309">
        <f>IF(D$10=0,0,D$10/NFM_fec!D$10)</f>
        <v>0.71463897731768478</v>
      </c>
      <c r="E229" s="309">
        <f>IF(E$10=0,0,E$10/NFM_fec!E$10)</f>
        <v>0.73412469562196825</v>
      </c>
      <c r="F229" s="309">
        <f>IF(F$10=0,0,F$10/NFM_fec!F$10)</f>
        <v>0.73201764123781454</v>
      </c>
      <c r="G229" s="309">
        <f>IF(G$10=0,0,G$10/NFM_fec!G$10)</f>
        <v>0.74976211467732212</v>
      </c>
      <c r="H229" s="309">
        <f>IF(H$10=0,0,H$10/NFM_fec!H$10)</f>
        <v>0.7536387956231495</v>
      </c>
      <c r="I229" s="309">
        <f>IF(I$10=0,0,I$10/NFM_fec!I$10)</f>
        <v>0.74695019919585137</v>
      </c>
      <c r="J229" s="309">
        <f>IF(J$10=0,0,J$10/NFM_fec!J$10)</f>
        <v>0.76733509164257585</v>
      </c>
      <c r="K229" s="309">
        <f>IF(K$10=0,0,K$10/NFM_fec!K$10)</f>
        <v>0.75036419394844178</v>
      </c>
      <c r="L229" s="309">
        <f>IF(L$10=0,0,L$10/NFM_fec!L$10)</f>
        <v>0.74230476665258316</v>
      </c>
      <c r="M229" s="309">
        <f>IF(M$10=0,0,M$10/NFM_fec!M$10)</f>
        <v>0.76852903853452204</v>
      </c>
      <c r="N229" s="309">
        <f>IF(N$10=0,0,N$10/NFM_fec!N$10)</f>
        <v>0.7865638948116116</v>
      </c>
      <c r="O229" s="309">
        <f>IF(O$10=0,0,O$10/NFM_fec!O$10)</f>
        <v>0.80631795479772306</v>
      </c>
      <c r="P229" s="309">
        <f>IF(P$10=0,0,P$10/NFM_fec!P$10)</f>
        <v>0.90775146619103442</v>
      </c>
      <c r="Q229" s="309">
        <f>IF(Q$10=0,0,Q$10/NFM_fec!Q$10)</f>
        <v>0.91285127198685667</v>
      </c>
      <c r="R229" s="309">
        <f>IF(R$10=0,0,R$10/NFM_fec!R$10)</f>
        <v>0.92797366806690496</v>
      </c>
      <c r="S229" s="309">
        <f>IF(S$10=0,0,S$10/NFM_fec!S$10)</f>
        <v>0.93164741635399528</v>
      </c>
      <c r="T229" s="309">
        <f>IF(T$10=0,0,T$10/NFM_fec!T$10)</f>
        <v>0.93297853583532486</v>
      </c>
      <c r="U229" s="309">
        <f>IF(U$10=0,0,U$10/NFM_fec!U$10)</f>
        <v>0.95004139715645186</v>
      </c>
      <c r="V229" s="309">
        <f>IF(V$10=0,0,V$10/NFM_fec!V$10)</f>
        <v>0.95269250833407604</v>
      </c>
      <c r="W229" s="309">
        <f>IF(W$10=0,0,W$10/NFM_fec!W$10)</f>
        <v>0.95280269235379345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0.43852128058757417</v>
      </c>
      <c r="C230" s="310">
        <f>IF(C$16=0,0,C$16/NFM_fec!C$16)</f>
        <v>0.44855525009969555</v>
      </c>
      <c r="D230" s="310">
        <f>IF(D$16=0,0,D$16/NFM_fec!D$16)</f>
        <v>0.45582494899865739</v>
      </c>
      <c r="E230" s="310">
        <f>IF(E$16=0,0,E$16/NFM_fec!E$16)</f>
        <v>0.45334338900403115</v>
      </c>
      <c r="F230" s="310">
        <f>IF(F$16=0,0,F$16/NFM_fec!F$16)</f>
        <v>0.46530443970374447</v>
      </c>
      <c r="G230" s="310">
        <f>IF(G$16=0,0,G$16/NFM_fec!G$16)</f>
        <v>0.44361794258028781</v>
      </c>
      <c r="H230" s="310">
        <f>IF(H$16=0,0,H$16/NFM_fec!H$16)</f>
        <v>0.4406511518203709</v>
      </c>
      <c r="I230" s="310">
        <f>IF(I$16=0,0,I$16/NFM_fec!I$16)</f>
        <v>0.43979032386985051</v>
      </c>
      <c r="J230" s="310">
        <f>IF(J$16=0,0,J$16/NFM_fec!J$16)</f>
        <v>0.45507913007369444</v>
      </c>
      <c r="K230" s="310">
        <f>IF(K$16=0,0,K$16/NFM_fec!K$16)</f>
        <v>0.46780061088744973</v>
      </c>
      <c r="L230" s="310">
        <f>IF(L$16=0,0,L$16/NFM_fec!L$16)</f>
        <v>0.47185012618787503</v>
      </c>
      <c r="M230" s="310">
        <f>IF(M$16=0,0,M$16/NFM_fec!M$16)</f>
        <v>0.46511912474201611</v>
      </c>
      <c r="N230" s="310">
        <f>IF(N$16=0,0,N$16/NFM_fec!N$16)</f>
        <v>0.46455619723078356</v>
      </c>
      <c r="O230" s="310">
        <f>IF(O$16=0,0,O$16/NFM_fec!O$16)</f>
        <v>0.47578871284247004</v>
      </c>
      <c r="P230" s="310">
        <f>IF(P$16=0,0,P$16/NFM_fec!P$16)</f>
        <v>0.47748279148017486</v>
      </c>
      <c r="Q230" s="310">
        <f>IF(Q$16=0,0,Q$16/NFM_fec!Q$16)</f>
        <v>0.48301459575299155</v>
      </c>
      <c r="R230" s="310">
        <f>IF(R$16=0,0,R$16/NFM_fec!R$16)</f>
        <v>0.49855265016718736</v>
      </c>
      <c r="S230" s="310">
        <f>IF(S$16=0,0,S$16/NFM_fec!S$16)</f>
        <v>0.49686909961903791</v>
      </c>
      <c r="T230" s="310">
        <f>IF(T$16=0,0,T$16/NFM_fec!T$16)</f>
        <v>0.50042401158342931</v>
      </c>
      <c r="U230" s="310">
        <f>IF(U$16=0,0,U$16/NFM_fec!U$16)</f>
        <v>0.51268448091173424</v>
      </c>
      <c r="V230" s="310">
        <f>IF(V$16=0,0,V$16/NFM_fec!V$16)</f>
        <v>0.51443662883463459</v>
      </c>
      <c r="W230" s="310">
        <f>IF(W$16=0,0,W$16/NFM_fec!W$16)</f>
        <v>0.5143497218887233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0.41762934315655897</v>
      </c>
      <c r="C231" s="311">
        <f>IF(C$27=0,0,C$27/NFM_fec!C$27)</f>
        <v>0.41113356567537174</v>
      </c>
      <c r="D231" s="311">
        <f>IF(D$27=0,0,D$27/NFM_fec!D$27)</f>
        <v>0.40134723633541164</v>
      </c>
      <c r="E231" s="311">
        <f>IF(E$27=0,0,E$27/NFM_fec!E$27)</f>
        <v>0.41258260094088733</v>
      </c>
      <c r="F231" s="311">
        <f>IF(F$27=0,0,F$27/NFM_fec!F$27)</f>
        <v>0.41485330711433943</v>
      </c>
      <c r="G231" s="311">
        <f>IF(G$27=0,0,G$27/NFM_fec!G$27)</f>
        <v>0.42713870400977672</v>
      </c>
      <c r="H231" s="311">
        <f>IF(H$27=0,0,H$27/NFM_fec!H$27)</f>
        <v>0.42840305898999365</v>
      </c>
      <c r="I231" s="311">
        <f>IF(I$27=0,0,I$27/NFM_fec!I$27)</f>
        <v>0.42508291947178012</v>
      </c>
      <c r="J231" s="311">
        <f>IF(J$27=0,0,J$27/NFM_fec!J$27)</f>
        <v>0.43777665727001441</v>
      </c>
      <c r="K231" s="311">
        <f>IF(K$27=0,0,K$27/NFM_fec!K$27)</f>
        <v>0.42762215996050751</v>
      </c>
      <c r="L231" s="311">
        <f>IF(L$27=0,0,L$27/NFM_fec!L$27)</f>
        <v>0.42224582535618416</v>
      </c>
      <c r="M231" s="311">
        <f>IF(M$27=0,0,M$27/NFM_fec!M$27)</f>
        <v>0.43936504073133842</v>
      </c>
      <c r="N231" s="311">
        <f>IF(N$27=0,0,N$27/NFM_fec!N$27)</f>
        <v>0.45170784407381981</v>
      </c>
      <c r="O231" s="311">
        <f>IF(O$27=0,0,O$27/NFM_fec!O$27)</f>
        <v>0.46294560025608844</v>
      </c>
      <c r="P231" s="311">
        <f>IF(P$27=0,0,P$27/NFM_fec!P$27)</f>
        <v>0.46452130077156673</v>
      </c>
      <c r="Q231" s="311">
        <f>IF(Q$27=0,0,Q$27/NFM_fec!Q$27)</f>
        <v>0.46150032486814341</v>
      </c>
      <c r="R231" s="311">
        <f>IF(R$27=0,0,R$27/NFM_fec!R$27)</f>
        <v>0.46240546261978166</v>
      </c>
      <c r="S231" s="311">
        <f>IF(S$27=0,0,S$27/NFM_fec!S$27)</f>
        <v>0.45866601294110421</v>
      </c>
      <c r="T231" s="311">
        <f>IF(T$27=0,0,T$27/NFM_fec!T$27)</f>
        <v>0.4451886016466024</v>
      </c>
      <c r="U231" s="311">
        <f>IF(U$27=0,0,U$27/NFM_fec!U$27)</f>
        <v>0.44532875046122733</v>
      </c>
      <c r="V231" s="311">
        <f>IF(V$27=0,0,V$27/NFM_fec!V$27)</f>
        <v>0.44961223126622923</v>
      </c>
      <c r="W231" s="311">
        <f>IF(W$27=0,0,W$27/NFM_fec!W$27)</f>
        <v>0.44330504055688302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0.55769930335094176</v>
      </c>
      <c r="C233" s="306">
        <f>IF(C$34=0,0,C$34/NFM_fec!C$34)</f>
        <v>0.55666553564585186</v>
      </c>
      <c r="D233" s="306">
        <f>IF(D$34=0,0,D$34/NFM_fec!D$34)</f>
        <v>0.55512052808245116</v>
      </c>
      <c r="E233" s="306">
        <f>IF(E$34=0,0,E$34/NFM_fec!E$34)</f>
        <v>0.55717764523738778</v>
      </c>
      <c r="F233" s="306">
        <f>IF(F$34=0,0,F$34/NFM_fec!F$34)</f>
        <v>0.56048985041941091</v>
      </c>
      <c r="G233" s="306">
        <f>IF(G$34=0,0,G$34/NFM_fec!G$34)</f>
        <v>0.56181039565413715</v>
      </c>
      <c r="H233" s="306">
        <f>IF(H$34=0,0,H$34/NFM_fec!H$34)</f>
        <v>0.5620517396309398</v>
      </c>
      <c r="I233" s="306">
        <f>IF(I$34=0,0,I$34/NFM_fec!I$34)</f>
        <v>0.56607493221719873</v>
      </c>
      <c r="J233" s="306">
        <f>IF(J$34=0,0,J$34/NFM_fec!J$34)</f>
        <v>0.56709227027258491</v>
      </c>
      <c r="K233" s="306">
        <f>IF(K$34=0,0,K$34/NFM_fec!K$34)</f>
        <v>0.56571131504237526</v>
      </c>
      <c r="L233" s="306">
        <f>IF(L$34=0,0,L$34/NFM_fec!L$34)</f>
        <v>0.56393964723398693</v>
      </c>
      <c r="M233" s="306">
        <f>IF(M$34=0,0,M$34/NFM_fec!M$34)</f>
        <v>0.56657801713045142</v>
      </c>
      <c r="N233" s="306">
        <f>IF(N$34=0,0,N$34/NFM_fec!N$34)</f>
        <v>0.56874194151043356</v>
      </c>
      <c r="O233" s="306">
        <f>IF(O$34=0,0,O$34/NFM_fec!O$34)</f>
        <v>0.56870536304009012</v>
      </c>
      <c r="P233" s="306">
        <f>IF(P$34=0,0,P$34/NFM_fec!P$34)</f>
        <v>0.57020316610584942</v>
      </c>
      <c r="Q233" s="306">
        <f>IF(Q$34=0,0,Q$34/NFM_fec!Q$34)</f>
        <v>0.57007874836340278</v>
      </c>
      <c r="R233" s="306">
        <f>IF(R$34=0,0,R$34/NFM_fec!R$34)</f>
        <v>0.56955188980142535</v>
      </c>
      <c r="S233" s="306">
        <f>IF(S$34=0,0,S$34/NFM_fec!S$34)</f>
        <v>0.58347104425175766</v>
      </c>
      <c r="T233" s="306">
        <f>IF(T$34=0,0,T$34/NFM_fec!T$34)</f>
        <v>0.58196204268795682</v>
      </c>
      <c r="U233" s="306">
        <f>IF(U$34=0,0,U$34/NFM_fec!U$34)</f>
        <v>0.5813434194623428</v>
      </c>
      <c r="V233" s="306">
        <f>IF(V$34=0,0,V$34/NFM_fec!V$34)</f>
        <v>0.582547877525318</v>
      </c>
      <c r="W233" s="306">
        <f>IF(W$34=0,0,W$34/NFM_fec!W$34)</f>
        <v>0.58171175945764098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0.46750347854348845</v>
      </c>
      <c r="C234" s="307">
        <f>IF(C$35=0,0,C$35/NFM_fec!C$35)</f>
        <v>0.46750347854348839</v>
      </c>
      <c r="D234" s="307">
        <f>IF(D$35=0,0,D$35/NFM_fec!D$35)</f>
        <v>0.46750347854348834</v>
      </c>
      <c r="E234" s="307">
        <f>IF(E$35=0,0,E$35/NFM_fec!E$35)</f>
        <v>0.4675034785434885</v>
      </c>
      <c r="F234" s="307">
        <f>IF(F$35=0,0,F$35/NFM_fec!F$35)</f>
        <v>0.46975703130019625</v>
      </c>
      <c r="G234" s="307">
        <f>IF(G$35=0,0,G$35/NFM_fec!G$35)</f>
        <v>0.4697570313001963</v>
      </c>
      <c r="H234" s="307">
        <f>IF(H$35=0,0,H$35/NFM_fec!H$35)</f>
        <v>0.4697570313001963</v>
      </c>
      <c r="I234" s="307">
        <f>IF(I$35=0,0,I$35/NFM_fec!I$35)</f>
        <v>0.47361813046074297</v>
      </c>
      <c r="J234" s="307">
        <f>IF(J$35=0,0,J$35/NFM_fec!J$35)</f>
        <v>0.47361813046074286</v>
      </c>
      <c r="K234" s="307">
        <f>IF(K$35=0,0,K$35/NFM_fec!K$35)</f>
        <v>0.47361813046074275</v>
      </c>
      <c r="L234" s="307">
        <f>IF(L$35=0,0,L$35/NFM_fec!L$35)</f>
        <v>0.4736181304607428</v>
      </c>
      <c r="M234" s="307">
        <f>IF(M$35=0,0,M$35/NFM_fec!M$35)</f>
        <v>0.47361813046074291</v>
      </c>
      <c r="N234" s="307">
        <f>IF(N$35=0,0,N$35/NFM_fec!N$35)</f>
        <v>0.47361813046074258</v>
      </c>
      <c r="O234" s="307">
        <f>IF(O$35=0,0,O$35/NFM_fec!O$35)</f>
        <v>0.47361813046074291</v>
      </c>
      <c r="P234" s="307">
        <f>IF(P$35=0,0,P$35/NFM_fec!P$35)</f>
        <v>0.47361813046074275</v>
      </c>
      <c r="Q234" s="307">
        <f>IF(Q$35=0,0,Q$35/NFM_fec!Q$35)</f>
        <v>0.47361813046074286</v>
      </c>
      <c r="R234" s="307">
        <f>IF(R$35=0,0,R$35/NFM_fec!R$35)</f>
        <v>0.4736181304607428</v>
      </c>
      <c r="S234" s="307">
        <f>IF(S$35=0,0,S$35/NFM_fec!S$35)</f>
        <v>0.48125631741466857</v>
      </c>
      <c r="T234" s="307">
        <f>IF(T$35=0,0,T$35/NFM_fec!T$35)</f>
        <v>0.48559111303960717</v>
      </c>
      <c r="U234" s="307">
        <f>IF(U$35=0,0,U$35/NFM_fec!U$35)</f>
        <v>0.48559111303960711</v>
      </c>
      <c r="V234" s="307">
        <f>IF(V$35=0,0,V$35/NFM_fec!V$35)</f>
        <v>0.48559111303960717</v>
      </c>
      <c r="W234" s="307">
        <f>IF(W$35=0,0,W$35/NFM_fec!W$35)</f>
        <v>0.48559111303960734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0.12130854635017521</v>
      </c>
      <c r="C235" s="308">
        <f>IF(C$36=0,0,C$36/NFM_fec!C$36)</f>
        <v>0.12130854635017523</v>
      </c>
      <c r="D235" s="308">
        <f>IF(D$36=0,0,D$36/NFM_fec!D$36)</f>
        <v>0.12130854635017517</v>
      </c>
      <c r="E235" s="308">
        <f>IF(E$36=0,0,E$36/NFM_fec!E$36)</f>
        <v>0.12130854635017521</v>
      </c>
      <c r="F235" s="308">
        <f>IF(F$36=0,0,F$36/NFM_fec!F$36)</f>
        <v>0.12189330180459738</v>
      </c>
      <c r="G235" s="308">
        <f>IF(G$36=0,0,G$36/NFM_fec!G$36)</f>
        <v>0.12189330180459743</v>
      </c>
      <c r="H235" s="308">
        <f>IF(H$36=0,0,H$36/NFM_fec!H$36)</f>
        <v>0.1218933018045974</v>
      </c>
      <c r="I235" s="308">
        <f>IF(I$36=0,0,I$36/NFM_fec!I$36)</f>
        <v>0.12289518595728662</v>
      </c>
      <c r="J235" s="308">
        <f>IF(J$36=0,0,J$36/NFM_fec!J$36)</f>
        <v>0.12289518595728657</v>
      </c>
      <c r="K235" s="308">
        <f>IF(K$36=0,0,K$36/NFM_fec!K$36)</f>
        <v>0.12289518595728663</v>
      </c>
      <c r="L235" s="308">
        <f>IF(L$36=0,0,L$36/NFM_fec!L$36)</f>
        <v>0.12289518595728666</v>
      </c>
      <c r="M235" s="308">
        <f>IF(M$36=0,0,M$36/NFM_fec!M$36)</f>
        <v>0.12289518595728659</v>
      </c>
      <c r="N235" s="308">
        <f>IF(N$36=0,0,N$36/NFM_fec!N$36)</f>
        <v>0.12289518595728666</v>
      </c>
      <c r="O235" s="308">
        <f>IF(O$36=0,0,O$36/NFM_fec!O$36)</f>
        <v>0.12289518595728666</v>
      </c>
      <c r="P235" s="308">
        <f>IF(P$36=0,0,P$36/NFM_fec!P$36)</f>
        <v>0.12289518595728659</v>
      </c>
      <c r="Q235" s="308">
        <f>IF(Q$36=0,0,Q$36/NFM_fec!Q$36)</f>
        <v>0.12289518595728663</v>
      </c>
      <c r="R235" s="308">
        <f>IF(R$36=0,0,R$36/NFM_fec!R$36)</f>
        <v>0.12289518595728657</v>
      </c>
      <c r="S235" s="308">
        <f>IF(S$36=0,0,S$36/NFM_fec!S$36)</f>
        <v>0.1260019545243207</v>
      </c>
      <c r="T235" s="308">
        <f>IF(T$36=0,0,T$36/NFM_fec!T$36)</f>
        <v>0.1260019545243207</v>
      </c>
      <c r="U235" s="308">
        <f>IF(U$36=0,0,U$36/NFM_fec!U$36)</f>
        <v>0.12600195452432064</v>
      </c>
      <c r="V235" s="308">
        <f>IF(V$36=0,0,V$36/NFM_fec!V$36)</f>
        <v>0.12600195452432059</v>
      </c>
      <c r="W235" s="308">
        <f>IF(W$36=0,0,W$36/NFM_fec!W$36)</f>
        <v>0.12600195452432059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0.66470637262844601</v>
      </c>
      <c r="C236" s="308">
        <f>IF(C$37=0,0,C$37/NFM_fec!C$37)</f>
        <v>0.66470637262844601</v>
      </c>
      <c r="D236" s="308">
        <f>IF(D$37=0,0,D$37/NFM_fec!D$37)</f>
        <v>0.66470637262844612</v>
      </c>
      <c r="E236" s="308">
        <f>IF(E$37=0,0,E$37/NFM_fec!E$37)</f>
        <v>0.66470637262844612</v>
      </c>
      <c r="F236" s="308">
        <f>IF(F$37=0,0,F$37/NFM_fec!F$37)</f>
        <v>0.66791052178922861</v>
      </c>
      <c r="G236" s="308">
        <f>IF(G$37=0,0,G$37/NFM_fec!G$37)</f>
        <v>0.66791052178922861</v>
      </c>
      <c r="H236" s="308">
        <f>IF(H$37=0,0,H$37/NFM_fec!H$37)</f>
        <v>0.6679105217892285</v>
      </c>
      <c r="I236" s="308">
        <f>IF(I$37=0,0,I$37/NFM_fec!I$37)</f>
        <v>0.67340031456117044</v>
      </c>
      <c r="J236" s="308">
        <f>IF(J$37=0,0,J$37/NFM_fec!J$37)</f>
        <v>0.67340031456117055</v>
      </c>
      <c r="K236" s="308">
        <f>IF(K$37=0,0,K$37/NFM_fec!K$37)</f>
        <v>0.67340031456117044</v>
      </c>
      <c r="L236" s="308">
        <f>IF(L$37=0,0,L$37/NFM_fec!L$37)</f>
        <v>0.67340031456117033</v>
      </c>
      <c r="M236" s="308">
        <f>IF(M$37=0,0,M$37/NFM_fec!M$37)</f>
        <v>0.67340031456117055</v>
      </c>
      <c r="N236" s="308">
        <f>IF(N$37=0,0,N$37/NFM_fec!N$37)</f>
        <v>0.67340031456117033</v>
      </c>
      <c r="O236" s="308">
        <f>IF(O$37=0,0,O$37/NFM_fec!O$37)</f>
        <v>0.67340031456117044</v>
      </c>
      <c r="P236" s="308">
        <f>IF(P$37=0,0,P$37/NFM_fec!P$37)</f>
        <v>0.67340031456117044</v>
      </c>
      <c r="Q236" s="308">
        <f>IF(Q$37=0,0,Q$37/NFM_fec!Q$37)</f>
        <v>0.67340031456117044</v>
      </c>
      <c r="R236" s="308">
        <f>IF(R$37=0,0,R$37/NFM_fec!R$37)</f>
        <v>0.67340031456117022</v>
      </c>
      <c r="S236" s="308">
        <f>IF(S$37=0,0,S$37/NFM_fec!S$37)</f>
        <v>0.68267628502078637</v>
      </c>
      <c r="T236" s="308">
        <f>IF(T$37=0,0,T$37/NFM_fec!T$37)</f>
        <v>0.69042375542269141</v>
      </c>
      <c r="U236" s="308">
        <f>IF(U$37=0,0,U$37/NFM_fec!U$37)</f>
        <v>0.69042375542269152</v>
      </c>
      <c r="V236" s="308">
        <f>IF(V$37=0,0,V$37/NFM_fec!V$37)</f>
        <v>0.6904237554226913</v>
      </c>
      <c r="W236" s="308">
        <f>IF(W$37=0,0,W$37/NFM_fec!W$37)</f>
        <v>0.69042375542269141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0.46372747868615588</v>
      </c>
      <c r="C237" s="308">
        <f>IF(C$38=0,0,C$38/NFM_fec!C$38)</f>
        <v>0.46372747868615605</v>
      </c>
      <c r="D237" s="308">
        <f>IF(D$38=0,0,D$38/NFM_fec!D$38)</f>
        <v>0.46372747868615621</v>
      </c>
      <c r="E237" s="308">
        <f>IF(E$38=0,0,E$38/NFM_fec!E$38)</f>
        <v>0.46372747868615605</v>
      </c>
      <c r="F237" s="308">
        <f>IF(F$38=0,0,F$38/NFM_fec!F$38)</f>
        <v>0.46596282962131952</v>
      </c>
      <c r="G237" s="308">
        <f>IF(G$38=0,0,G$38/NFM_fec!G$38)</f>
        <v>0.46596282962131946</v>
      </c>
      <c r="H237" s="308">
        <f>IF(H$38=0,0,H$38/NFM_fec!H$38)</f>
        <v>0.46596282962131946</v>
      </c>
      <c r="I237" s="308">
        <f>IF(I$38=0,0,I$38/NFM_fec!I$38)</f>
        <v>0.46979274289652284</v>
      </c>
      <c r="J237" s="308">
        <f>IF(J$38=0,0,J$38/NFM_fec!J$38)</f>
        <v>0.46979274289652312</v>
      </c>
      <c r="K237" s="308">
        <f>IF(K$38=0,0,K$38/NFM_fec!K$38)</f>
        <v>0.46979274289652312</v>
      </c>
      <c r="L237" s="308">
        <f>IF(L$38=0,0,L$38/NFM_fec!L$38)</f>
        <v>0.4697927428965229</v>
      </c>
      <c r="M237" s="308">
        <f>IF(M$38=0,0,M$38/NFM_fec!M$38)</f>
        <v>0.46979274289652295</v>
      </c>
      <c r="N237" s="308">
        <f>IF(N$38=0,0,N$38/NFM_fec!N$38)</f>
        <v>0.46979274289652295</v>
      </c>
      <c r="O237" s="308">
        <f>IF(O$38=0,0,O$38/NFM_fec!O$38)</f>
        <v>0.46979274289652301</v>
      </c>
      <c r="P237" s="308">
        <f>IF(P$38=0,0,P$38/NFM_fec!P$38)</f>
        <v>0.46979274289652295</v>
      </c>
      <c r="Q237" s="308">
        <f>IF(Q$38=0,0,Q$38/NFM_fec!Q$38)</f>
        <v>0.46979274289652284</v>
      </c>
      <c r="R237" s="308">
        <f>IF(R$38=0,0,R$38/NFM_fec!R$38)</f>
        <v>0.4697927428965229</v>
      </c>
      <c r="S237" s="308">
        <f>IF(S$38=0,0,S$38/NFM_fec!S$38)</f>
        <v>0.481669020354282</v>
      </c>
      <c r="T237" s="308">
        <f>IF(T$38=0,0,T$38/NFM_fec!T$38)</f>
        <v>0.48166902035428205</v>
      </c>
      <c r="U237" s="308">
        <f>IF(U$38=0,0,U$38/NFM_fec!U$38)</f>
        <v>0.48166902035428205</v>
      </c>
      <c r="V237" s="308">
        <f>IF(V$38=0,0,V$38/NFM_fec!V$38)</f>
        <v>0.48166902035428216</v>
      </c>
      <c r="W237" s="308">
        <f>IF(W$38=0,0,W$38/NFM_fec!W$38)</f>
        <v>0.48166902035428205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0.79622165120123833</v>
      </c>
      <c r="C238" s="309">
        <f>IF(C$39=0,0,C$39/NFM_fec!C$39)</f>
        <v>0.78137932903754148</v>
      </c>
      <c r="D238" s="309">
        <f>IF(D$39=0,0,D$39/NFM_fec!D$39)</f>
        <v>0.76108645918641005</v>
      </c>
      <c r="E238" s="309">
        <f>IF(E$39=0,0,E$39/NFM_fec!E$39)</f>
        <v>0.78183863870588544</v>
      </c>
      <c r="F238" s="309">
        <f>IF(F$39=0,0,F$39/NFM_fec!F$39)</f>
        <v>0.78335259403811508</v>
      </c>
      <c r="G238" s="309">
        <f>IF(G$39=0,0,G$39/NFM_fec!G$39)</f>
        <v>0.80234145238744914</v>
      </c>
      <c r="H238" s="309">
        <f>IF(H$39=0,0,H$39/NFM_fec!H$39)</f>
        <v>0.80648999731873927</v>
      </c>
      <c r="I238" s="309">
        <f>IF(I$39=0,0,I$39/NFM_fec!I$39)</f>
        <v>0.80590233801532707</v>
      </c>
      <c r="J238" s="309">
        <f>IF(J$39=0,0,J$39/NFM_fec!J$39)</f>
        <v>0.81170589560794149</v>
      </c>
      <c r="K238" s="309">
        <f>IF(K$39=0,0,K$39/NFM_fec!K$39)</f>
        <v>0.79375366344480702</v>
      </c>
      <c r="L238" s="309">
        <f>IF(L$39=0,0,L$39/NFM_fec!L$39)</f>
        <v>0.77676511828312023</v>
      </c>
      <c r="M238" s="309">
        <f>IF(M$39=0,0,M$39/NFM_fec!M$39)</f>
        <v>0.80420681146006368</v>
      </c>
      <c r="N238" s="309">
        <f>IF(N$39=0,0,N$39/NFM_fec!N$39)</f>
        <v>0.82307890806866502</v>
      </c>
      <c r="O238" s="309">
        <f>IF(O$39=0,0,O$39/NFM_fec!O$39)</f>
        <v>0.82237854426130319</v>
      </c>
      <c r="P238" s="309">
        <f>IF(P$39=0,0,P$39/NFM_fec!P$39)</f>
        <v>0.92583245216773291</v>
      </c>
      <c r="Q238" s="309">
        <f>IF(Q$39=0,0,Q$39/NFM_fec!Q$39)</f>
        <v>0.93103383809921125</v>
      </c>
      <c r="R238" s="309">
        <f>IF(R$39=0,0,R$39/NFM_fec!R$39)</f>
        <v>0.93276115942586701</v>
      </c>
      <c r="S238" s="309">
        <f>IF(S$39=0,0,S$39/NFM_fec!S$39)</f>
        <v>0.96009331176114665</v>
      </c>
      <c r="T238" s="309">
        <f>IF(T$39=0,0,T$39/NFM_fec!T$39)</f>
        <v>0.96149905977476369</v>
      </c>
      <c r="U238" s="309">
        <f>IF(U$39=0,0,U$39/NFM_fec!U$39)</f>
        <v>0.96234632593311886</v>
      </c>
      <c r="V238" s="309">
        <f>IF(V$39=0,0,V$39/NFM_fec!V$39)</f>
        <v>0.96503177428206799</v>
      </c>
      <c r="W238" s="309">
        <f>IF(W$39=0,0,W$39/NFM_fec!W$39)</f>
        <v>0.96514338540435063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0.56549733954498649</v>
      </c>
      <c r="C239" s="310">
        <f>IF(C$45=0,0,C$45/NFM_fec!C$45)</f>
        <v>0.56549733954498638</v>
      </c>
      <c r="D239" s="310">
        <f>IF(D$45=0,0,D$45/NFM_fec!D$45)</f>
        <v>0.56549733954498649</v>
      </c>
      <c r="E239" s="310">
        <f>IF(E$45=0,0,E$45/NFM_fec!E$45)</f>
        <v>0.56549733954498638</v>
      </c>
      <c r="F239" s="310">
        <f>IF(F$45=0,0,F$45/NFM_fec!F$45)</f>
        <v>0.56822326169729376</v>
      </c>
      <c r="G239" s="310">
        <f>IF(G$45=0,0,G$45/NFM_fec!G$45)</f>
        <v>0.56822326169729398</v>
      </c>
      <c r="H239" s="310">
        <f>IF(H$45=0,0,H$45/NFM_fec!H$45)</f>
        <v>0.56822326169729409</v>
      </c>
      <c r="I239" s="310">
        <f>IF(I$45=0,0,I$45/NFM_fec!I$45)</f>
        <v>0.57289368962611076</v>
      </c>
      <c r="J239" s="310">
        <f>IF(J$45=0,0,J$45/NFM_fec!J$45)</f>
        <v>0.57289368962611076</v>
      </c>
      <c r="K239" s="310">
        <f>IF(K$45=0,0,K$45/NFM_fec!K$45)</f>
        <v>0.57289368962611098</v>
      </c>
      <c r="L239" s="310">
        <f>IF(L$45=0,0,L$45/NFM_fec!L$45)</f>
        <v>0.57289368962611076</v>
      </c>
      <c r="M239" s="310">
        <f>IF(M$45=0,0,M$45/NFM_fec!M$45)</f>
        <v>0.57289368962611087</v>
      </c>
      <c r="N239" s="310">
        <f>IF(N$45=0,0,N$45/NFM_fec!N$45)</f>
        <v>0.57289368962611054</v>
      </c>
      <c r="O239" s="310">
        <f>IF(O$45=0,0,O$45/NFM_fec!O$45)</f>
        <v>0.57289368962611087</v>
      </c>
      <c r="P239" s="310">
        <f>IF(P$45=0,0,P$45/NFM_fec!P$45)</f>
        <v>0.57289368962611076</v>
      </c>
      <c r="Q239" s="310">
        <f>IF(Q$45=0,0,Q$45/NFM_fec!Q$45)</f>
        <v>0.57289368962611065</v>
      </c>
      <c r="R239" s="310">
        <f>IF(R$45=0,0,R$45/NFM_fec!R$45)</f>
        <v>0.57289368962611054</v>
      </c>
      <c r="S239" s="310">
        <f>IF(S$45=0,0,S$45/NFM_fec!S$45)</f>
        <v>0.58737634078383127</v>
      </c>
      <c r="T239" s="310">
        <f>IF(T$45=0,0,T$45/NFM_fec!T$45)</f>
        <v>0.58737634078383094</v>
      </c>
      <c r="U239" s="310">
        <f>IF(U$45=0,0,U$45/NFM_fec!U$45)</f>
        <v>0.58737634078383139</v>
      </c>
      <c r="V239" s="310">
        <f>IF(V$45=0,0,V$45/NFM_fec!V$45)</f>
        <v>0.58737634078383139</v>
      </c>
      <c r="W239" s="310">
        <f>IF(W$45=0,0,W$45/NFM_fec!W$45)</f>
        <v>0.58737634078383116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0.49118644107211201</v>
      </c>
      <c r="C240" s="310">
        <f>IF(C$46=0,0,C$46/NFM_fec!C$46)</f>
        <v>0.48354656165448018</v>
      </c>
      <c r="D240" s="310">
        <f>IF(D$46=0,0,D$46/NFM_fec!D$46)</f>
        <v>0.47203656515058856</v>
      </c>
      <c r="E240" s="310">
        <f>IF(E$46=0,0,E$46/NFM_fec!E$46)</f>
        <v>0.48525081564601502</v>
      </c>
      <c r="F240" s="310">
        <f>IF(F$46=0,0,F$46/NFM_fec!F$46)</f>
        <v>0.49027343708225846</v>
      </c>
      <c r="G240" s="310">
        <f>IF(G$46=0,0,G$46/NFM_fec!G$46)</f>
        <v>0.50479231317304407</v>
      </c>
      <c r="H240" s="310">
        <f>IF(H$46=0,0,H$46/NFM_fec!H$46)</f>
        <v>0.50628652727526446</v>
      </c>
      <c r="I240" s="310">
        <f>IF(I$46=0,0,I$46/NFM_fec!I$46)</f>
        <v>0.50649188540867218</v>
      </c>
      <c r="J240" s="310">
        <f>IF(J$46=0,0,J$46/NFM_fec!J$46)</f>
        <v>0.51141599906860147</v>
      </c>
      <c r="K240" s="310">
        <f>IF(K$46=0,0,K$46/NFM_fec!K$46)</f>
        <v>0.49955339218826739</v>
      </c>
      <c r="L240" s="310">
        <f>IF(L$46=0,0,L$46/NFM_fec!L$46)</f>
        <v>0.48795626544056747</v>
      </c>
      <c r="M240" s="310">
        <f>IF(M$46=0,0,M$46/NFM_fec!M$46)</f>
        <v>0.50773959519802925</v>
      </c>
      <c r="N240" s="310">
        <f>IF(N$46=0,0,N$46/NFM_fec!N$46)</f>
        <v>0.52200320152020929</v>
      </c>
      <c r="O240" s="310">
        <f>IF(O$46=0,0,O$46/NFM_fec!O$46)</f>
        <v>0.5214389521600451</v>
      </c>
      <c r="P240" s="310">
        <f>IF(P$46=0,0,P$46/NFM_fec!P$46)</f>
        <v>0.52321374303235135</v>
      </c>
      <c r="Q240" s="310">
        <f>IF(Q$46=0,0,Q$46/NFM_fec!Q$46)</f>
        <v>0.51981106567952562</v>
      </c>
      <c r="R240" s="310">
        <f>IF(R$46=0,0,R$46/NFM_fec!R$46)</f>
        <v>0.51329357186073088</v>
      </c>
      <c r="S240" s="310">
        <f>IF(S$46=0,0,S$46/NFM_fec!S$46)</f>
        <v>0.52201362730595691</v>
      </c>
      <c r="T240" s="310">
        <f>IF(T$46=0,0,T$46/NFM_fec!T$46)</f>
        <v>0.50667481396894032</v>
      </c>
      <c r="U240" s="310">
        <f>IF(U$46=0,0,U$46/NFM_fec!U$46)</f>
        <v>0.49817010936895428</v>
      </c>
      <c r="V240" s="310">
        <f>IF(V$46=0,0,V$46/NFM_fec!V$46)</f>
        <v>0.50296185501505863</v>
      </c>
      <c r="W240" s="310">
        <f>IF(W$46=0,0,W$46/NFM_fec!W$46)</f>
        <v>0.49590627218499911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0.51231739244672614</v>
      </c>
      <c r="C241" s="311">
        <f>IF(C$53=0,0,C$53/NFM_fec!C$53)</f>
        <v>0.51268615891950176</v>
      </c>
      <c r="D241" s="311">
        <f>IF(D$53=0,0,D$53/NFM_fec!D$53)</f>
        <v>0.51085308472628244</v>
      </c>
      <c r="E241" s="311">
        <f>IF(E$53=0,0,E$53/NFM_fec!E$53)</f>
        <v>0.51641909655906981</v>
      </c>
      <c r="F241" s="311">
        <f>IF(F$53=0,0,F$53/NFM_fec!F$53)</f>
        <v>0.52567906821397381</v>
      </c>
      <c r="G241" s="311">
        <f>IF(G$53=0,0,G$53/NFM_fec!G$53)</f>
        <v>0.52050665615346625</v>
      </c>
      <c r="H241" s="311">
        <f>IF(H$53=0,0,H$53/NFM_fec!H$53)</f>
        <v>0.52100698950506841</v>
      </c>
      <c r="I241" s="311">
        <f>IF(I$53=0,0,I$53/NFM_fec!I$53)</f>
        <v>0.52155200570689841</v>
      </c>
      <c r="J241" s="311">
        <f>IF(J$53=0,0,J$53/NFM_fec!J$53)</f>
        <v>0.5298663883936644</v>
      </c>
      <c r="K241" s="311">
        <f>IF(K$53=0,0,K$53/NFM_fec!K$53)</f>
        <v>0.52851683328459576</v>
      </c>
      <c r="L241" s="311">
        <f>IF(L$53=0,0,L$53/NFM_fec!L$53)</f>
        <v>0.5211622151246883</v>
      </c>
      <c r="M241" s="311">
        <f>IF(M$53=0,0,M$53/NFM_fec!M$53)</f>
        <v>0.52850716059865854</v>
      </c>
      <c r="N241" s="311">
        <f>IF(N$53=0,0,N$53/NFM_fec!N$53)</f>
        <v>0.54257209015584795</v>
      </c>
      <c r="O241" s="311">
        <f>IF(O$53=0,0,O$53/NFM_fec!O$53)</f>
        <v>0.54209757369221945</v>
      </c>
      <c r="P241" s="311">
        <f>IF(P$53=0,0,P$53/NFM_fec!P$53)</f>
        <v>0.54635938405484585</v>
      </c>
      <c r="Q241" s="311">
        <f>IF(Q$53=0,0,Q$53/NFM_fec!Q$53)</f>
        <v>0.5437493313213525</v>
      </c>
      <c r="R241" s="311">
        <f>IF(R$53=0,0,R$53/NFM_fec!R$53)</f>
        <v>0.54163928308329079</v>
      </c>
      <c r="S241" s="311">
        <f>IF(S$53=0,0,S$53/NFM_fec!S$53)</f>
        <v>0.55069476167053966</v>
      </c>
      <c r="T241" s="311">
        <f>IF(T$53=0,0,T$53/NFM_fec!T$53)</f>
        <v>0.54334592327865505</v>
      </c>
      <c r="U241" s="311">
        <f>IF(U$53=0,0,U$53/NFM_fec!U$53)</f>
        <v>0.5410428979832772</v>
      </c>
      <c r="V241" s="311">
        <f>IF(V$53=0,0,V$53/NFM_fec!V$53)</f>
        <v>0.5439546726228478</v>
      </c>
      <c r="W241" s="311">
        <f>IF(W$53=0,0,W$53/NFM_fec!W$53)</f>
        <v>0.54028209273225347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0.72229869193280505</v>
      </c>
      <c r="C243" s="306">
        <f>IF(C$72=0,0,C$72/NFM_fec!C$72)</f>
        <v>0.71469558505783537</v>
      </c>
      <c r="D243" s="306">
        <f>IF(D$72=0,0,D$72/NFM_fec!D$72)</f>
        <v>0.70221211569520614</v>
      </c>
      <c r="E243" s="306">
        <f>IF(E$72=0,0,E$72/NFM_fec!E$72)</f>
        <v>0.71770961601156957</v>
      </c>
      <c r="F243" s="306">
        <f>IF(F$72=0,0,F$72/NFM_fec!F$72)</f>
        <v>0.7229490636145337</v>
      </c>
      <c r="G243" s="306">
        <f>IF(G$72=0,0,G$72/NFM_fec!G$72)</f>
        <v>0.73624966620809906</v>
      </c>
      <c r="H243" s="306">
        <f>IF(H$72=0,0,H$72/NFM_fec!H$72)</f>
        <v>0.73793607969918995</v>
      </c>
      <c r="I243" s="306">
        <f>IF(I$72=0,0,I$72/NFM_fec!I$72)</f>
        <v>0.73252382268989968</v>
      </c>
      <c r="J243" s="306">
        <f>IF(J$72=0,0,J$72/NFM_fec!J$72)</f>
        <v>0.74615185896550129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0.54449999999999998</v>
      </c>
      <c r="C244" s="307">
        <f>IF(C$73=0,0,C$73/NFM_fec!C$73)</f>
        <v>0.54449999999999998</v>
      </c>
      <c r="D244" s="307">
        <f>IF(D$73=0,0,D$73/NFM_fec!D$73)</f>
        <v>0.54449999999999998</v>
      </c>
      <c r="E244" s="307">
        <f>IF(E$73=0,0,E$73/NFM_fec!E$73)</f>
        <v>0.54449999999999998</v>
      </c>
      <c r="F244" s="307">
        <f>IF(F$73=0,0,F$73/NFM_fec!F$73)</f>
        <v>0.54449999999999998</v>
      </c>
      <c r="G244" s="307">
        <f>IF(G$73=0,0,G$73/NFM_fec!G$73)</f>
        <v>0.54449999999999998</v>
      </c>
      <c r="H244" s="307">
        <f>IF(H$73=0,0,H$73/NFM_fec!H$73)</f>
        <v>0.5445000000000001</v>
      </c>
      <c r="I244" s="307">
        <f>IF(I$73=0,0,I$73/NFM_fec!I$73)</f>
        <v>0.54449999999999987</v>
      </c>
      <c r="J244" s="307">
        <f>IF(J$73=0,0,J$73/NFM_fec!J$73)</f>
        <v>0.54449999999999998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0.16278701243588997</v>
      </c>
      <c r="C245" s="308">
        <f>IF(C$74=0,0,C$74/NFM_fec!C$74)</f>
        <v>0.16278701243588994</v>
      </c>
      <c r="D245" s="308">
        <f>IF(D$74=0,0,D$74/NFM_fec!D$74)</f>
        <v>0.16278701243588994</v>
      </c>
      <c r="E245" s="308">
        <f>IF(E$74=0,0,E$74/NFM_fec!E$74)</f>
        <v>0.16278701243589</v>
      </c>
      <c r="F245" s="308">
        <f>IF(F$74=0,0,F$74/NFM_fec!F$74)</f>
        <v>0.16278701243588997</v>
      </c>
      <c r="G245" s="308">
        <f>IF(G$74=0,0,G$74/NFM_fec!G$74)</f>
        <v>0.16278701243588994</v>
      </c>
      <c r="H245" s="308">
        <f>IF(H$74=0,0,H$74/NFM_fec!H$74)</f>
        <v>0.16278701243588997</v>
      </c>
      <c r="I245" s="308">
        <f>IF(I$74=0,0,I$74/NFM_fec!I$74)</f>
        <v>0.16278701243589</v>
      </c>
      <c r="J245" s="308">
        <f>IF(J$74=0,0,J$74/NFM_fec!J$74)</f>
        <v>0.16328369734755843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0.75849841896575709</v>
      </c>
      <c r="C246" s="308">
        <f>IF(C$75=0,0,C$75/NFM_fec!C$75)</f>
        <v>0.75849841896575709</v>
      </c>
      <c r="D246" s="308">
        <f>IF(D$75=0,0,D$75/NFM_fec!D$75)</f>
        <v>0.75849841896575709</v>
      </c>
      <c r="E246" s="308">
        <f>IF(E$75=0,0,E$75/NFM_fec!E$75)</f>
        <v>0.75849841896575709</v>
      </c>
      <c r="F246" s="308">
        <f>IF(F$75=0,0,F$75/NFM_fec!F$75)</f>
        <v>0.75849841896575698</v>
      </c>
      <c r="G246" s="308">
        <f>IF(G$75=0,0,G$75/NFM_fec!G$75)</f>
        <v>0.75849841896575698</v>
      </c>
      <c r="H246" s="308">
        <f>IF(H$75=0,0,H$75/NFM_fec!H$75)</f>
        <v>0.75849841896575698</v>
      </c>
      <c r="I246" s="308">
        <f>IF(I$75=0,0,I$75/NFM_fec!I$75)</f>
        <v>0.75849841896575709</v>
      </c>
      <c r="J246" s="308">
        <f>IF(J$75=0,0,J$75/NFM_fec!J$75)</f>
        <v>0.75849841896575709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0.62136287678129321</v>
      </c>
      <c r="C247" s="308">
        <f>IF(C$76=0,0,C$76/NFM_fec!C$76)</f>
        <v>0.62136287678129287</v>
      </c>
      <c r="D247" s="308">
        <f>IF(D$76=0,0,D$76/NFM_fec!D$76)</f>
        <v>0.62136287678129265</v>
      </c>
      <c r="E247" s="308">
        <f>IF(E$76=0,0,E$76/NFM_fec!E$76)</f>
        <v>0.62136287678129287</v>
      </c>
      <c r="F247" s="308">
        <f>IF(F$76=0,0,F$76/NFM_fec!F$76)</f>
        <v>0.62136287678129298</v>
      </c>
      <c r="G247" s="308">
        <f>IF(G$76=0,0,G$76/NFM_fec!G$76)</f>
        <v>0.62136287678129309</v>
      </c>
      <c r="H247" s="308">
        <f>IF(H$76=0,0,H$76/NFM_fec!H$76)</f>
        <v>0.62136287678129287</v>
      </c>
      <c r="I247" s="308">
        <f>IF(I$76=0,0,I$76/NFM_fec!I$76)</f>
        <v>0.62136287678129276</v>
      </c>
      <c r="J247" s="308">
        <f>IF(J$76=0,0,J$76/NFM_fec!J$76)</f>
        <v>0.6243788070283921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1.0722099567055612</v>
      </c>
      <c r="C248" s="309">
        <f>IF(C$77=0,0,C$77/NFM_fec!C$77)</f>
        <v>1.0521792627064273</v>
      </c>
      <c r="D248" s="309">
        <f>IF(D$77=0,0,D$77/NFM_fec!D$77)</f>
        <v>1.0248122447154673</v>
      </c>
      <c r="E248" s="309">
        <f>IF(E$77=0,0,E$77/NFM_fec!E$77)</f>
        <v>1.0526962575754011</v>
      </c>
      <c r="F248" s="309">
        <f>IF(F$77=0,0,F$77/NFM_fec!F$77)</f>
        <v>1.0496275789922247</v>
      </c>
      <c r="G248" s="309">
        <f>IF(G$77=0,0,G$77/NFM_fec!G$77)</f>
        <v>1.0693715053405359</v>
      </c>
      <c r="H248" s="309">
        <f>IF(H$77=0,0,H$77/NFM_fec!H$77)</f>
        <v>1.0748946862991267</v>
      </c>
      <c r="I248" s="309">
        <f>IF(I$77=0,0,I$77/NFM_fec!I$77)</f>
        <v>1.0657610858136877</v>
      </c>
      <c r="J248" s="309">
        <f>IF(J$77=0,0,J$77/NFM_fec!J$77)</f>
        <v>1.0874811267509576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0.70592766759508396</v>
      </c>
      <c r="C249" s="310">
        <f>IF(C$83=0,0,C$83/NFM_fec!C$83)</f>
        <v>0.69494771821735946</v>
      </c>
      <c r="D249" s="310">
        <f>IF(D$83=0,0,D$83/NFM_fec!D$83)</f>
        <v>0.67840567978428523</v>
      </c>
      <c r="E249" s="310">
        <f>IF(E$83=0,0,E$83/NFM_fec!E$83)</f>
        <v>0.69739705302108057</v>
      </c>
      <c r="F249" s="310">
        <f>IF(F$83=0,0,F$83/NFM_fec!F$83)</f>
        <v>0.70123527545225162</v>
      </c>
      <c r="G249" s="310">
        <f>IF(G$83=0,0,G$83/NFM_fec!G$83)</f>
        <v>0.72200154036631659</v>
      </c>
      <c r="H249" s="310">
        <f>IF(H$83=0,0,H$83/NFM_fec!H$83)</f>
        <v>0.72413870619726772</v>
      </c>
      <c r="I249" s="310">
        <f>IF(I$83=0,0,I$83/NFM_fec!I$83)</f>
        <v>0.71852660449850292</v>
      </c>
      <c r="J249" s="310">
        <f>IF(J$83=0,0,J$83/NFM_fec!J$83)</f>
        <v>0.73168965322905566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0.72669024605376298</v>
      </c>
      <c r="C250" s="310">
        <f>IF(C$90=0,0,C$90/NFM_fec!C$90)</f>
        <v>0.71538735698845779</v>
      </c>
      <c r="D250" s="310">
        <f>IF(D$90=0,0,D$90/NFM_fec!D$90)</f>
        <v>0.6983587880132347</v>
      </c>
      <c r="E250" s="310">
        <f>IF(E$90=0,0,E$90/NFM_fec!E$90)</f>
        <v>0.71790873105111197</v>
      </c>
      <c r="F250" s="310">
        <f>IF(F$90=0,0,F$90/NFM_fec!F$90)</f>
        <v>0.72185984237731815</v>
      </c>
      <c r="G250" s="310">
        <f>IF(G$90=0,0,G$90/NFM_fec!G$90)</f>
        <v>0.74323687978885489</v>
      </c>
      <c r="H250" s="310">
        <f>IF(H$90=0,0,H$90/NFM_fec!H$90)</f>
        <v>0.745436903438364</v>
      </c>
      <c r="I250" s="310">
        <f>IF(I$90=0,0,I$90/NFM_fec!I$90)</f>
        <v>0.73965973992492995</v>
      </c>
      <c r="J250" s="310">
        <f>IF(J$90=0,0,J$90/NFM_fec!J$90)</f>
        <v>0.75320993714755724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0.72664617781483953</v>
      </c>
      <c r="C251" s="311">
        <f>IF(C$97=0,0,C$97/NFM_fec!C$97)</f>
        <v>0.72848232466003104</v>
      </c>
      <c r="D251" s="311">
        <f>IF(D$97=0,0,D$97/NFM_fec!D$97)</f>
        <v>0.72680517422842594</v>
      </c>
      <c r="E251" s="311">
        <f>IF(E$97=0,0,E$97/NFM_fec!E$97)</f>
        <v>0.7337714954477933</v>
      </c>
      <c r="F251" s="311">
        <f>IF(F$97=0,0,F$97/NFM_fec!F$97)</f>
        <v>0.74399113313176857</v>
      </c>
      <c r="G251" s="311">
        <f>IF(G$97=0,0,G$97/NFM_fec!G$97)</f>
        <v>0.73473224264477333</v>
      </c>
      <c r="H251" s="311">
        <f>IF(H$97=0,0,H$97/NFM_fec!H$97)</f>
        <v>0.73491542789540054</v>
      </c>
      <c r="I251" s="311">
        <f>IF(I$97=0,0,I$97/NFM_fec!I$97)</f>
        <v>0.73008132605996023</v>
      </c>
      <c r="J251" s="311">
        <f>IF(J$97=0,0,J$97/NFM_fec!J$97)</f>
        <v>0.74546208249753487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0.44018777785731922</v>
      </c>
      <c r="C253" s="306">
        <f>IF(C$115=0,0,C$115/NFM_fec!C$115)</f>
        <v>0.43587333124177691</v>
      </c>
      <c r="D253" s="306">
        <f>IF(D$115=0,0,D$115/NFM_fec!D$115)</f>
        <v>0.42818716238016374</v>
      </c>
      <c r="E253" s="306">
        <f>IF(E$115=0,0,E$115/NFM_fec!E$115)</f>
        <v>0.44056129394815163</v>
      </c>
      <c r="F253" s="306">
        <f>IF(F$115=0,0,F$115/NFM_fec!F$115)</f>
        <v>0.44503909898571825</v>
      </c>
      <c r="G253" s="306">
        <f>IF(G$115=0,0,G$115/NFM_fec!G$115)</f>
        <v>0.45099567607604146</v>
      </c>
      <c r="H253" s="306">
        <f>IF(H$115=0,0,H$115/NFM_fec!H$115)</f>
        <v>0.45203226734743318</v>
      </c>
      <c r="I253" s="306">
        <f>IF(I$115=0,0,I$115/NFM_fec!I$115)</f>
        <v>0.44826779895320057</v>
      </c>
      <c r="J253" s="306">
        <f>IF(J$115=0,0,J$115/NFM_fec!J$115)</f>
        <v>0.45435668980695026</v>
      </c>
      <c r="K253" s="306">
        <f>IF(K$115=0,0,K$115/NFM_fec!K$115)</f>
        <v>0.45384918400483798</v>
      </c>
      <c r="L253" s="306">
        <f>IF(L$115=0,0,L$115/NFM_fec!L$115)</f>
        <v>0.44990443910966349</v>
      </c>
      <c r="M253" s="306">
        <f>IF(M$115=0,0,M$115/NFM_fec!M$115)</f>
        <v>0.4646248599031183</v>
      </c>
      <c r="N253" s="306">
        <f>IF(N$115=0,0,N$115/NFM_fec!N$115)</f>
        <v>0.49036058324053394</v>
      </c>
      <c r="O253" s="306">
        <f>IF(O$115=0,0,O$115/NFM_fec!O$115)</f>
        <v>0.48994712909700666</v>
      </c>
      <c r="P253" s="306">
        <f>IF(P$115=0,0,P$115/NFM_fec!P$115)</f>
        <v>0.49412978457299356</v>
      </c>
      <c r="Q253" s="306">
        <f>IF(Q$115=0,0,Q$115/NFM_fec!Q$115)</f>
        <v>0.50020740787260365</v>
      </c>
      <c r="R253" s="306">
        <f>IF(R$115=0,0,R$115/NFM_fec!R$115)</f>
        <v>0.49651505946720331</v>
      </c>
      <c r="S253" s="306">
        <f>IF(S$115=0,0,S$115/NFM_fec!S$115)</f>
        <v>0.49438192972849343</v>
      </c>
      <c r="T253" s="306">
        <f>IF(T$115=0,0,T$115/NFM_fec!T$115)</f>
        <v>0.49309331094029996</v>
      </c>
      <c r="U253" s="306">
        <f>IF(U$115=0,0,U$115/NFM_fec!U$115)</f>
        <v>0.48768554505816825</v>
      </c>
      <c r="V253" s="306">
        <f>IF(V$115=0,0,V$115/NFM_fec!V$115)</f>
        <v>0.49264300002978123</v>
      </c>
      <c r="W253" s="306">
        <f>IF(W$115=0,0,W$115/NFM_fec!W$115)</f>
        <v>0.487392258042042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0.47712279249755113</v>
      </c>
      <c r="C254" s="307">
        <f>IF(C$116=0,0,C$116/NFM_fec!C$116)</f>
        <v>0.47712279249755124</v>
      </c>
      <c r="D254" s="307">
        <f>IF(D$116=0,0,D$116/NFM_fec!D$116)</f>
        <v>0.47712279249755118</v>
      </c>
      <c r="E254" s="307">
        <f>IF(E$116=0,0,E$116/NFM_fec!E$116)</f>
        <v>0.47936908082679486</v>
      </c>
      <c r="F254" s="307">
        <f>IF(F$116=0,0,F$116/NFM_fec!F$116)</f>
        <v>0.47936908082679491</v>
      </c>
      <c r="G254" s="307">
        <f>IF(G$116=0,0,G$116/NFM_fec!G$116)</f>
        <v>0.47936908082679475</v>
      </c>
      <c r="H254" s="307">
        <f>IF(H$116=0,0,H$116/NFM_fec!H$116)</f>
        <v>0.4793690808267948</v>
      </c>
      <c r="I254" s="307">
        <f>IF(I$116=0,0,I$116/NFM_fec!I$116)</f>
        <v>0.4793690808267948</v>
      </c>
      <c r="J254" s="307">
        <f>IF(J$116=0,0,J$116/NFM_fec!J$116)</f>
        <v>0.4793690808267948</v>
      </c>
      <c r="K254" s="307">
        <f>IF(K$116=0,0,K$116/NFM_fec!K$116)</f>
        <v>0.48643217274411527</v>
      </c>
      <c r="L254" s="307">
        <f>IF(L$116=0,0,L$116/NFM_fec!L$116)</f>
        <v>0.49278895546970375</v>
      </c>
      <c r="M254" s="307">
        <f>IF(M$116=0,0,M$116/NFM_fec!M$116)</f>
        <v>0.49387057346308222</v>
      </c>
      <c r="N254" s="307">
        <f>IF(N$116=0,0,N$116/NFM_fec!N$116)</f>
        <v>0.49948351611677388</v>
      </c>
      <c r="O254" s="307">
        <f>IF(O$116=0,0,O$116/NFM_fec!O$116)</f>
        <v>0.50453516450509661</v>
      </c>
      <c r="P254" s="307">
        <f>IF(P$116=0,0,P$116/NFM_fec!P$116)</f>
        <v>0.50826910095399969</v>
      </c>
      <c r="Q254" s="307">
        <f>IF(Q$116=0,0,Q$116/NFM_fec!Q$116)</f>
        <v>0.51244219085859988</v>
      </c>
      <c r="R254" s="307">
        <f>IF(R$116=0,0,R$116/NFM_fec!R$116)</f>
        <v>0.51619797177273974</v>
      </c>
      <c r="S254" s="307">
        <f>IF(S$116=0,0,S$116/NFM_fec!S$116)</f>
        <v>0.51658641144431638</v>
      </c>
      <c r="T254" s="307">
        <f>IF(T$116=0,0,T$116/NFM_fec!T$116)</f>
        <v>0.51992777029988468</v>
      </c>
      <c r="U254" s="307">
        <f>IF(U$116=0,0,U$116/NFM_fec!U$116)</f>
        <v>0.52293499326989623</v>
      </c>
      <c r="V254" s="307">
        <f>IF(V$116=0,0,V$116/NFM_fec!V$116)</f>
        <v>0.5256414939429066</v>
      </c>
      <c r="W254" s="307">
        <f>IF(W$116=0,0,W$116/NFM_fec!W$116)</f>
        <v>0.52669553227765153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0.12382138824333815</v>
      </c>
      <c r="C255" s="308">
        <f>IF(C$117=0,0,C$117/NFM_fec!C$117)</f>
        <v>0.12382138824333815</v>
      </c>
      <c r="D255" s="308">
        <f>IF(D$117=0,0,D$117/NFM_fec!D$117)</f>
        <v>0.12382138824333813</v>
      </c>
      <c r="E255" s="308">
        <f>IF(E$117=0,0,E$117/NFM_fec!E$117)</f>
        <v>0.1244043378397425</v>
      </c>
      <c r="F255" s="308">
        <f>IF(F$117=0,0,F$117/NFM_fec!F$117)</f>
        <v>0.1244043378397425</v>
      </c>
      <c r="G255" s="308">
        <f>IF(G$117=0,0,G$117/NFM_fec!G$117)</f>
        <v>0.1244043378397425</v>
      </c>
      <c r="H255" s="308">
        <f>IF(H$117=0,0,H$117/NFM_fec!H$117)</f>
        <v>0.12440433783974249</v>
      </c>
      <c r="I255" s="308">
        <f>IF(I$117=0,0,I$117/NFM_fec!I$117)</f>
        <v>0.12440433783974245</v>
      </c>
      <c r="J255" s="308">
        <f>IF(J$117=0,0,J$117/NFM_fec!J$117)</f>
        <v>0.12440433783974249</v>
      </c>
      <c r="K255" s="308">
        <f>IF(K$117=0,0,K$117/NFM_fec!K$117)</f>
        <v>0.12637657146800602</v>
      </c>
      <c r="L255" s="308">
        <f>IF(L$117=0,0,L$117/NFM_fec!L$117)</f>
        <v>0.12816771904487501</v>
      </c>
      <c r="M255" s="308">
        <f>IF(M$117=0,0,M$117/NFM_fec!M$117)</f>
        <v>0.12816771904487501</v>
      </c>
      <c r="N255" s="308">
        <f>IF(N$117=0,0,N$117/NFM_fec!N$117)</f>
        <v>0.13190437906325894</v>
      </c>
      <c r="O255" s="308">
        <f>IF(O$117=0,0,O$117/NFM_fec!O$117)</f>
        <v>0.13190437906325897</v>
      </c>
      <c r="P255" s="308">
        <f>IF(P$117=0,0,P$117/NFM_fec!P$117)</f>
        <v>0.13190437906325897</v>
      </c>
      <c r="Q255" s="308">
        <f>IF(Q$117=0,0,Q$117/NFM_fec!Q$117)</f>
        <v>0.13406286100450301</v>
      </c>
      <c r="R255" s="308">
        <f>IF(R$117=0,0,R$117/NFM_fec!R$117)</f>
        <v>0.13406286100450299</v>
      </c>
      <c r="S255" s="308">
        <f>IF(S$117=0,0,S$117/NFM_fec!S$117)</f>
        <v>0.13406286100450299</v>
      </c>
      <c r="T255" s="308">
        <f>IF(T$117=0,0,T$117/NFM_fec!T$117)</f>
        <v>0.13668634786194464</v>
      </c>
      <c r="U255" s="308">
        <f>IF(U$117=0,0,U$117/NFM_fec!U$117)</f>
        <v>0.13668634786194467</v>
      </c>
      <c r="V255" s="308">
        <f>IF(V$117=0,0,V$117/NFM_fec!V$117)</f>
        <v>0.13668634786194464</v>
      </c>
      <c r="W255" s="308">
        <f>IF(W$117=0,0,W$117/NFM_fec!W$117)</f>
        <v>0.13668634786194467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0.68051026937397885</v>
      </c>
      <c r="C256" s="308">
        <f>IF(C$118=0,0,C$118/NFM_fec!C$118)</f>
        <v>0.68051026937397874</v>
      </c>
      <c r="D256" s="308">
        <f>IF(D$118=0,0,D$118/NFM_fec!D$118)</f>
        <v>0.68051026937397874</v>
      </c>
      <c r="E256" s="308">
        <f>IF(E$118=0,0,E$118/NFM_fec!E$118)</f>
        <v>0.68371410348138661</v>
      </c>
      <c r="F256" s="308">
        <f>IF(F$118=0,0,F$118/NFM_fec!F$118)</f>
        <v>0.68371410348138661</v>
      </c>
      <c r="G256" s="308">
        <f>IF(G$118=0,0,G$118/NFM_fec!G$118)</f>
        <v>0.68371410348138639</v>
      </c>
      <c r="H256" s="308">
        <f>IF(H$118=0,0,H$118/NFM_fec!H$118)</f>
        <v>0.6837141034813865</v>
      </c>
      <c r="I256" s="308">
        <f>IF(I$118=0,0,I$118/NFM_fec!I$118)</f>
        <v>0.68371410348138661</v>
      </c>
      <c r="J256" s="308">
        <f>IF(J$118=0,0,J$118/NFM_fec!J$118)</f>
        <v>0.68371410348138661</v>
      </c>
      <c r="K256" s="308">
        <f>IF(K$118=0,0,K$118/NFM_fec!K$118)</f>
        <v>0.691958695048981</v>
      </c>
      <c r="L256" s="308">
        <f>IF(L$118=0,0,L$118/NFM_fec!L$118)</f>
        <v>0.69937882745981594</v>
      </c>
      <c r="M256" s="308">
        <f>IF(M$118=0,0,M$118/NFM_fec!M$118)</f>
        <v>0.70439727941726549</v>
      </c>
      <c r="N256" s="308">
        <f>IF(N$118=0,0,N$118/NFM_fec!N$118)</f>
        <v>0.71057355339127193</v>
      </c>
      <c r="O256" s="308">
        <f>IF(O$118=0,0,O$118/NFM_fec!O$118)</f>
        <v>0.7161321999678778</v>
      </c>
      <c r="P256" s="308">
        <f>IF(P$118=0,0,P$118/NFM_fec!P$118)</f>
        <v>0.72113498188682312</v>
      </c>
      <c r="Q256" s="308">
        <f>IF(Q$118=0,0,Q$118/NFM_fec!Q$118)</f>
        <v>0.72563748561387387</v>
      </c>
      <c r="R256" s="308">
        <f>IF(R$118=0,0,R$118/NFM_fec!R$118)</f>
        <v>0.72968973896821987</v>
      </c>
      <c r="S256" s="308">
        <f>IF(S$118=0,0,S$118/NFM_fec!S$118)</f>
        <v>0.73333676698713057</v>
      </c>
      <c r="T256" s="308">
        <f>IF(T$118=0,0,T$118/NFM_fec!T$118)</f>
        <v>0.73661909220415056</v>
      </c>
      <c r="U256" s="308">
        <f>IF(U$118=0,0,U$118/NFM_fec!U$118)</f>
        <v>0.73957318489946844</v>
      </c>
      <c r="V256" s="308">
        <f>IF(V$118=0,0,V$118/NFM_fec!V$118)</f>
        <v>0.74223186832525467</v>
      </c>
      <c r="W256" s="308">
        <f>IF(W$118=0,0,W$118/NFM_fec!W$118)</f>
        <v>0.74462468340846222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0.47275425591497128</v>
      </c>
      <c r="C257" s="308">
        <f>IF(C$119=0,0,C$119/NFM_fec!C$119)</f>
        <v>0.47275425591497122</v>
      </c>
      <c r="D257" s="308">
        <f>IF(D$119=0,0,D$119/NFM_fec!D$119)</f>
        <v>0.47275425591497128</v>
      </c>
      <c r="E257" s="308">
        <f>IF(E$119=0,0,E$119/NFM_fec!E$119)</f>
        <v>0.47497997722688606</v>
      </c>
      <c r="F257" s="308">
        <f>IF(F$119=0,0,F$119/NFM_fec!F$119)</f>
        <v>0.47497997722688595</v>
      </c>
      <c r="G257" s="308">
        <f>IF(G$119=0,0,G$119/NFM_fec!G$119)</f>
        <v>0.47497997722688617</v>
      </c>
      <c r="H257" s="308">
        <f>IF(H$119=0,0,H$119/NFM_fec!H$119)</f>
        <v>0.47497997722688584</v>
      </c>
      <c r="I257" s="308">
        <f>IF(I$119=0,0,I$119/NFM_fec!I$119)</f>
        <v>0.47497997722688623</v>
      </c>
      <c r="J257" s="308">
        <f>IF(J$119=0,0,J$119/NFM_fec!J$119)</f>
        <v>0.47497997722688601</v>
      </c>
      <c r="K257" s="308">
        <f>IF(K$119=0,0,K$119/NFM_fec!K$119)</f>
        <v>0.48251003204736553</v>
      </c>
      <c r="L257" s="308">
        <f>IF(L$119=0,0,L$119/NFM_fec!L$119)</f>
        <v>0.48934869418764548</v>
      </c>
      <c r="M257" s="308">
        <f>IF(M$119=0,0,M$119/NFM_fec!M$119)</f>
        <v>0.48934869418764543</v>
      </c>
      <c r="N257" s="308">
        <f>IF(N$119=0,0,N$119/NFM_fec!N$119)</f>
        <v>0.50361538875196976</v>
      </c>
      <c r="O257" s="308">
        <f>IF(O$119=0,0,O$119/NFM_fec!O$119)</f>
        <v>0.50361538875196954</v>
      </c>
      <c r="P257" s="308">
        <f>IF(P$119=0,0,P$119/NFM_fec!P$119)</f>
        <v>0.50361538875196965</v>
      </c>
      <c r="Q257" s="308">
        <f>IF(Q$119=0,0,Q$119/NFM_fec!Q$119)</f>
        <v>0.51185654594230368</v>
      </c>
      <c r="R257" s="308">
        <f>IF(R$119=0,0,R$119/NFM_fec!R$119)</f>
        <v>0.51185654594230368</v>
      </c>
      <c r="S257" s="308">
        <f>IF(S$119=0,0,S$119/NFM_fec!S$119)</f>
        <v>0.5118565459423039</v>
      </c>
      <c r="T257" s="308">
        <f>IF(T$119=0,0,T$119/NFM_fec!T$119)</f>
        <v>0.5218731076590496</v>
      </c>
      <c r="U257" s="308">
        <f>IF(U$119=0,0,U$119/NFM_fec!U$119)</f>
        <v>0.5218731076590496</v>
      </c>
      <c r="V257" s="308">
        <f>IF(V$119=0,0,V$119/NFM_fec!V$119)</f>
        <v>0.5218731076590496</v>
      </c>
      <c r="W257" s="308">
        <f>IF(W$119=0,0,W$119/NFM_fec!W$119)</f>
        <v>0.52187310765904993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0.81545227197084535</v>
      </c>
      <c r="C258" s="309">
        <f>IF(C$120=0,0,C$120/NFM_fec!C$120)</f>
        <v>0.8002514729076079</v>
      </c>
      <c r="D258" s="309">
        <f>IF(D$120=0,0,D$120/NFM_fec!D$120)</f>
        <v>0.77946848264359203</v>
      </c>
      <c r="E258" s="309">
        <f>IF(E$120=0,0,E$120/NFM_fec!E$120)</f>
        <v>0.80449166487754431</v>
      </c>
      <c r="F258" s="309">
        <f>IF(F$120=0,0,F$120/NFM_fec!F$120)</f>
        <v>0.80218264612418555</v>
      </c>
      <c r="G258" s="309">
        <f>IF(G$120=0,0,G$120/NFM_fec!G$120)</f>
        <v>0.82162795434614866</v>
      </c>
      <c r="H258" s="309">
        <f>IF(H$120=0,0,H$120/NFM_fec!H$120)</f>
        <v>0.82587622106011016</v>
      </c>
      <c r="I258" s="309">
        <f>IF(I$120=0,0,I$120/NFM_fec!I$120)</f>
        <v>0.81854651248664756</v>
      </c>
      <c r="J258" s="309">
        <f>IF(J$120=0,0,J$120/NFM_fec!J$120)</f>
        <v>0.82444112477819254</v>
      </c>
      <c r="K258" s="309">
        <f>IF(K$120=0,0,K$120/NFM_fec!K$120)</f>
        <v>0.81898836977529066</v>
      </c>
      <c r="L258" s="309">
        <f>IF(L$120=0,0,L$120/NFM_fec!L$120)</f>
        <v>0.81281889902268123</v>
      </c>
      <c r="M258" s="309">
        <f>IF(M$120=0,0,M$120/NFM_fec!M$120)</f>
        <v>0.84153430643528837</v>
      </c>
      <c r="N258" s="309">
        <f>IF(N$120=0,0,N$120/NFM_fec!N$120)</f>
        <v>0.88573578627273764</v>
      </c>
      <c r="O258" s="309">
        <f>IF(O$120=0,0,O$120/NFM_fec!O$120)</f>
        <v>0.88563833693586835</v>
      </c>
      <c r="P258" s="309">
        <f>IF(P$120=0,0,P$120/NFM_fec!P$120)</f>
        <v>0.99705022576386115</v>
      </c>
      <c r="Q258" s="309">
        <f>IF(Q$120=0,0,Q$120/NFM_fec!Q$120)</f>
        <v>1.0190173486692236</v>
      </c>
      <c r="R258" s="309">
        <f>IF(R$120=0,0,R$120/NFM_fec!R$120)</f>
        <v>1.0209497325551726</v>
      </c>
      <c r="S258" s="309">
        <f>IF(S$120=0,0,S$120/NFM_fec!S$120)</f>
        <v>1.0249915631159396</v>
      </c>
      <c r="T258" s="309">
        <f>IF(T$120=0,0,T$120/NFM_fec!T$120)</f>
        <v>1.0464338993001856</v>
      </c>
      <c r="U258" s="309">
        <f>IF(U$120=0,0,U$120/NFM_fec!U$120)</f>
        <v>1.0474650576384579</v>
      </c>
      <c r="V258" s="309">
        <f>IF(V$120=0,0,V$120/NFM_fec!V$120)</f>
        <v>1.0503880316591563</v>
      </c>
      <c r="W258" s="309">
        <f>IF(W$120=0,0,W$120/NFM_fec!W$120)</f>
        <v>1.0505095146923265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0.37474713790295078</v>
      </c>
      <c r="C259" s="310">
        <f>IF(C$126=0,0,C$126/NFM_fec!C$126)</f>
        <v>0.36969032657185952</v>
      </c>
      <c r="D259" s="310">
        <f>IF(D$126=0,0,D$126/NFM_fec!D$126)</f>
        <v>0.36138946351501983</v>
      </c>
      <c r="E259" s="310">
        <f>IF(E$126=0,0,E$126/NFM_fec!E$126)</f>
        <v>0.37469003006343354</v>
      </c>
      <c r="F259" s="310">
        <f>IF(F$126=0,0,F$126/NFM_fec!F$126)</f>
        <v>0.37965273833848895</v>
      </c>
      <c r="G259" s="310">
        <f>IF(G$126=0,0,G$126/NFM_fec!G$126)</f>
        <v>0.38530227544924078</v>
      </c>
      <c r="H259" s="310">
        <f>IF(H$126=0,0,H$126/NFM_fec!H$126)</f>
        <v>0.38667278514696823</v>
      </c>
      <c r="I259" s="310">
        <f>IF(I$126=0,0,I$126/NFM_fec!I$126)</f>
        <v>0.38250277351379447</v>
      </c>
      <c r="J259" s="310">
        <f>IF(J$126=0,0,J$126/NFM_fec!J$126)</f>
        <v>0.39012226659899374</v>
      </c>
      <c r="K259" s="310">
        <f>IF(K$126=0,0,K$126/NFM_fec!K$126)</f>
        <v>0.38733750888967577</v>
      </c>
      <c r="L259" s="310">
        <f>IF(L$126=0,0,L$126/NFM_fec!L$126)</f>
        <v>0.38095544944324417</v>
      </c>
      <c r="M259" s="310">
        <f>IF(M$126=0,0,M$126/NFM_fec!M$126)</f>
        <v>0.39694497985886779</v>
      </c>
      <c r="N259" s="310">
        <f>IF(N$126=0,0,N$126/NFM_fec!N$126)</f>
        <v>0.42382922020125169</v>
      </c>
      <c r="O259" s="310">
        <f>IF(O$126=0,0,O$126/NFM_fec!O$126)</f>
        <v>0.42310310302404702</v>
      </c>
      <c r="P259" s="310">
        <f>IF(P$126=0,0,P$126/NFM_fec!P$126)</f>
        <v>0.42545539407250532</v>
      </c>
      <c r="Q259" s="310">
        <f>IF(Q$126=0,0,Q$126/NFM_fec!Q$126)</f>
        <v>0.42898738183861074</v>
      </c>
      <c r="R259" s="310">
        <f>IF(R$126=0,0,R$126/NFM_fec!R$126)</f>
        <v>0.42421332717288984</v>
      </c>
      <c r="S259" s="310">
        <f>IF(S$126=0,0,S$126/NFM_fec!S$126)</f>
        <v>0.42048154245529057</v>
      </c>
      <c r="T259" s="310">
        <f>IF(T$126=0,0,T$126/NFM_fec!T$126)</f>
        <v>0.41595025323481472</v>
      </c>
      <c r="U259" s="310">
        <f>IF(U$126=0,0,U$126/NFM_fec!U$126)</f>
        <v>0.41008063442829112</v>
      </c>
      <c r="V259" s="310">
        <f>IF(V$126=0,0,V$126/NFM_fec!V$126)</f>
        <v>0.41402035679170712</v>
      </c>
      <c r="W259" s="310">
        <f>IF(W$126=0,0,W$126/NFM_fec!W$126)</f>
        <v>0.4081335339106747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0.50735195200732686</v>
      </c>
      <c r="C260" s="310">
        <f>IF(C$134=0,0,C$134/NFM_fec!C$134)</f>
        <v>0.49946063536760915</v>
      </c>
      <c r="D260" s="310">
        <f>IF(D$134=0,0,D$134/NFM_fec!D$134)</f>
        <v>0.48757183163536266</v>
      </c>
      <c r="E260" s="310">
        <f>IF(E$134=0,0,E$134/NFM_fec!E$134)</f>
        <v>0.50358072061518944</v>
      </c>
      <c r="F260" s="310">
        <f>IF(F$134=0,0,F$134/NFM_fec!F$134)</f>
        <v>0.50635224769491738</v>
      </c>
      <c r="G260" s="310">
        <f>IF(G$134=0,0,G$134/NFM_fec!G$134)</f>
        <v>0.52134727901116595</v>
      </c>
      <c r="H260" s="310">
        <f>IF(H$134=0,0,H$134/NFM_fec!H$134)</f>
        <v>0.52289049675859156</v>
      </c>
      <c r="I260" s="310">
        <f>IF(I$134=0,0,I$134/NFM_fec!I$134)</f>
        <v>0.51883807611043042</v>
      </c>
      <c r="J260" s="310">
        <f>IF(J$134=0,0,J$134/NFM_fec!J$134)</f>
        <v>0.52388221942539248</v>
      </c>
      <c r="K260" s="310">
        <f>IF(K$134=0,0,K$134/NFM_fec!K$134)</f>
        <v>0.51984312628089435</v>
      </c>
      <c r="L260" s="310">
        <f>IF(L$134=0,0,L$134/NFM_fec!L$134)</f>
        <v>0.51497171821089016</v>
      </c>
      <c r="M260" s="310">
        <f>IF(M$134=0,0,M$134/NFM_fec!M$134)</f>
        <v>0.53585034205217708</v>
      </c>
      <c r="N260" s="310">
        <f>IF(N$134=0,0,N$134/NFM_fec!N$134)</f>
        <v>0.56696494139122355</v>
      </c>
      <c r="O260" s="310">
        <f>IF(O$134=0,0,O$134/NFM_fec!O$134)</f>
        <v>0.5663520914997211</v>
      </c>
      <c r="P260" s="310">
        <f>IF(P$134=0,0,P$134/NFM_fec!P$134)</f>
        <v>0.56827975056381963</v>
      </c>
      <c r="Q260" s="310">
        <f>IF(Q$134=0,0,Q$134/NFM_fec!Q$134)</f>
        <v>0.5738228369287055</v>
      </c>
      <c r="R260" s="310">
        <f>IF(R$134=0,0,R$134/NFM_fec!R$134)</f>
        <v>0.56662813285314451</v>
      </c>
      <c r="S260" s="310">
        <f>IF(S$134=0,0,S$134/NFM_fec!S$134)</f>
        <v>0.56204583969137556</v>
      </c>
      <c r="T260" s="310">
        <f>IF(T$134=0,0,T$134/NFM_fec!T$134)</f>
        <v>0.55620625688985625</v>
      </c>
      <c r="U260" s="310">
        <f>IF(U$134=0,0,U$134/NFM_fec!U$134)</f>
        <v>0.54687015061202926</v>
      </c>
      <c r="V260" s="310">
        <f>IF(V$134=0,0,V$134/NFM_fec!V$134)</f>
        <v>0.55213032703349085</v>
      </c>
      <c r="W260" s="310">
        <f>IF(W$134=0,0,W$134/NFM_fec!W$134)</f>
        <v>0.54438500556123781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0.52518023602387831</v>
      </c>
      <c r="C261" s="311">
        <f>IF(C$141=0,0,C$141/NFM_fec!C$141)</f>
        <v>0.52736330300984402</v>
      </c>
      <c r="D261" s="311">
        <f>IF(D$141=0,0,D$141/NFM_fec!D$141)</f>
        <v>0.5273740537869499</v>
      </c>
      <c r="E261" s="311">
        <f>IF(E$141=0,0,E$141/NFM_fec!E$141)</f>
        <v>0.53434498898462734</v>
      </c>
      <c r="F261" s="311">
        <f>IF(F$141=0,0,F$141/NFM_fec!F$141)</f>
        <v>0.54296216964817356</v>
      </c>
      <c r="G261" s="311">
        <f>IF(G$141=0,0,G$141/NFM_fec!G$141)</f>
        <v>0.53399421479525688</v>
      </c>
      <c r="H261" s="311">
        <f>IF(H$141=0,0,H$141/NFM_fec!H$141)</f>
        <v>0.53409368084601927</v>
      </c>
      <c r="I261" s="311">
        <f>IF(I$141=0,0,I$141/NFM_fec!I$141)</f>
        <v>0.53037418026435956</v>
      </c>
      <c r="J261" s="311">
        <f>IF(J$141=0,0,J$141/NFM_fec!J$141)</f>
        <v>0.53985466244326008</v>
      </c>
      <c r="K261" s="311">
        <f>IF(K$141=0,0,K$141/NFM_fec!K$141)</f>
        <v>0.54898399394528408</v>
      </c>
      <c r="L261" s="311">
        <f>IF(L$141=0,0,L$141/NFM_fec!L$141)</f>
        <v>0.54967289921876117</v>
      </c>
      <c r="M261" s="311">
        <f>IF(M$141=0,0,M$141/NFM_fec!M$141)</f>
        <v>0.55533834980425134</v>
      </c>
      <c r="N261" s="311">
        <f>IF(N$141=0,0,N$141/NFM_fec!N$141)</f>
        <v>0.58848004437255641</v>
      </c>
      <c r="O261" s="311">
        <f>IF(O$141=0,0,O$141/NFM_fec!O$141)</f>
        <v>0.5878395487372059</v>
      </c>
      <c r="P261" s="311">
        <f>IF(P$141=0,0,P$141/NFM_fec!P$141)</f>
        <v>0.59388194284186302</v>
      </c>
      <c r="Q261" s="311">
        <f>IF(Q$141=0,0,Q$141/NFM_fec!Q$141)</f>
        <v>0.59976277791381405</v>
      </c>
      <c r="R261" s="311">
        <f>IF(R$141=0,0,R$141/NFM_fec!R$141)</f>
        <v>0.59767017655774002</v>
      </c>
      <c r="S261" s="311">
        <f>IF(S$141=0,0,S$141/NFM_fec!S$141)</f>
        <v>0.59200532807258888</v>
      </c>
      <c r="T261" s="311">
        <f>IF(T$141=0,0,T$141/NFM_fec!T$141)</f>
        <v>0.59672300670606926</v>
      </c>
      <c r="U261" s="311">
        <f>IF(U$141=0,0,U$141/NFM_fec!U$141)</f>
        <v>0.5955521142069865</v>
      </c>
      <c r="V261" s="311">
        <f>IF(V$141=0,0,V$141/NFM_fec!V$141)</f>
        <v>0.59870868329803828</v>
      </c>
      <c r="W261" s="311">
        <f>IF(W$141=0,0,W$141/NFM_fec!W$141)</f>
        <v>0.5952394961433406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ES: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648.29820671637572</v>
      </c>
      <c r="C5" s="225">
        <v>703.41941156844666</v>
      </c>
      <c r="D5" s="225">
        <v>918.76240918806434</v>
      </c>
      <c r="E5" s="225">
        <v>800.31497111447857</v>
      </c>
      <c r="F5" s="225">
        <v>795.33727230662316</v>
      </c>
      <c r="G5" s="225">
        <v>513.29255795348251</v>
      </c>
      <c r="H5" s="225">
        <v>512.77557387809725</v>
      </c>
      <c r="I5" s="225">
        <v>656.50129776200868</v>
      </c>
      <c r="J5" s="225">
        <v>591.27945398473116</v>
      </c>
      <c r="K5" s="225">
        <v>715.92695139597004</v>
      </c>
      <c r="L5" s="225">
        <v>785.36903970002083</v>
      </c>
      <c r="M5" s="225">
        <v>706.67484705710012</v>
      </c>
      <c r="N5" s="225">
        <v>517.05114063171357</v>
      </c>
      <c r="O5" s="225">
        <v>497.48068594578962</v>
      </c>
      <c r="P5" s="225">
        <v>434.67442734674779</v>
      </c>
      <c r="Q5" s="225">
        <v>565.15060415331186</v>
      </c>
      <c r="R5" s="225">
        <v>607.13849484789012</v>
      </c>
      <c r="S5" s="225">
        <v>573.91855003786213</v>
      </c>
      <c r="T5" s="225">
        <v>681.50376033556643</v>
      </c>
      <c r="U5" s="225">
        <v>768.97310214090749</v>
      </c>
      <c r="V5" s="225">
        <v>659.63719383791465</v>
      </c>
      <c r="W5" s="225">
        <v>742.21997098420763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0.34637239314095442</v>
      </c>
      <c r="C10" s="262">
        <v>0.54983433629870571</v>
      </c>
      <c r="D10" s="262">
        <v>1.0132141838371569</v>
      </c>
      <c r="E10" s="262">
        <v>0.67373851286008446</v>
      </c>
      <c r="F10" s="262">
        <v>0.78960437237260672</v>
      </c>
      <c r="G10" s="262">
        <v>0.23460560470662559</v>
      </c>
      <c r="H10" s="262">
        <v>0.1965092368029574</v>
      </c>
      <c r="I10" s="262">
        <v>0.32784699929330752</v>
      </c>
      <c r="J10" s="262">
        <v>0.27358268620443332</v>
      </c>
      <c r="K10" s="262">
        <v>0.59002556111042492</v>
      </c>
      <c r="L10" s="262">
        <v>0.80626709485018366</v>
      </c>
      <c r="M10" s="262">
        <v>0.42851151559693518</v>
      </c>
      <c r="N10" s="262">
        <v>0.14393060345473729</v>
      </c>
      <c r="O10" s="262">
        <v>0.14154847334944379</v>
      </c>
      <c r="P10" s="262">
        <v>3.8166129112301612E-2</v>
      </c>
      <c r="Q10" s="262">
        <v>7.3510632807814683E-2</v>
      </c>
      <c r="R10" s="262">
        <v>0.11903296814168481</v>
      </c>
      <c r="S10" s="262">
        <v>0.1013140100671729</v>
      </c>
      <c r="T10" s="262">
        <v>0.16603605182385439</v>
      </c>
      <c r="U10" s="262">
        <v>0.21637630110092501</v>
      </c>
      <c r="V10" s="262">
        <v>0.1529840566528731</v>
      </c>
      <c r="W10" s="262">
        <v>0.18696937293821031</v>
      </c>
      <c r="DA10" s="68" t="s">
        <v>796</v>
      </c>
    </row>
    <row r="11" spans="1:105" ht="12" customHeight="1" x14ac:dyDescent="0.25">
      <c r="A11" s="37" t="s">
        <v>160</v>
      </c>
      <c r="B11" s="228">
        <v>7.3126069213833828E-2</v>
      </c>
      <c r="C11" s="228">
        <v>7.6847241601484831E-2</v>
      </c>
      <c r="D11" s="228">
        <v>8.5625345940692071E-2</v>
      </c>
      <c r="E11" s="228">
        <v>8.6787417326395805E-2</v>
      </c>
      <c r="F11" s="228">
        <v>9.4688772570736976E-2</v>
      </c>
      <c r="G11" s="228">
        <v>6.3609014295862354E-2</v>
      </c>
      <c r="H11" s="228">
        <v>3.295186261018377E-2</v>
      </c>
      <c r="I11" s="228">
        <v>0.14104189333327291</v>
      </c>
      <c r="J11" s="228">
        <v>0.1162187095939561</v>
      </c>
      <c r="K11" s="228">
        <v>0.1355450252363874</v>
      </c>
      <c r="L11" s="228">
        <v>0.14869255645498219</v>
      </c>
      <c r="M11" s="228">
        <v>0.1085879182129479</v>
      </c>
      <c r="N11" s="228">
        <v>5.1279304768358222E-2</v>
      </c>
      <c r="O11" s="228">
        <v>3.2872711720345921E-2</v>
      </c>
      <c r="P11" s="228">
        <v>4.3064341251076027E-3</v>
      </c>
      <c r="Q11" s="228">
        <v>6.2870211417486296E-3</v>
      </c>
      <c r="R11" s="228">
        <v>8.3964789287085742E-3</v>
      </c>
      <c r="S11" s="228">
        <v>7.8462921837272152E-3</v>
      </c>
      <c r="T11" s="228">
        <v>1.176481692777002E-2</v>
      </c>
      <c r="U11" s="228">
        <v>1.309239264198207E-2</v>
      </c>
      <c r="V11" s="228">
        <v>7.7477053185268339E-3</v>
      </c>
      <c r="W11" s="228">
        <v>1.083108600241982E-2</v>
      </c>
      <c r="DA11" s="69" t="s">
        <v>797</v>
      </c>
    </row>
    <row r="12" spans="1:105" ht="12" customHeight="1" x14ac:dyDescent="0.25">
      <c r="A12" s="37" t="s">
        <v>162</v>
      </c>
      <c r="B12" s="228">
        <v>0.27324632392712062</v>
      </c>
      <c r="C12" s="228">
        <v>0.47298709469722078</v>
      </c>
      <c r="D12" s="228">
        <v>0.92758883789646462</v>
      </c>
      <c r="E12" s="228">
        <v>0.58695109553368863</v>
      </c>
      <c r="F12" s="228">
        <v>0.69491559980186979</v>
      </c>
      <c r="G12" s="228">
        <v>0.17099659041076321</v>
      </c>
      <c r="H12" s="228">
        <v>0.16355737419277369</v>
      </c>
      <c r="I12" s="228">
        <v>0.18680510596003469</v>
      </c>
      <c r="J12" s="228">
        <v>0.15736397661047721</v>
      </c>
      <c r="K12" s="228">
        <v>0.45448053587403747</v>
      </c>
      <c r="L12" s="228">
        <v>0.65757453839520141</v>
      </c>
      <c r="M12" s="228">
        <v>0.31992359738398729</v>
      </c>
      <c r="N12" s="228">
        <v>9.2651298686379058E-2</v>
      </c>
      <c r="O12" s="228">
        <v>0.1086757616290978</v>
      </c>
      <c r="P12" s="228">
        <v>3.3859694987194003E-2</v>
      </c>
      <c r="Q12" s="228">
        <v>6.7223611666066052E-2</v>
      </c>
      <c r="R12" s="228">
        <v>0.1106364892129762</v>
      </c>
      <c r="S12" s="228">
        <v>9.3467717883445725E-2</v>
      </c>
      <c r="T12" s="228">
        <v>0.15427123489608441</v>
      </c>
      <c r="U12" s="228">
        <v>0.2032839084589429</v>
      </c>
      <c r="V12" s="228">
        <v>0.14523635133434629</v>
      </c>
      <c r="W12" s="228">
        <v>0.17613828693579051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552.3740133185637</v>
      </c>
      <c r="C16" s="296">
        <v>576.01198095137283</v>
      </c>
      <c r="D16" s="296">
        <v>708.2314097260687</v>
      </c>
      <c r="E16" s="296">
        <v>649.56465336590691</v>
      </c>
      <c r="F16" s="296">
        <v>637.73462484858442</v>
      </c>
      <c r="G16" s="296">
        <v>459.57502520997741</v>
      </c>
      <c r="H16" s="296">
        <v>462.27332876518631</v>
      </c>
      <c r="I16" s="296">
        <v>582.43683059306022</v>
      </c>
      <c r="J16" s="296">
        <v>528.12832727334228</v>
      </c>
      <c r="K16" s="296">
        <v>596.19068667181477</v>
      </c>
      <c r="L16" s="296">
        <v>626.99906697730557</v>
      </c>
      <c r="M16" s="296">
        <v>620.47399021284764</v>
      </c>
      <c r="N16" s="296">
        <v>487.39377556212418</v>
      </c>
      <c r="O16" s="296">
        <v>466.68696517609652</v>
      </c>
      <c r="P16" s="296">
        <v>411.86036239464272</v>
      </c>
      <c r="Q16" s="296">
        <v>520.63142056937966</v>
      </c>
      <c r="R16" s="296">
        <v>531.08266484910553</v>
      </c>
      <c r="S16" s="296">
        <v>496.2966752580611</v>
      </c>
      <c r="T16" s="296">
        <v>546.06833619197914</v>
      </c>
      <c r="U16" s="296">
        <v>582.85892323888424</v>
      </c>
      <c r="V16" s="296">
        <v>508.86615341586491</v>
      </c>
      <c r="W16" s="296">
        <v>555.25299379103205</v>
      </c>
      <c r="DA16" s="70" t="s">
        <v>802</v>
      </c>
    </row>
    <row r="17" spans="1:105" ht="12" customHeight="1" x14ac:dyDescent="0.25">
      <c r="A17" s="46" t="s">
        <v>30</v>
      </c>
      <c r="B17" s="231">
        <v>153.81555136969561</v>
      </c>
      <c r="C17" s="231">
        <v>122.3031612722053</v>
      </c>
      <c r="D17" s="231">
        <v>115.3747152836674</v>
      </c>
      <c r="E17" s="231">
        <v>91.348617440709532</v>
      </c>
      <c r="F17" s="231">
        <v>3.9736714964192701</v>
      </c>
      <c r="G17" s="231">
        <v>164.19749001005511</v>
      </c>
      <c r="H17" s="231">
        <v>170.86953327866709</v>
      </c>
      <c r="I17" s="231">
        <v>215.5658756099032</v>
      </c>
      <c r="J17" s="231">
        <v>122.9366338319486</v>
      </c>
      <c r="K17" s="231">
        <v>86.51877071013071</v>
      </c>
      <c r="L17" s="231">
        <v>132.82444476691529</v>
      </c>
      <c r="M17" s="231">
        <v>188.22274066180569</v>
      </c>
      <c r="N17" s="231">
        <v>134.85298242423389</v>
      </c>
      <c r="O17" s="231">
        <v>139.47507041279971</v>
      </c>
      <c r="P17" s="231">
        <v>88.47854040778158</v>
      </c>
      <c r="Q17" s="231">
        <v>112.2227386042194</v>
      </c>
      <c r="R17" s="231">
        <v>40.712022540683343</v>
      </c>
      <c r="S17" s="231">
        <v>41.642309100411261</v>
      </c>
      <c r="T17" s="231">
        <v>32.259398953402503</v>
      </c>
      <c r="U17" s="231">
        <v>1.830518328911418</v>
      </c>
      <c r="V17" s="231">
        <v>1.8350561524093481</v>
      </c>
      <c r="W17" s="231">
        <v>3.5711450606343988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15.14640025775919</v>
      </c>
      <c r="C19" s="231">
        <v>13.44388979238644</v>
      </c>
      <c r="D19" s="231">
        <v>12.288048203273849</v>
      </c>
      <c r="E19" s="231">
        <v>14.608209409259411</v>
      </c>
      <c r="F19" s="231">
        <v>15.710084215925651</v>
      </c>
      <c r="G19" s="231">
        <v>16.801343265153928</v>
      </c>
      <c r="H19" s="231">
        <v>15.7672847554424</v>
      </c>
      <c r="I19" s="231">
        <v>15.878188450454109</v>
      </c>
      <c r="J19" s="231">
        <v>19.035976931172179</v>
      </c>
      <c r="K19" s="231">
        <v>13.946096576101059</v>
      </c>
      <c r="L19" s="231">
        <v>12.882849549349199</v>
      </c>
      <c r="M19" s="231">
        <v>12.64969209634318</v>
      </c>
      <c r="N19" s="231">
        <v>17.030121569057449</v>
      </c>
      <c r="O19" s="231">
        <v>12.72455225860587</v>
      </c>
      <c r="P19" s="231">
        <v>13.20544571799857</v>
      </c>
      <c r="Q19" s="231">
        <v>10.266186168006859</v>
      </c>
      <c r="R19" s="231">
        <v>14.47727467835082</v>
      </c>
      <c r="S19" s="231">
        <v>13.473978066932609</v>
      </c>
      <c r="T19" s="231">
        <v>9.8263207497394003</v>
      </c>
      <c r="U19" s="231">
        <v>9.2227354426385997</v>
      </c>
      <c r="V19" s="231">
        <v>8.1776015400861439</v>
      </c>
      <c r="W19" s="231">
        <v>5.601095839034353</v>
      </c>
      <c r="DA19" s="73" t="s">
        <v>805</v>
      </c>
    </row>
    <row r="20" spans="1:105" ht="12" customHeight="1" x14ac:dyDescent="0.25">
      <c r="A20" s="46" t="s">
        <v>160</v>
      </c>
      <c r="B20" s="231">
        <v>46.933531897768241</v>
      </c>
      <c r="C20" s="231">
        <v>42.948608746376941</v>
      </c>
      <c r="D20" s="231">
        <v>38.058710365375248</v>
      </c>
      <c r="E20" s="231">
        <v>50.921513591663476</v>
      </c>
      <c r="F20" s="231">
        <v>62.381646401187872</v>
      </c>
      <c r="G20" s="231">
        <v>59.679828367182452</v>
      </c>
      <c r="H20" s="231">
        <v>32.079501309193198</v>
      </c>
      <c r="I20" s="231">
        <v>118.4358998405382</v>
      </c>
      <c r="J20" s="231">
        <v>127.29165992040789</v>
      </c>
      <c r="K20" s="231">
        <v>99.072369534076927</v>
      </c>
      <c r="L20" s="231">
        <v>79.589104468696817</v>
      </c>
      <c r="M20" s="231">
        <v>94.372374492455393</v>
      </c>
      <c r="N20" s="231">
        <v>106.7316950471952</v>
      </c>
      <c r="O20" s="231">
        <v>61.081442029973488</v>
      </c>
      <c r="P20" s="231">
        <v>25.83945876070911</v>
      </c>
      <c r="Q20" s="231">
        <v>28.4871160176783</v>
      </c>
      <c r="R20" s="231">
        <v>28.96796445635308</v>
      </c>
      <c r="S20" s="231">
        <v>28.757091854958031</v>
      </c>
      <c r="T20" s="231">
        <v>31.455551860889969</v>
      </c>
      <c r="U20" s="231">
        <v>30.929916950987629</v>
      </c>
      <c r="V20" s="231">
        <v>23.271748053057959</v>
      </c>
      <c r="W20" s="231">
        <v>29.219484041720861</v>
      </c>
      <c r="DA20" s="73" t="s">
        <v>806</v>
      </c>
    </row>
    <row r="21" spans="1:105" ht="12" customHeight="1" x14ac:dyDescent="0.25">
      <c r="A21" s="46" t="s">
        <v>70</v>
      </c>
      <c r="B21" s="231">
        <v>161.1044778600893</v>
      </c>
      <c r="C21" s="231">
        <v>132.9719250515798</v>
      </c>
      <c r="D21" s="231">
        <v>130.21571934458481</v>
      </c>
      <c r="E21" s="231">
        <v>148.2995445468483</v>
      </c>
      <c r="F21" s="231">
        <v>97.853812855014112</v>
      </c>
      <c r="G21" s="231">
        <v>58.462386087265777</v>
      </c>
      <c r="H21" s="231">
        <v>84.329621834884207</v>
      </c>
      <c r="I21" s="231">
        <v>75.692616671745597</v>
      </c>
      <c r="J21" s="231">
        <v>86.506939010308201</v>
      </c>
      <c r="K21" s="231">
        <v>64.465208212738318</v>
      </c>
      <c r="L21" s="231">
        <v>49.72964492849453</v>
      </c>
      <c r="M21" s="231">
        <v>47.187665653781679</v>
      </c>
      <c r="N21" s="231">
        <v>35.936460387856371</v>
      </c>
      <c r="O21" s="231">
        <v>51.473297819900573</v>
      </c>
      <c r="P21" s="231">
        <v>81.172032860132234</v>
      </c>
      <c r="Q21" s="231">
        <v>65.058531529343526</v>
      </c>
      <c r="R21" s="231">
        <v>65.228037610255953</v>
      </c>
      <c r="S21" s="231">
        <v>69.858975954387589</v>
      </c>
      <c r="T21" s="231">
        <v>60.05257737410048</v>
      </c>
      <c r="U21" s="231">
        <v>60.63088222842056</v>
      </c>
      <c r="V21" s="231">
        <v>39.335964248985491</v>
      </c>
      <c r="W21" s="231">
        <v>41.685477326379043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175.37405193325131</v>
      </c>
      <c r="C23" s="231">
        <v>264.34439608882428</v>
      </c>
      <c r="D23" s="231">
        <v>412.29421652916727</v>
      </c>
      <c r="E23" s="231">
        <v>344.38676837742622</v>
      </c>
      <c r="F23" s="231">
        <v>457.81540988003752</v>
      </c>
      <c r="G23" s="231">
        <v>160.43397748032021</v>
      </c>
      <c r="H23" s="231">
        <v>159.22738758699941</v>
      </c>
      <c r="I23" s="231">
        <v>156.86425002041909</v>
      </c>
      <c r="J23" s="231">
        <v>172.35711757950551</v>
      </c>
      <c r="K23" s="231">
        <v>332.18824163876781</v>
      </c>
      <c r="L23" s="231">
        <v>351.97302326384983</v>
      </c>
      <c r="M23" s="231">
        <v>278.04151730846172</v>
      </c>
      <c r="N23" s="231">
        <v>192.84251613378129</v>
      </c>
      <c r="O23" s="231">
        <v>201.93260265481689</v>
      </c>
      <c r="P23" s="231">
        <v>203.1648846480212</v>
      </c>
      <c r="Q23" s="231">
        <v>304.59684825013147</v>
      </c>
      <c r="R23" s="231">
        <v>381.69736556346231</v>
      </c>
      <c r="S23" s="231">
        <v>342.56432028137158</v>
      </c>
      <c r="T23" s="231">
        <v>412.47448725384692</v>
      </c>
      <c r="U23" s="231">
        <v>480.24487028792601</v>
      </c>
      <c r="V23" s="231">
        <v>436.245783421326</v>
      </c>
      <c r="W23" s="231">
        <v>475.1757915232634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95.577821004670994</v>
      </c>
      <c r="C27" s="263">
        <v>126.8575962807752</v>
      </c>
      <c r="D27" s="263">
        <v>209.5177852781585</v>
      </c>
      <c r="E27" s="263">
        <v>150.07657923571159</v>
      </c>
      <c r="F27" s="263">
        <v>156.81304308566621</v>
      </c>
      <c r="G27" s="263">
        <v>53.48292713879848</v>
      </c>
      <c r="H27" s="263">
        <v>50.305735876108052</v>
      </c>
      <c r="I27" s="263">
        <v>73.736620169655112</v>
      </c>
      <c r="J27" s="263">
        <v>62.877544025184513</v>
      </c>
      <c r="K27" s="263">
        <v>119.1462391630447</v>
      </c>
      <c r="L27" s="263">
        <v>157.56370562786509</v>
      </c>
      <c r="M27" s="263">
        <v>85.772345328655589</v>
      </c>
      <c r="N27" s="263">
        <v>29.51343446613464</v>
      </c>
      <c r="O27" s="263">
        <v>30.652172296343579</v>
      </c>
      <c r="P27" s="263">
        <v>22.775898822992829</v>
      </c>
      <c r="Q27" s="263">
        <v>44.445672951124493</v>
      </c>
      <c r="R27" s="263">
        <v>75.936797030642879</v>
      </c>
      <c r="S27" s="263">
        <v>77.520560769733834</v>
      </c>
      <c r="T27" s="263">
        <v>135.26938809176329</v>
      </c>
      <c r="U27" s="263">
        <v>185.8978026009224</v>
      </c>
      <c r="V27" s="263">
        <v>150.61805636539691</v>
      </c>
      <c r="W27" s="263">
        <v>186.7800078202373</v>
      </c>
      <c r="DA27" s="70" t="s">
        <v>813</v>
      </c>
    </row>
    <row r="28" spans="1:105" ht="12" customHeight="1" x14ac:dyDescent="0.25">
      <c r="A28" s="18" t="s">
        <v>33</v>
      </c>
      <c r="B28" s="297">
        <v>3.6322398616816551</v>
      </c>
      <c r="C28" s="297">
        <v>3.7589296697643659</v>
      </c>
      <c r="D28" s="297">
        <v>4.3426424447524266</v>
      </c>
      <c r="E28" s="297">
        <v>3.927422280635394</v>
      </c>
      <c r="F28" s="297">
        <v>3.8871850656006952</v>
      </c>
      <c r="G28" s="297">
        <v>3.0421576139024089</v>
      </c>
      <c r="H28" s="297">
        <v>2.7219441705156662</v>
      </c>
      <c r="I28" s="297">
        <v>3.1913236380543961</v>
      </c>
      <c r="J28" s="297">
        <v>2.9539980629570781</v>
      </c>
      <c r="K28" s="297">
        <v>3.260185436962499</v>
      </c>
      <c r="L28" s="297">
        <v>4.1075956206782562</v>
      </c>
      <c r="M28" s="297">
        <v>2.5100997623850532</v>
      </c>
      <c r="N28" s="297">
        <v>1.425699909519671</v>
      </c>
      <c r="O28" s="297">
        <v>1.1919956898472901</v>
      </c>
      <c r="P28" s="297">
        <v>0.93006432376981096</v>
      </c>
      <c r="Q28" s="297">
        <v>1.117232745109751</v>
      </c>
      <c r="R28" s="297">
        <v>2.241891691622401</v>
      </c>
      <c r="S28" s="297">
        <v>2.297372275064725</v>
      </c>
      <c r="T28" s="297">
        <v>2.5869546025305099</v>
      </c>
      <c r="U28" s="297">
        <v>2.9507787197113222</v>
      </c>
      <c r="V28" s="297">
        <v>2.429228614075436</v>
      </c>
      <c r="W28" s="297">
        <v>1.8963334157618641</v>
      </c>
      <c r="DA28" s="122" t="s">
        <v>814</v>
      </c>
    </row>
    <row r="29" spans="1:105" ht="12" customHeight="1" x14ac:dyDescent="0.25">
      <c r="A29" s="18" t="s">
        <v>160</v>
      </c>
      <c r="B29" s="297">
        <v>11.255073318246099</v>
      </c>
      <c r="C29" s="297">
        <v>12.00848877705655</v>
      </c>
      <c r="D29" s="297">
        <v>13.450091364484081</v>
      </c>
      <c r="E29" s="297">
        <v>13.6902669889722</v>
      </c>
      <c r="F29" s="297">
        <v>15.435245344672589</v>
      </c>
      <c r="G29" s="297">
        <v>10.806007674407789</v>
      </c>
      <c r="H29" s="297">
        <v>5.537961223885949</v>
      </c>
      <c r="I29" s="297">
        <v>23.804181940197509</v>
      </c>
      <c r="J29" s="297">
        <v>19.753087440431241</v>
      </c>
      <c r="K29" s="297">
        <v>23.160193578027322</v>
      </c>
      <c r="L29" s="297">
        <v>25.376362249440259</v>
      </c>
      <c r="M29" s="297">
        <v>18.726469623533749</v>
      </c>
      <c r="N29" s="297">
        <v>8.9351897668273192</v>
      </c>
      <c r="O29" s="297">
        <v>5.7219157224289336</v>
      </c>
      <c r="P29" s="297">
        <v>1.819882437296422</v>
      </c>
      <c r="Q29" s="297">
        <v>3.1001521215224281</v>
      </c>
      <c r="R29" s="297">
        <v>4.4858607908452672</v>
      </c>
      <c r="S29" s="297">
        <v>4.9032101144061198</v>
      </c>
      <c r="T29" s="297">
        <v>8.2812363583617525</v>
      </c>
      <c r="U29" s="297">
        <v>9.895907923311464</v>
      </c>
      <c r="V29" s="297">
        <v>6.9130778741082013</v>
      </c>
      <c r="W29" s="297">
        <v>9.8926862835449452</v>
      </c>
      <c r="DA29" s="122" t="s">
        <v>815</v>
      </c>
    </row>
    <row r="30" spans="1:105" ht="12" customHeight="1" x14ac:dyDescent="0.25">
      <c r="A30" s="18" t="s">
        <v>70</v>
      </c>
      <c r="B30" s="297">
        <v>38.634269293065572</v>
      </c>
      <c r="C30" s="297">
        <v>37.179129109280026</v>
      </c>
      <c r="D30" s="297">
        <v>46.018724897995213</v>
      </c>
      <c r="E30" s="297">
        <v>39.870385147422439</v>
      </c>
      <c r="F30" s="297">
        <v>24.212211386906549</v>
      </c>
      <c r="G30" s="297">
        <v>10.585569865187111</v>
      </c>
      <c r="H30" s="297">
        <v>14.55802480360628</v>
      </c>
      <c r="I30" s="297">
        <v>15.21329952497342</v>
      </c>
      <c r="J30" s="297">
        <v>13.424124813386239</v>
      </c>
      <c r="K30" s="297">
        <v>15.070061494202131</v>
      </c>
      <c r="L30" s="297">
        <v>15.85590757259817</v>
      </c>
      <c r="M30" s="297">
        <v>9.3635281746741832</v>
      </c>
      <c r="N30" s="297">
        <v>3.008469911131685</v>
      </c>
      <c r="O30" s="297">
        <v>4.8218552524746876</v>
      </c>
      <c r="P30" s="297">
        <v>5.7169756677112664</v>
      </c>
      <c r="Q30" s="297">
        <v>7.0800899753651514</v>
      </c>
      <c r="R30" s="297">
        <v>10.10094778390463</v>
      </c>
      <c r="S30" s="297">
        <v>11.911261375428349</v>
      </c>
      <c r="T30" s="297">
        <v>15.80991455381394</v>
      </c>
      <c r="U30" s="297">
        <v>19.398617487152109</v>
      </c>
      <c r="V30" s="297">
        <v>11.68509488356378</v>
      </c>
      <c r="W30" s="297">
        <v>14.113231745669349</v>
      </c>
      <c r="DA30" s="122" t="s">
        <v>816</v>
      </c>
    </row>
    <row r="31" spans="1:105" ht="12" customHeight="1" x14ac:dyDescent="0.25">
      <c r="A31" s="18" t="s">
        <v>162</v>
      </c>
      <c r="B31" s="297">
        <v>42.056238531677657</v>
      </c>
      <c r="C31" s="297">
        <v>73.911048724674245</v>
      </c>
      <c r="D31" s="297">
        <v>145.70632657092679</v>
      </c>
      <c r="E31" s="297">
        <v>92.588504818681585</v>
      </c>
      <c r="F31" s="297">
        <v>113.27840128848641</v>
      </c>
      <c r="G31" s="297">
        <v>29.049191985301171</v>
      </c>
      <c r="H31" s="297">
        <v>27.487805678100148</v>
      </c>
      <c r="I31" s="297">
        <v>31.52781506642977</v>
      </c>
      <c r="J31" s="297">
        <v>26.746333708409939</v>
      </c>
      <c r="K31" s="297">
        <v>77.655798653852798</v>
      </c>
      <c r="L31" s="297">
        <v>112.2238401851485</v>
      </c>
      <c r="M31" s="297">
        <v>55.172247768062597</v>
      </c>
      <c r="N31" s="297">
        <v>16.144074878655971</v>
      </c>
      <c r="O31" s="297">
        <v>18.916405631592671</v>
      </c>
      <c r="P31" s="297">
        <v>14.30897639421533</v>
      </c>
      <c r="Q31" s="297">
        <v>33.148198109127158</v>
      </c>
      <c r="R31" s="297">
        <v>59.108096764270577</v>
      </c>
      <c r="S31" s="297">
        <v>58.408717004834642</v>
      </c>
      <c r="T31" s="297">
        <v>108.5912825770571</v>
      </c>
      <c r="U31" s="297">
        <v>153.6524984707475</v>
      </c>
      <c r="V31" s="297">
        <v>129.59065499364951</v>
      </c>
      <c r="W31" s="297">
        <v>160.87775637526121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670.16403747840184</v>
      </c>
      <c r="C34" s="225">
        <f t="shared" si="0"/>
        <v>704.51716905657429</v>
      </c>
      <c r="D34" s="225">
        <f t="shared" si="0"/>
        <v>738.78678420958715</v>
      </c>
      <c r="E34" s="225">
        <f t="shared" si="0"/>
        <v>712.97156565212845</v>
      </c>
      <c r="F34" s="225">
        <f t="shared" si="0"/>
        <v>719.50509809015227</v>
      </c>
      <c r="G34" s="225">
        <f t="shared" si="0"/>
        <v>707.70873757575623</v>
      </c>
      <c r="H34" s="225">
        <f t="shared" si="0"/>
        <v>720.22439663789203</v>
      </c>
      <c r="I34" s="225">
        <f t="shared" si="0"/>
        <v>723.18923419709813</v>
      </c>
      <c r="J34" s="225">
        <f t="shared" si="0"/>
        <v>720.82311463364078</v>
      </c>
      <c r="K34" s="225">
        <f t="shared" si="0"/>
        <v>645.17619782982729</v>
      </c>
      <c r="L34" s="225">
        <f t="shared" si="0"/>
        <v>680.89359493484062</v>
      </c>
      <c r="M34" s="225">
        <f t="shared" si="0"/>
        <v>726.7647079148536</v>
      </c>
      <c r="N34" s="225">
        <f t="shared" si="0"/>
        <v>593.97629170002119</v>
      </c>
      <c r="O34" s="225">
        <f t="shared" si="0"/>
        <v>581.65058273071088</v>
      </c>
      <c r="P34" s="225">
        <f t="shared" si="0"/>
        <v>585.84026837698843</v>
      </c>
      <c r="Q34" s="225">
        <f t="shared" si="0"/>
        <v>604.07350002077919</v>
      </c>
      <c r="R34" s="225">
        <f t="shared" si="0"/>
        <v>619.31328363455475</v>
      </c>
      <c r="S34" s="225">
        <f t="shared" si="0"/>
        <v>642.87768044985432</v>
      </c>
      <c r="T34" s="225">
        <f t="shared" si="0"/>
        <v>666.19582489982122</v>
      </c>
      <c r="U34" s="225">
        <f t="shared" si="0"/>
        <v>434.82771550392124</v>
      </c>
      <c r="V34" s="225">
        <f t="shared" si="0"/>
        <v>386.08793270966191</v>
      </c>
      <c r="W34" s="225">
        <f t="shared" si="0"/>
        <v>373.47175467589193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0.30326239942519562</v>
      </c>
      <c r="C39" s="262">
        <v>0.57317437619059708</v>
      </c>
      <c r="D39" s="262">
        <v>0.90572151860882566</v>
      </c>
      <c r="E39" s="262">
        <v>0.55421607332759382</v>
      </c>
      <c r="F39" s="262">
        <v>0.61722795432338473</v>
      </c>
      <c r="G39" s="262">
        <v>0.24926049322910679</v>
      </c>
      <c r="H39" s="262">
        <v>0.18014063538306271</v>
      </c>
      <c r="I39" s="262">
        <v>0.29312230341843731</v>
      </c>
      <c r="J39" s="262">
        <v>0.18885242270560151</v>
      </c>
      <c r="K39" s="262">
        <v>0.38860334195250651</v>
      </c>
      <c r="L39" s="262">
        <v>0.55961079738216535</v>
      </c>
      <c r="M39" s="262">
        <v>0.28561094601160991</v>
      </c>
      <c r="N39" s="262">
        <v>4.8360749827380312E-2</v>
      </c>
      <c r="O39" s="262">
        <v>3.3416314151039378E-2</v>
      </c>
      <c r="P39" s="262">
        <v>6.0621111969294417E-3</v>
      </c>
      <c r="Q39" s="262">
        <v>1.22341045041773E-2</v>
      </c>
      <c r="R39" s="262">
        <v>2.4200470087090881E-2</v>
      </c>
      <c r="S39" s="262">
        <v>6.0928570078824851E-2</v>
      </c>
      <c r="T39" s="262">
        <v>0.1109097074013554</v>
      </c>
      <c r="U39" s="262">
        <v>9.2532796873565096E-2</v>
      </c>
      <c r="V39" s="262">
        <v>5.9468432110767147E-2</v>
      </c>
      <c r="W39" s="262">
        <v>7.536930468610617E-2</v>
      </c>
      <c r="DA39" s="68" t="s">
        <v>823</v>
      </c>
    </row>
    <row r="40" spans="1:105" ht="12" customHeight="1" x14ac:dyDescent="0.25">
      <c r="A40" s="37" t="s">
        <v>160</v>
      </c>
      <c r="B40" s="228">
        <v>6.4024696105892051E-2</v>
      </c>
      <c r="C40" s="228">
        <v>8.0109347232490871E-2</v>
      </c>
      <c r="D40" s="228">
        <v>7.6541287709878614E-2</v>
      </c>
      <c r="E40" s="228">
        <v>7.1391171391840869E-2</v>
      </c>
      <c r="F40" s="228">
        <v>7.4017519958271938E-2</v>
      </c>
      <c r="G40" s="228">
        <v>6.7582419000734903E-2</v>
      </c>
      <c r="H40" s="228">
        <v>3.0207076085720951E-2</v>
      </c>
      <c r="I40" s="228">
        <v>0.12610310523342469</v>
      </c>
      <c r="J40" s="228">
        <v>8.0225050696872899E-2</v>
      </c>
      <c r="K40" s="228">
        <v>8.927282691408521E-2</v>
      </c>
      <c r="L40" s="228">
        <v>0.1032039638155231</v>
      </c>
      <c r="M40" s="228">
        <v>7.2375880034466891E-2</v>
      </c>
      <c r="N40" s="228">
        <v>1.7229870296517121E-2</v>
      </c>
      <c r="O40" s="228">
        <v>7.7604854072271063E-3</v>
      </c>
      <c r="P40" s="228">
        <v>6.8401179621434022E-4</v>
      </c>
      <c r="Q40" s="228">
        <v>1.046325827029857E-3</v>
      </c>
      <c r="R40" s="228">
        <v>1.7070794782604549E-3</v>
      </c>
      <c r="S40" s="228">
        <v>4.7186303538690752E-3</v>
      </c>
      <c r="T40" s="228">
        <v>7.8587294069950922E-3</v>
      </c>
      <c r="U40" s="228">
        <v>5.5989297476917912E-3</v>
      </c>
      <c r="V40" s="228">
        <v>3.0117117942197649E-3</v>
      </c>
      <c r="W40" s="228">
        <v>4.3661237568977714E-3</v>
      </c>
      <c r="DA40" s="69" t="s">
        <v>824</v>
      </c>
    </row>
    <row r="41" spans="1:105" ht="12" customHeight="1" x14ac:dyDescent="0.25">
      <c r="A41" s="37" t="s">
        <v>162</v>
      </c>
      <c r="B41" s="228">
        <v>0.23923770331930361</v>
      </c>
      <c r="C41" s="228">
        <v>0.49306502895810622</v>
      </c>
      <c r="D41" s="228">
        <v>0.82918023089894699</v>
      </c>
      <c r="E41" s="228">
        <v>0.482824901935753</v>
      </c>
      <c r="F41" s="228">
        <v>0.54321043436511274</v>
      </c>
      <c r="G41" s="228">
        <v>0.1816780742283719</v>
      </c>
      <c r="H41" s="228">
        <v>0.14993355929734181</v>
      </c>
      <c r="I41" s="228">
        <v>0.1670191981850126</v>
      </c>
      <c r="J41" s="228">
        <v>0.1086273720087286</v>
      </c>
      <c r="K41" s="228">
        <v>0.29933051503842117</v>
      </c>
      <c r="L41" s="228">
        <v>0.4564068335666423</v>
      </c>
      <c r="M41" s="228">
        <v>0.21323506597714301</v>
      </c>
      <c r="N41" s="228">
        <v>3.113087953086319E-2</v>
      </c>
      <c r="O41" s="228">
        <v>2.5655828743812271E-2</v>
      </c>
      <c r="P41" s="228">
        <v>5.3780994007151016E-3</v>
      </c>
      <c r="Q41" s="228">
        <v>1.1187778677147439E-2</v>
      </c>
      <c r="R41" s="228">
        <v>2.2493390608830419E-2</v>
      </c>
      <c r="S41" s="228">
        <v>5.6209939724955783E-2</v>
      </c>
      <c r="T41" s="228">
        <v>0.1030509779943603</v>
      </c>
      <c r="U41" s="228">
        <v>8.693386712587331E-2</v>
      </c>
      <c r="V41" s="228">
        <v>5.6456720316547387E-2</v>
      </c>
      <c r="W41" s="228">
        <v>7.1003180929208404E-2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26.337169460827649</v>
      </c>
      <c r="C46" s="296">
        <v>41.620573869560467</v>
      </c>
      <c r="D46" s="296">
        <v>58.945546203320554</v>
      </c>
      <c r="E46" s="296">
        <v>38.854143678928537</v>
      </c>
      <c r="F46" s="296">
        <v>38.579349593670798</v>
      </c>
      <c r="G46" s="296">
        <v>17.884092669402211</v>
      </c>
      <c r="H46" s="296">
        <v>14.513859141896731</v>
      </c>
      <c r="I46" s="296">
        <v>20.749018374476019</v>
      </c>
      <c r="J46" s="296">
        <v>13.66048747662046</v>
      </c>
      <c r="K46" s="296">
        <v>24.697484377810369</v>
      </c>
      <c r="L46" s="296">
        <v>34.419139776810169</v>
      </c>
      <c r="M46" s="296">
        <v>17.992698891394841</v>
      </c>
      <c r="N46" s="296">
        <v>3.1210182423830961</v>
      </c>
      <c r="O46" s="296">
        <v>2.2774627889550931</v>
      </c>
      <c r="P46" s="296">
        <v>1.138565406782841</v>
      </c>
      <c r="Q46" s="296">
        <v>2.3280279343778898</v>
      </c>
      <c r="R46" s="296">
        <v>4.8589842383695556</v>
      </c>
      <c r="S46" s="296">
        <v>14.672531905347331</v>
      </c>
      <c r="T46" s="296">
        <v>28.438282468845241</v>
      </c>
      <c r="U46" s="296">
        <v>25.020554457649482</v>
      </c>
      <c r="V46" s="296">
        <v>18.426974334037681</v>
      </c>
      <c r="W46" s="296">
        <v>23.696876373893598</v>
      </c>
      <c r="DA46" s="70" t="s">
        <v>830</v>
      </c>
    </row>
    <row r="47" spans="1:105" ht="12" customHeight="1" x14ac:dyDescent="0.25">
      <c r="A47" s="60" t="s">
        <v>521</v>
      </c>
      <c r="B47" s="264">
        <v>26.337169460827649</v>
      </c>
      <c r="C47" s="264">
        <v>41.620573869560467</v>
      </c>
      <c r="D47" s="264">
        <v>58.945546203320554</v>
      </c>
      <c r="E47" s="264">
        <v>38.854143678928537</v>
      </c>
      <c r="F47" s="264">
        <v>38.579349593670798</v>
      </c>
      <c r="G47" s="264">
        <v>17.884092669402211</v>
      </c>
      <c r="H47" s="264">
        <v>14.513859141896731</v>
      </c>
      <c r="I47" s="264">
        <v>20.749018374476019</v>
      </c>
      <c r="J47" s="264">
        <v>13.66048747662046</v>
      </c>
      <c r="K47" s="264">
        <v>24.697484377810369</v>
      </c>
      <c r="L47" s="264">
        <v>34.419139776810169</v>
      </c>
      <c r="M47" s="264">
        <v>17.992698891394841</v>
      </c>
      <c r="N47" s="264">
        <v>3.1210182423830961</v>
      </c>
      <c r="O47" s="264">
        <v>2.2774627889550931</v>
      </c>
      <c r="P47" s="264">
        <v>1.138565406782841</v>
      </c>
      <c r="Q47" s="264">
        <v>2.3280279343778898</v>
      </c>
      <c r="R47" s="264">
        <v>4.8589842383695556</v>
      </c>
      <c r="S47" s="264">
        <v>14.672531905347331</v>
      </c>
      <c r="T47" s="264">
        <v>28.438282468845241</v>
      </c>
      <c r="U47" s="264">
        <v>25.020554457649482</v>
      </c>
      <c r="V47" s="264">
        <v>18.426974334037681</v>
      </c>
      <c r="W47" s="264">
        <v>23.696876373893598</v>
      </c>
      <c r="DA47" s="72" t="s">
        <v>831</v>
      </c>
    </row>
    <row r="48" spans="1:105" ht="12" customHeight="1" x14ac:dyDescent="0.25">
      <c r="A48" s="59" t="s">
        <v>33</v>
      </c>
      <c r="B48" s="299">
        <v>1.0008903295128251</v>
      </c>
      <c r="C48" s="299">
        <v>1.23326323828997</v>
      </c>
      <c r="D48" s="299">
        <v>1.221755138981703</v>
      </c>
      <c r="E48" s="299">
        <v>1.0167917629569849</v>
      </c>
      <c r="F48" s="299">
        <v>0.95633034491384838</v>
      </c>
      <c r="G48" s="299">
        <v>1.0172634818727031</v>
      </c>
      <c r="H48" s="299">
        <v>0.7853162983295916</v>
      </c>
      <c r="I48" s="299">
        <v>0.89801827982536964</v>
      </c>
      <c r="J48" s="299">
        <v>0.64177210116259542</v>
      </c>
      <c r="K48" s="299">
        <v>0.67579454847887788</v>
      </c>
      <c r="L48" s="299">
        <v>0.89728727343243708</v>
      </c>
      <c r="M48" s="299">
        <v>0.52655047543473654</v>
      </c>
      <c r="N48" s="299">
        <v>0.15076643929328459</v>
      </c>
      <c r="O48" s="299">
        <v>8.856552814515832E-2</v>
      </c>
      <c r="P48" s="299">
        <v>4.6493843046850822E-2</v>
      </c>
      <c r="Q48" s="299">
        <v>5.851973582844331E-2</v>
      </c>
      <c r="R48" s="299">
        <v>0.14345240805098891</v>
      </c>
      <c r="S48" s="299">
        <v>0.43483003308598611</v>
      </c>
      <c r="T48" s="299">
        <v>0.54386692184143581</v>
      </c>
      <c r="U48" s="299">
        <v>0.39715434295641328</v>
      </c>
      <c r="V48" s="299">
        <v>0.29719765613282689</v>
      </c>
      <c r="W48" s="299">
        <v>0.24058880305991401</v>
      </c>
      <c r="DA48" s="71" t="s">
        <v>832</v>
      </c>
    </row>
    <row r="49" spans="1:105" ht="12" customHeight="1" x14ac:dyDescent="0.25">
      <c r="A49" s="59" t="s">
        <v>160</v>
      </c>
      <c r="B49" s="299">
        <v>3.1014179875705761</v>
      </c>
      <c r="C49" s="299">
        <v>3.9398523136214672</v>
      </c>
      <c r="D49" s="299">
        <v>3.7840366673956431</v>
      </c>
      <c r="E49" s="299">
        <v>3.54434784762101</v>
      </c>
      <c r="F49" s="299">
        <v>3.7973992118174422</v>
      </c>
      <c r="G49" s="299">
        <v>3.6134081093550638</v>
      </c>
      <c r="H49" s="299">
        <v>1.5977738469966529</v>
      </c>
      <c r="I49" s="299">
        <v>6.6983461857909932</v>
      </c>
      <c r="J49" s="299">
        <v>4.2914653838343542</v>
      </c>
      <c r="K49" s="299">
        <v>4.8008105257745228</v>
      </c>
      <c r="L49" s="299">
        <v>5.543361371262308</v>
      </c>
      <c r="M49" s="299">
        <v>3.9283026241620931</v>
      </c>
      <c r="N49" s="299">
        <v>0.94488800662700911</v>
      </c>
      <c r="O49" s="299">
        <v>0.42513953051619402</v>
      </c>
      <c r="P49" s="299">
        <v>9.0975781180831342E-2</v>
      </c>
      <c r="Q49" s="299">
        <v>0.16238342813847509</v>
      </c>
      <c r="R49" s="299">
        <v>0.28703774363094992</v>
      </c>
      <c r="S49" s="299">
        <v>0.92804420050498182</v>
      </c>
      <c r="T49" s="299">
        <v>1.741000991226505</v>
      </c>
      <c r="U49" s="299">
        <v>1.331920547950957</v>
      </c>
      <c r="V49" s="299">
        <v>0.84576253093026632</v>
      </c>
      <c r="W49" s="299">
        <v>1.255090234777674</v>
      </c>
      <c r="DA49" s="71" t="s">
        <v>833</v>
      </c>
    </row>
    <row r="50" spans="1:105" ht="12" customHeight="1" x14ac:dyDescent="0.25">
      <c r="A50" s="59" t="s">
        <v>70</v>
      </c>
      <c r="B50" s="299">
        <v>10.64595621317828</v>
      </c>
      <c r="C50" s="299">
        <v>12.19806093498573</v>
      </c>
      <c r="D50" s="299">
        <v>12.94686687858691</v>
      </c>
      <c r="E50" s="299">
        <v>10.32226134778228</v>
      </c>
      <c r="F50" s="299">
        <v>5.9567198566578101</v>
      </c>
      <c r="G50" s="299">
        <v>3.539696171380696</v>
      </c>
      <c r="H50" s="299">
        <v>4.200179516390512</v>
      </c>
      <c r="I50" s="299">
        <v>4.2809262297865018</v>
      </c>
      <c r="J50" s="299">
        <v>2.9164639258874852</v>
      </c>
      <c r="K50" s="299">
        <v>3.123830101060717</v>
      </c>
      <c r="L50" s="299">
        <v>3.463657425767753</v>
      </c>
      <c r="M50" s="299">
        <v>1.964212851618492</v>
      </c>
      <c r="N50" s="299">
        <v>0.31814289472398283</v>
      </c>
      <c r="O50" s="299">
        <v>0.35826485004290332</v>
      </c>
      <c r="P50" s="299">
        <v>0.28579116799132143</v>
      </c>
      <c r="Q50" s="299">
        <v>0.37084931211828859</v>
      </c>
      <c r="R50" s="299">
        <v>0.64633152824158535</v>
      </c>
      <c r="S50" s="299">
        <v>2.25447753252242</v>
      </c>
      <c r="T50" s="299">
        <v>3.3237883473285632</v>
      </c>
      <c r="U50" s="299">
        <v>2.6109193247558742</v>
      </c>
      <c r="V50" s="299">
        <v>1.4295825394789301</v>
      </c>
      <c r="W50" s="299">
        <v>1.790553024470968</v>
      </c>
      <c r="DA50" s="71" t="s">
        <v>834</v>
      </c>
    </row>
    <row r="51" spans="1:105" ht="12" customHeight="1" x14ac:dyDescent="0.25">
      <c r="A51" s="59" t="s">
        <v>162</v>
      </c>
      <c r="B51" s="299">
        <v>11.588904930565979</v>
      </c>
      <c r="C51" s="299">
        <v>24.249397382663311</v>
      </c>
      <c r="D51" s="299">
        <v>40.992887518356291</v>
      </c>
      <c r="E51" s="299">
        <v>23.970742720568271</v>
      </c>
      <c r="F51" s="299">
        <v>27.868900180281699</v>
      </c>
      <c r="G51" s="299">
        <v>9.7137249067937521</v>
      </c>
      <c r="H51" s="299">
        <v>7.9305894801799752</v>
      </c>
      <c r="I51" s="299">
        <v>8.8717276790731603</v>
      </c>
      <c r="J51" s="299">
        <v>5.8107860657360266</v>
      </c>
      <c r="K51" s="299">
        <v>16.097049202496251</v>
      </c>
      <c r="L51" s="299">
        <v>24.51483370634767</v>
      </c>
      <c r="M51" s="299">
        <v>11.573632940179531</v>
      </c>
      <c r="N51" s="299">
        <v>1.7072209017388189</v>
      </c>
      <c r="O51" s="299">
        <v>1.405492880250838</v>
      </c>
      <c r="P51" s="299">
        <v>0.71530461456383743</v>
      </c>
      <c r="Q51" s="299">
        <v>1.7362754582926829</v>
      </c>
      <c r="R51" s="299">
        <v>3.7821625584460312</v>
      </c>
      <c r="S51" s="299">
        <v>11.05518013923394</v>
      </c>
      <c r="T51" s="299">
        <v>22.82962620844873</v>
      </c>
      <c r="U51" s="299">
        <v>20.680560241986239</v>
      </c>
      <c r="V51" s="299">
        <v>15.854431607495661</v>
      </c>
      <c r="W51" s="299">
        <v>20.410644311585038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28.084605618148988</v>
      </c>
      <c r="C53" s="296">
        <f t="shared" si="1"/>
        <v>36.60642081082328</v>
      </c>
      <c r="D53" s="296">
        <f t="shared" si="1"/>
        <v>41.175516487657816</v>
      </c>
      <c r="E53" s="296">
        <f t="shared" si="1"/>
        <v>33.036205899872265</v>
      </c>
      <c r="F53" s="296">
        <f t="shared" si="1"/>
        <v>31.803520542158054</v>
      </c>
      <c r="G53" s="296">
        <f t="shared" si="1"/>
        <v>27.922384413124892</v>
      </c>
      <c r="H53" s="296">
        <f t="shared" si="1"/>
        <v>23.875396860612227</v>
      </c>
      <c r="I53" s="296">
        <f t="shared" si="1"/>
        <v>30.010093519203721</v>
      </c>
      <c r="J53" s="296">
        <f t="shared" si="1"/>
        <v>20.887774734314693</v>
      </c>
      <c r="K53" s="296">
        <f t="shared" si="1"/>
        <v>24.305110110064472</v>
      </c>
      <c r="L53" s="296">
        <f t="shared" si="1"/>
        <v>28.092844360648289</v>
      </c>
      <c r="M53" s="296">
        <f t="shared" si="1"/>
        <v>24.357398077447122</v>
      </c>
      <c r="N53" s="296">
        <f t="shared" si="1"/>
        <v>9.0069127078108</v>
      </c>
      <c r="O53" s="296">
        <f t="shared" si="1"/>
        <v>6.0687036276047488</v>
      </c>
      <c r="P53" s="296">
        <f t="shared" si="1"/>
        <v>3.5518484971516728</v>
      </c>
      <c r="Q53" s="296">
        <f t="shared" si="1"/>
        <v>4.8602225126560006</v>
      </c>
      <c r="R53" s="296">
        <f t="shared" si="1"/>
        <v>6.396198726098115</v>
      </c>
      <c r="S53" s="296">
        <f t="shared" si="1"/>
        <v>17.780756774428202</v>
      </c>
      <c r="T53" s="296">
        <f t="shared" si="1"/>
        <v>23.50480452357462</v>
      </c>
      <c r="U53" s="296">
        <f t="shared" si="1"/>
        <v>17.075522349398199</v>
      </c>
      <c r="V53" s="296">
        <f t="shared" si="1"/>
        <v>13.412666343513488</v>
      </c>
      <c r="W53" s="296">
        <f t="shared" si="1"/>
        <v>15.632691497312225</v>
      </c>
      <c r="DA53" s="70"/>
    </row>
    <row r="54" spans="1:105" ht="12" customHeight="1" x14ac:dyDescent="0.25">
      <c r="A54" s="60" t="s">
        <v>530</v>
      </c>
      <c r="B54" s="264">
        <v>2.9687536574274178</v>
      </c>
      <c r="C54" s="264">
        <v>5.4228527958555652</v>
      </c>
      <c r="D54" s="264">
        <v>8.2973198893002191</v>
      </c>
      <c r="E54" s="264">
        <v>5.287067249176296</v>
      </c>
      <c r="F54" s="264">
        <v>5.9145120062546939</v>
      </c>
      <c r="G54" s="264">
        <v>2.5646256608928728</v>
      </c>
      <c r="H54" s="264">
        <v>1.8680880482519679</v>
      </c>
      <c r="I54" s="264">
        <v>2.966409008618883</v>
      </c>
      <c r="J54" s="264">
        <v>1.9550642959358251</v>
      </c>
      <c r="K54" s="264">
        <v>3.9130890386684301</v>
      </c>
      <c r="L54" s="264">
        <v>5.4925849945174008</v>
      </c>
      <c r="M54" s="264">
        <v>2.880314341792432</v>
      </c>
      <c r="N54" s="264">
        <v>0.50220803242712475</v>
      </c>
      <c r="O54" s="264">
        <v>0.3470916022191437</v>
      </c>
      <c r="P54" s="264">
        <v>0.15453863650002489</v>
      </c>
      <c r="Q54" s="264">
        <v>0.36043736008465199</v>
      </c>
      <c r="R54" s="264">
        <v>0.78884382999261859</v>
      </c>
      <c r="S54" s="264">
        <v>2.280737952915771</v>
      </c>
      <c r="T54" s="264">
        <v>4.5615961864454002</v>
      </c>
      <c r="U54" s="264">
        <v>4.1309166618809376</v>
      </c>
      <c r="V54" s="264">
        <v>3.139998164571328</v>
      </c>
      <c r="W54" s="264">
        <v>4.0087256509228641</v>
      </c>
      <c r="DA54" s="72" t="s">
        <v>837</v>
      </c>
    </row>
    <row r="55" spans="1:105" ht="12" customHeight="1" x14ac:dyDescent="0.25">
      <c r="A55" s="59" t="s">
        <v>33</v>
      </c>
      <c r="B55" s="232">
        <v>0.18936692654215651</v>
      </c>
      <c r="C55" s="232">
        <v>0.2273023046895403</v>
      </c>
      <c r="D55" s="232">
        <v>0.22038226669426969</v>
      </c>
      <c r="E55" s="232">
        <v>0.188415414264262</v>
      </c>
      <c r="F55" s="232">
        <v>0.1733835485531445</v>
      </c>
      <c r="G55" s="232">
        <v>0.18187590045073021</v>
      </c>
      <c r="H55" s="232">
        <v>0.14224215258528369</v>
      </c>
      <c r="I55" s="232">
        <v>0.1617606636988265</v>
      </c>
      <c r="J55" s="232">
        <v>0.1167817359284461</v>
      </c>
      <c r="K55" s="232">
        <v>0.1225774829855574</v>
      </c>
      <c r="L55" s="232">
        <v>0.15921013789857719</v>
      </c>
      <c r="M55" s="232">
        <v>9.4620969336007055E-2</v>
      </c>
      <c r="N55" s="232">
        <v>2.701372963187965E-2</v>
      </c>
      <c r="O55" s="232">
        <v>1.601729057853795E-2</v>
      </c>
      <c r="P55" s="232">
        <v>8.4255536615278192E-3</v>
      </c>
      <c r="Q55" s="232">
        <v>1.0777094566107299E-2</v>
      </c>
      <c r="R55" s="232">
        <v>2.6862301446436719E-2</v>
      </c>
      <c r="S55" s="232">
        <v>7.9862217522343265E-2</v>
      </c>
      <c r="T55" s="232">
        <v>9.8783645197145248E-2</v>
      </c>
      <c r="U55" s="232">
        <v>7.3210093913973637E-2</v>
      </c>
      <c r="V55" s="232">
        <v>5.4902546581924151E-2</v>
      </c>
      <c r="W55" s="232">
        <v>4.4026306503712122E-2</v>
      </c>
      <c r="DA55" s="71" t="s">
        <v>838</v>
      </c>
    </row>
    <row r="56" spans="1:105" ht="12" customHeight="1" x14ac:dyDescent="0.25">
      <c r="A56" s="59" t="s">
        <v>160</v>
      </c>
      <c r="B56" s="232">
        <v>0.58678356150635014</v>
      </c>
      <c r="C56" s="232">
        <v>0.7261527654585086</v>
      </c>
      <c r="D56" s="232">
        <v>0.68257095993059791</v>
      </c>
      <c r="E56" s="232">
        <v>0.6567812528929875</v>
      </c>
      <c r="F56" s="232">
        <v>0.68847188016096617</v>
      </c>
      <c r="G56" s="232">
        <v>0.64603897151118028</v>
      </c>
      <c r="H56" s="232">
        <v>0.28940032420655271</v>
      </c>
      <c r="I56" s="232">
        <v>1.2065778047511011</v>
      </c>
      <c r="J56" s="232">
        <v>0.78090770273923016</v>
      </c>
      <c r="K56" s="232">
        <v>0.87078428179774559</v>
      </c>
      <c r="L56" s="232">
        <v>0.9835861428906939</v>
      </c>
      <c r="M56" s="232">
        <v>0.70591485429105416</v>
      </c>
      <c r="N56" s="232">
        <v>0.16930126666833509</v>
      </c>
      <c r="O56" s="232">
        <v>7.6887515259212572E-2</v>
      </c>
      <c r="P56" s="232">
        <v>1.6486512535995361E-2</v>
      </c>
      <c r="Q56" s="232">
        <v>2.9904809655112021E-2</v>
      </c>
      <c r="R56" s="232">
        <v>5.3749494349226698E-2</v>
      </c>
      <c r="S56" s="232">
        <v>0.17044744422338901</v>
      </c>
      <c r="T56" s="232">
        <v>0.31622151908576379</v>
      </c>
      <c r="U56" s="232">
        <v>0.24552174773056001</v>
      </c>
      <c r="V56" s="232">
        <v>0.15624119434808731</v>
      </c>
      <c r="W56" s="232">
        <v>0.229673977605588</v>
      </c>
      <c r="DA56" s="71" t="s">
        <v>839</v>
      </c>
    </row>
    <row r="57" spans="1:105" ht="12" customHeight="1" x14ac:dyDescent="0.25">
      <c r="A57" s="59" t="s">
        <v>162</v>
      </c>
      <c r="B57" s="232">
        <v>2.192603169378911</v>
      </c>
      <c r="C57" s="232">
        <v>4.4693977257075161</v>
      </c>
      <c r="D57" s="232">
        <v>7.3943666626753517</v>
      </c>
      <c r="E57" s="232">
        <v>4.4418705820190469</v>
      </c>
      <c r="F57" s="232">
        <v>5.0526565775405832</v>
      </c>
      <c r="G57" s="232">
        <v>1.736710788930963</v>
      </c>
      <c r="H57" s="232">
        <v>1.4364455714601321</v>
      </c>
      <c r="I57" s="232">
        <v>1.598070540168955</v>
      </c>
      <c r="J57" s="232">
        <v>1.0573748572681489</v>
      </c>
      <c r="K57" s="232">
        <v>2.919727273885127</v>
      </c>
      <c r="L57" s="232">
        <v>4.3497887137281293</v>
      </c>
      <c r="M57" s="232">
        <v>2.0797785181653712</v>
      </c>
      <c r="N57" s="232">
        <v>0.30589303612690988</v>
      </c>
      <c r="O57" s="232">
        <v>0.25418679638139319</v>
      </c>
      <c r="P57" s="232">
        <v>0.12962657030250169</v>
      </c>
      <c r="Q57" s="232">
        <v>0.31975545586343268</v>
      </c>
      <c r="R57" s="232">
        <v>0.70823203419695513</v>
      </c>
      <c r="S57" s="232">
        <v>2.030428291170038</v>
      </c>
      <c r="T57" s="232">
        <v>4.1465910221624913</v>
      </c>
      <c r="U57" s="232">
        <v>3.8121848202364039</v>
      </c>
      <c r="V57" s="232">
        <v>2.928854423641317</v>
      </c>
      <c r="W57" s="232">
        <v>3.7350253668135638</v>
      </c>
      <c r="DA57" s="71" t="s">
        <v>840</v>
      </c>
    </row>
    <row r="58" spans="1:105" ht="12" customHeight="1" x14ac:dyDescent="0.25">
      <c r="A58" s="60" t="s">
        <v>535</v>
      </c>
      <c r="B58" s="264">
        <v>25.115851960721571</v>
      </c>
      <c r="C58" s="264">
        <v>31.183568014967712</v>
      </c>
      <c r="D58" s="264">
        <v>32.878196598357597</v>
      </c>
      <c r="E58" s="264">
        <v>27.749138650695969</v>
      </c>
      <c r="F58" s="264">
        <v>25.889008535903361</v>
      </c>
      <c r="G58" s="264">
        <v>25.357758752232019</v>
      </c>
      <c r="H58" s="264">
        <v>22.007308812360261</v>
      </c>
      <c r="I58" s="264">
        <v>27.043684510584839</v>
      </c>
      <c r="J58" s="264">
        <v>18.932710438378869</v>
      </c>
      <c r="K58" s="264">
        <v>20.392021071396041</v>
      </c>
      <c r="L58" s="264">
        <v>22.600259366130889</v>
      </c>
      <c r="M58" s="264">
        <v>21.477083735654691</v>
      </c>
      <c r="N58" s="264">
        <v>8.5047046753836746</v>
      </c>
      <c r="O58" s="264">
        <v>5.7216120253856051</v>
      </c>
      <c r="P58" s="264">
        <v>3.3973098606516481</v>
      </c>
      <c r="Q58" s="264">
        <v>4.4997851525713486</v>
      </c>
      <c r="R58" s="264">
        <v>5.6073548961054964</v>
      </c>
      <c r="S58" s="264">
        <v>15.50001882151243</v>
      </c>
      <c r="T58" s="264">
        <v>18.943208337129221</v>
      </c>
      <c r="U58" s="264">
        <v>12.94460568751726</v>
      </c>
      <c r="V58" s="264">
        <v>10.27266817894216</v>
      </c>
      <c r="W58" s="264">
        <v>11.62396584638936</v>
      </c>
      <c r="DA58" s="72" t="s">
        <v>841</v>
      </c>
    </row>
    <row r="59" spans="1:105" ht="12" customHeight="1" x14ac:dyDescent="0.25">
      <c r="A59" s="64" t="s">
        <v>30</v>
      </c>
      <c r="B59" s="231">
        <v>6.9938275956332134</v>
      </c>
      <c r="C59" s="231">
        <v>6.6211278134843941</v>
      </c>
      <c r="D59" s="231">
        <v>5.3560354984017673</v>
      </c>
      <c r="E59" s="231">
        <v>3.9023759032709049</v>
      </c>
      <c r="F59" s="231">
        <v>0.1613122626266365</v>
      </c>
      <c r="G59" s="231">
        <v>9.059849014847229</v>
      </c>
      <c r="H59" s="231">
        <v>8.1345350282962059</v>
      </c>
      <c r="I59" s="231">
        <v>10.00914644306777</v>
      </c>
      <c r="J59" s="231">
        <v>4.4071176841166526</v>
      </c>
      <c r="K59" s="231">
        <v>2.9592756727571272</v>
      </c>
      <c r="L59" s="231">
        <v>4.7876736346136592</v>
      </c>
      <c r="M59" s="231">
        <v>6.5151410468652937</v>
      </c>
      <c r="N59" s="231">
        <v>2.3530969159178969</v>
      </c>
      <c r="O59" s="231">
        <v>1.709973279014249</v>
      </c>
      <c r="P59" s="231">
        <v>0.72983235394572565</v>
      </c>
      <c r="Q59" s="231">
        <v>0.96993418568533796</v>
      </c>
      <c r="R59" s="231">
        <v>0.42985164840339918</v>
      </c>
      <c r="S59" s="231">
        <v>1.300545836806166</v>
      </c>
      <c r="T59" s="231">
        <v>1.119084324622021</v>
      </c>
      <c r="U59" s="231">
        <v>4.0653641947967251E-2</v>
      </c>
      <c r="V59" s="231">
        <v>3.7044953406484137E-2</v>
      </c>
      <c r="W59" s="231">
        <v>7.4760278074140082E-2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0.68869052026226096</v>
      </c>
      <c r="C61" s="231">
        <v>0.72781203445489473</v>
      </c>
      <c r="D61" s="231">
        <v>0.57044753888223609</v>
      </c>
      <c r="E61" s="231">
        <v>0.62405678362488459</v>
      </c>
      <c r="F61" s="231">
        <v>0.6377550920375793</v>
      </c>
      <c r="G61" s="231">
        <v>0.92703995182626431</v>
      </c>
      <c r="H61" s="231">
        <v>0.75062843377169863</v>
      </c>
      <c r="I61" s="231">
        <v>0.73725543526575421</v>
      </c>
      <c r="J61" s="231">
        <v>0.68241489906488184</v>
      </c>
      <c r="K61" s="231">
        <v>0.4770102948624636</v>
      </c>
      <c r="L61" s="231">
        <v>0.46436391459681808</v>
      </c>
      <c r="M61" s="231">
        <v>0.43785638184481379</v>
      </c>
      <c r="N61" s="231">
        <v>0.29716455521753798</v>
      </c>
      <c r="O61" s="231">
        <v>0.15600382409012689</v>
      </c>
      <c r="P61" s="231">
        <v>0.1089276731832453</v>
      </c>
      <c r="Q61" s="231">
        <v>8.873001180337825E-2</v>
      </c>
      <c r="R61" s="231">
        <v>0.15285608516892521</v>
      </c>
      <c r="S61" s="231">
        <v>0.42081062406776432</v>
      </c>
      <c r="T61" s="231">
        <v>0.34087682587098028</v>
      </c>
      <c r="U61" s="231">
        <v>0.2048260203375438</v>
      </c>
      <c r="V61" s="231">
        <v>0.1650842496735257</v>
      </c>
      <c r="W61" s="231">
        <v>0.1172563632494194</v>
      </c>
      <c r="DA61" s="73" t="s">
        <v>844</v>
      </c>
    </row>
    <row r="62" spans="1:105" ht="12" customHeight="1" x14ac:dyDescent="0.25">
      <c r="A62" s="64" t="s">
        <v>160</v>
      </c>
      <c r="B62" s="231">
        <v>2.1340171889265371</v>
      </c>
      <c r="C62" s="231">
        <v>2.3251093836257311</v>
      </c>
      <c r="D62" s="231">
        <v>1.76679789188782</v>
      </c>
      <c r="E62" s="231">
        <v>2.1753464164596328</v>
      </c>
      <c r="F62" s="231">
        <v>2.5323997055162302</v>
      </c>
      <c r="G62" s="231">
        <v>3.292926306032808</v>
      </c>
      <c r="H62" s="231">
        <v>1.5271992735201421</v>
      </c>
      <c r="I62" s="231">
        <v>5.4992111449294461</v>
      </c>
      <c r="J62" s="231">
        <v>4.5632396787653331</v>
      </c>
      <c r="K62" s="231">
        <v>3.3886571734458149</v>
      </c>
      <c r="L62" s="231">
        <v>2.868799171236629</v>
      </c>
      <c r="M62" s="231">
        <v>3.2666049202348351</v>
      </c>
      <c r="N62" s="231">
        <v>1.8623987243838029</v>
      </c>
      <c r="O62" s="231">
        <v>0.74886238383520731</v>
      </c>
      <c r="P62" s="231">
        <v>0.21314177341869051</v>
      </c>
      <c r="Q62" s="231">
        <v>0.2462123810271343</v>
      </c>
      <c r="R62" s="231">
        <v>0.30585381161084052</v>
      </c>
      <c r="S62" s="231">
        <v>0.89812301235352943</v>
      </c>
      <c r="T62" s="231">
        <v>1.091198725081771</v>
      </c>
      <c r="U62" s="231">
        <v>0.68691678709034243</v>
      </c>
      <c r="V62" s="231">
        <v>0.46979533633402432</v>
      </c>
      <c r="W62" s="231">
        <v>0.61169644891263242</v>
      </c>
      <c r="DA62" s="73" t="s">
        <v>845</v>
      </c>
    </row>
    <row r="63" spans="1:105" ht="12" customHeight="1" x14ac:dyDescent="0.25">
      <c r="A63" s="64" t="s">
        <v>70</v>
      </c>
      <c r="B63" s="231">
        <v>7.3252472393370738</v>
      </c>
      <c r="C63" s="231">
        <v>7.1987028153103338</v>
      </c>
      <c r="D63" s="231">
        <v>6.0449987984347251</v>
      </c>
      <c r="E63" s="231">
        <v>6.3352964206742763</v>
      </c>
      <c r="F63" s="231">
        <v>3.9724018385792279</v>
      </c>
      <c r="G63" s="231">
        <v>3.2257520560509039</v>
      </c>
      <c r="H63" s="231">
        <v>4.0146552142802774</v>
      </c>
      <c r="I63" s="231">
        <v>3.514556665255832</v>
      </c>
      <c r="J63" s="231">
        <v>3.1011607266901779</v>
      </c>
      <c r="K63" s="231">
        <v>2.2049587718060542</v>
      </c>
      <c r="L63" s="231">
        <v>1.792511237676613</v>
      </c>
      <c r="M63" s="231">
        <v>1.6333536337094341</v>
      </c>
      <c r="N63" s="231">
        <v>0.62706788227825072</v>
      </c>
      <c r="O63" s="231">
        <v>0.6310659216322213</v>
      </c>
      <c r="P63" s="231">
        <v>0.66956321322474988</v>
      </c>
      <c r="Q63" s="231">
        <v>0.56229686234394893</v>
      </c>
      <c r="R63" s="231">
        <v>0.68870023494580312</v>
      </c>
      <c r="S63" s="231">
        <v>2.181790642827814</v>
      </c>
      <c r="T63" s="231">
        <v>2.0832346594423679</v>
      </c>
      <c r="U63" s="231">
        <v>1.3465400144719659</v>
      </c>
      <c r="V63" s="231">
        <v>0.79408957643587952</v>
      </c>
      <c r="W63" s="231">
        <v>0.87266628032739135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7.9740694165624832</v>
      </c>
      <c r="C65" s="231">
        <v>14.31081596809236</v>
      </c>
      <c r="D65" s="231">
        <v>19.139916870751051</v>
      </c>
      <c r="E65" s="231">
        <v>14.712063126666269</v>
      </c>
      <c r="F65" s="231">
        <v>18.585139637143691</v>
      </c>
      <c r="G65" s="231">
        <v>8.852191423474812</v>
      </c>
      <c r="H65" s="231">
        <v>7.5802908624919416</v>
      </c>
      <c r="I65" s="231">
        <v>7.2835148220660297</v>
      </c>
      <c r="J65" s="231">
        <v>6.1787774497418244</v>
      </c>
      <c r="K65" s="231">
        <v>11.36211915852458</v>
      </c>
      <c r="L65" s="231">
        <v>12.686911408007161</v>
      </c>
      <c r="M65" s="231">
        <v>9.6241277530003195</v>
      </c>
      <c r="N65" s="231">
        <v>3.3649765975861849</v>
      </c>
      <c r="O65" s="231">
        <v>2.4757066168138002</v>
      </c>
      <c r="P65" s="231">
        <v>1.6758448468792371</v>
      </c>
      <c r="Q65" s="231">
        <v>2.63261171171155</v>
      </c>
      <c r="R65" s="231">
        <v>4.0300931159765279</v>
      </c>
      <c r="S65" s="231">
        <v>10.69874870545716</v>
      </c>
      <c r="T65" s="231">
        <v>14.308813802112081</v>
      </c>
      <c r="U65" s="231">
        <v>10.66566922366944</v>
      </c>
      <c r="V65" s="231">
        <v>8.8066540630922425</v>
      </c>
      <c r="W65" s="231">
        <v>9.9475864758257799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615.43899999999996</v>
      </c>
      <c r="C70" s="281">
        <v>625.71699999999998</v>
      </c>
      <c r="D70" s="281">
        <v>637.76</v>
      </c>
      <c r="E70" s="281">
        <v>640.52700000000004</v>
      </c>
      <c r="F70" s="281">
        <v>648.505</v>
      </c>
      <c r="G70" s="281">
        <v>661.65300000000002</v>
      </c>
      <c r="H70" s="281">
        <v>681.65499999999997</v>
      </c>
      <c r="I70" s="281">
        <v>672.13699999999994</v>
      </c>
      <c r="J70" s="281">
        <v>686.08600000000001</v>
      </c>
      <c r="K70" s="281">
        <v>595.78499999999997</v>
      </c>
      <c r="L70" s="281">
        <v>617.822</v>
      </c>
      <c r="M70" s="281">
        <v>684.12900000000002</v>
      </c>
      <c r="N70" s="281">
        <v>581.79999999999995</v>
      </c>
      <c r="O70" s="281">
        <v>573.27099999999996</v>
      </c>
      <c r="P70" s="281">
        <v>581.14379236185698</v>
      </c>
      <c r="Q70" s="281">
        <v>596.87301546924107</v>
      </c>
      <c r="R70" s="281">
        <v>608.03390019999995</v>
      </c>
      <c r="S70" s="281">
        <v>610.36346319999996</v>
      </c>
      <c r="T70" s="281">
        <v>614.14182819999996</v>
      </c>
      <c r="U70" s="281">
        <v>392.6391059</v>
      </c>
      <c r="V70" s="281">
        <v>354.18882359999998</v>
      </c>
      <c r="W70" s="281">
        <v>334.06681750000001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27.294181083522471</v>
      </c>
      <c r="C72" s="225">
        <v>34.085662140170633</v>
      </c>
      <c r="D72" s="225">
        <v>46.092831474494048</v>
      </c>
      <c r="E72" s="225">
        <v>34.243763295025801</v>
      </c>
      <c r="F72" s="225">
        <v>34.216168820596486</v>
      </c>
      <c r="G72" s="225">
        <v>22.312075952886811</v>
      </c>
      <c r="H72" s="225">
        <v>21.354775135362921</v>
      </c>
      <c r="I72" s="225">
        <v>24.58309490072244</v>
      </c>
      <c r="J72" s="225">
        <v>16.659673066770068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3.3068652139054987E-2</v>
      </c>
      <c r="C77" s="262">
        <v>5.4241460726512897E-2</v>
      </c>
      <c r="D77" s="262">
        <v>9.0381004107927335E-2</v>
      </c>
      <c r="E77" s="262">
        <v>5.7437275131750558E-2</v>
      </c>
      <c r="F77" s="262">
        <v>6.5433101632767374E-2</v>
      </c>
      <c r="G77" s="262">
        <v>2.6482942779196481E-2</v>
      </c>
      <c r="H77" s="262">
        <v>2.1849685364772432E-2</v>
      </c>
      <c r="I77" s="262">
        <v>3.0963848833700559E-2</v>
      </c>
      <c r="J77" s="262">
        <v>1.9899265066282291E-2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6.9814471159214582E-3</v>
      </c>
      <c r="C78" s="228">
        <v>7.5810227955703611E-3</v>
      </c>
      <c r="D78" s="228">
        <v>7.637975135622639E-3</v>
      </c>
      <c r="E78" s="228">
        <v>7.3987647608107793E-3</v>
      </c>
      <c r="F78" s="228">
        <v>7.8466891723078004E-3</v>
      </c>
      <c r="G78" s="228">
        <v>7.180365055408415E-3</v>
      </c>
      <c r="H78" s="228">
        <v>3.6638879776306182E-3</v>
      </c>
      <c r="I78" s="228">
        <v>1.3320847449585079E-2</v>
      </c>
      <c r="J78" s="228">
        <v>8.4532648610054495E-3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2.6087205023133539E-2</v>
      </c>
      <c r="C79" s="228">
        <v>4.6660437930942537E-2</v>
      </c>
      <c r="D79" s="228">
        <v>8.2743028972304691E-2</v>
      </c>
      <c r="E79" s="228">
        <v>5.003851037093978E-2</v>
      </c>
      <c r="F79" s="228">
        <v>5.7586412460459577E-2</v>
      </c>
      <c r="G79" s="228">
        <v>1.9302577723788069E-2</v>
      </c>
      <c r="H79" s="228">
        <v>1.8185797387141808E-2</v>
      </c>
      <c r="I79" s="228">
        <v>1.7643001384115471E-2</v>
      </c>
      <c r="J79" s="228">
        <v>1.144600020527684E-2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4.6217413707105202</v>
      </c>
      <c r="C83" s="263">
        <v>6.3385699540561298</v>
      </c>
      <c r="D83" s="263">
        <v>9.4661217566731146</v>
      </c>
      <c r="E83" s="263">
        <v>6.4802336848513553</v>
      </c>
      <c r="F83" s="263">
        <v>6.5818114314610723</v>
      </c>
      <c r="G83" s="263">
        <v>3.057865067933546</v>
      </c>
      <c r="H83" s="263">
        <v>2.8330550611649148</v>
      </c>
      <c r="I83" s="263">
        <v>3.5272987388725339</v>
      </c>
      <c r="J83" s="263">
        <v>2.3164305715675209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4.6217413707105202</v>
      </c>
      <c r="C84" s="264">
        <v>6.3385699540561298</v>
      </c>
      <c r="D84" s="264">
        <v>9.4661217566731146</v>
      </c>
      <c r="E84" s="264">
        <v>6.4802336848513553</v>
      </c>
      <c r="F84" s="264">
        <v>6.5818114314610723</v>
      </c>
      <c r="G84" s="264">
        <v>3.057865067933546</v>
      </c>
      <c r="H84" s="264">
        <v>2.8330550611649148</v>
      </c>
      <c r="I84" s="264">
        <v>3.5272987388725339</v>
      </c>
      <c r="J84" s="264">
        <v>2.3164305715675209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0.17563984050502221</v>
      </c>
      <c r="C85" s="232">
        <v>0.1878187776114226</v>
      </c>
      <c r="D85" s="232">
        <v>0.19620282866749281</v>
      </c>
      <c r="E85" s="232">
        <v>0.16958418353630161</v>
      </c>
      <c r="F85" s="232">
        <v>0.1631542797559167</v>
      </c>
      <c r="G85" s="232">
        <v>0.1739341505104694</v>
      </c>
      <c r="H85" s="232">
        <v>0.15329102286624471</v>
      </c>
      <c r="I85" s="232">
        <v>0.15266161939540429</v>
      </c>
      <c r="J85" s="232">
        <v>0.1088263151411301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0.54424800061905543</v>
      </c>
      <c r="C86" s="232">
        <v>0.60001646245449247</v>
      </c>
      <c r="D86" s="232">
        <v>0.60768207493961401</v>
      </c>
      <c r="E86" s="232">
        <v>0.59113906878972677</v>
      </c>
      <c r="F86" s="232">
        <v>0.64785347097354118</v>
      </c>
      <c r="G86" s="232">
        <v>0.61782918697848466</v>
      </c>
      <c r="H86" s="232">
        <v>0.31187992384217478</v>
      </c>
      <c r="I86" s="232">
        <v>1.1387077512416961</v>
      </c>
      <c r="J86" s="232">
        <v>0.72771060541954913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1.8681907459493761</v>
      </c>
      <c r="C87" s="232">
        <v>1.857693331729712</v>
      </c>
      <c r="D87" s="232">
        <v>2.079149759973522</v>
      </c>
      <c r="E87" s="232">
        <v>1.721583835240053</v>
      </c>
      <c r="F87" s="232">
        <v>1.016243333791027</v>
      </c>
      <c r="G87" s="232">
        <v>0.6052257429912401</v>
      </c>
      <c r="H87" s="232">
        <v>0.81986050163335744</v>
      </c>
      <c r="I87" s="232">
        <v>0.72775036481279354</v>
      </c>
      <c r="J87" s="232">
        <v>0.49454942295155568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2.033662783637066</v>
      </c>
      <c r="C88" s="232">
        <v>3.6930413822605019</v>
      </c>
      <c r="D88" s="232">
        <v>6.5830870930924847</v>
      </c>
      <c r="E88" s="232">
        <v>3.9979265972852742</v>
      </c>
      <c r="F88" s="232">
        <v>4.754560346940587</v>
      </c>
      <c r="G88" s="232">
        <v>1.6608759874533521</v>
      </c>
      <c r="H88" s="232">
        <v>1.5480236128231379</v>
      </c>
      <c r="I88" s="232">
        <v>1.508179003422641</v>
      </c>
      <c r="J88" s="232">
        <v>0.98534422805528632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8.8641774218536096</v>
      </c>
      <c r="C90" s="296">
        <v>12.15693483621873</v>
      </c>
      <c r="D90" s="296">
        <v>18.155360938147709</v>
      </c>
      <c r="E90" s="296">
        <v>12.42863598591277</v>
      </c>
      <c r="F90" s="296">
        <v>12.62345501533029</v>
      </c>
      <c r="G90" s="296">
        <v>5.8647718078790616</v>
      </c>
      <c r="H90" s="296">
        <v>5.4336019032119598</v>
      </c>
      <c r="I90" s="296">
        <v>6.7651128294182072</v>
      </c>
      <c r="J90" s="296">
        <v>4.4427521846865288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8.8641774218536096</v>
      </c>
      <c r="C91" s="264">
        <v>12.15693483621873</v>
      </c>
      <c r="D91" s="264">
        <v>18.155360938147709</v>
      </c>
      <c r="E91" s="264">
        <v>12.42863598591277</v>
      </c>
      <c r="F91" s="264">
        <v>12.62345501533029</v>
      </c>
      <c r="G91" s="264">
        <v>5.8647718078790616</v>
      </c>
      <c r="H91" s="264">
        <v>5.4336019032119598</v>
      </c>
      <c r="I91" s="264">
        <v>6.7651128294182072</v>
      </c>
      <c r="J91" s="264">
        <v>4.4427521846865288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0.33686495710235659</v>
      </c>
      <c r="C92" s="299">
        <v>0.36022330856807999</v>
      </c>
      <c r="D92" s="299">
        <v>0.37630333341452848</v>
      </c>
      <c r="E92" s="299">
        <v>0.32525062962899309</v>
      </c>
      <c r="F92" s="299">
        <v>0.3129185228875862</v>
      </c>
      <c r="G92" s="299">
        <v>0.33359356272399232</v>
      </c>
      <c r="H92" s="299">
        <v>0.29400148447833141</v>
      </c>
      <c r="I92" s="299">
        <v>0.29279433254403753</v>
      </c>
      <c r="J92" s="299">
        <v>0.2087212780210656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1.0438296849645521</v>
      </c>
      <c r="C93" s="299">
        <v>1.1507897029755101</v>
      </c>
      <c r="D93" s="299">
        <v>1.165491812778952</v>
      </c>
      <c r="E93" s="299">
        <v>1.133763481433385</v>
      </c>
      <c r="F93" s="299">
        <v>1.242537747020299</v>
      </c>
      <c r="G93" s="299">
        <v>1.1849532655556021</v>
      </c>
      <c r="H93" s="299">
        <v>0.59816392945982211</v>
      </c>
      <c r="I93" s="299">
        <v>2.18396200242044</v>
      </c>
      <c r="J93" s="299">
        <v>1.395698158075799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3.5830594794650912</v>
      </c>
      <c r="C94" s="299">
        <v>3.5629261715514371</v>
      </c>
      <c r="D94" s="299">
        <v>3.9876641466366451</v>
      </c>
      <c r="E94" s="299">
        <v>3.3018776556544891</v>
      </c>
      <c r="F94" s="299">
        <v>1.9490837959015439</v>
      </c>
      <c r="G94" s="299">
        <v>1.1607807395165359</v>
      </c>
      <c r="H94" s="299">
        <v>1.5724352283543579</v>
      </c>
      <c r="I94" s="299">
        <v>1.3957744138174411</v>
      </c>
      <c r="J94" s="299">
        <v>0.94851128120221406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3.9004233003216102</v>
      </c>
      <c r="C95" s="299">
        <v>7.0829956531237022</v>
      </c>
      <c r="D95" s="299">
        <v>12.62590164531758</v>
      </c>
      <c r="E95" s="299">
        <v>7.6677442191959058</v>
      </c>
      <c r="F95" s="299">
        <v>9.1189149495208639</v>
      </c>
      <c r="G95" s="299">
        <v>3.1854442400829308</v>
      </c>
      <c r="H95" s="299">
        <v>2.9690012609194478</v>
      </c>
      <c r="I95" s="299">
        <v>2.8925820806362879</v>
      </c>
      <c r="J95" s="299">
        <v>1.8898214673874509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13.77519363881928</v>
      </c>
      <c r="C97" s="296">
        <f t="shared" si="2"/>
        <v>15.535915889169257</v>
      </c>
      <c r="D97" s="296">
        <f t="shared" si="2"/>
        <v>18.380967775565303</v>
      </c>
      <c r="E97" s="296">
        <f t="shared" si="2"/>
        <v>15.277456349129928</v>
      </c>
      <c r="F97" s="296">
        <f t="shared" si="2"/>
        <v>14.945469272172364</v>
      </c>
      <c r="G97" s="296">
        <f t="shared" si="2"/>
        <v>13.362956134295008</v>
      </c>
      <c r="H97" s="296">
        <f t="shared" si="2"/>
        <v>13.066268485621283</v>
      </c>
      <c r="I97" s="296">
        <f t="shared" si="2"/>
        <v>14.259719483598005</v>
      </c>
      <c r="J97" s="296">
        <f t="shared" si="2"/>
        <v>9.880591045449739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1.2406818311848491</v>
      </c>
      <c r="C98" s="264">
        <v>2.0297525528614271</v>
      </c>
      <c r="D98" s="264">
        <v>3.3650443029885149</v>
      </c>
      <c r="E98" s="264">
        <v>2.1153377195260061</v>
      </c>
      <c r="F98" s="264">
        <v>2.3843331775847529</v>
      </c>
      <c r="G98" s="264">
        <v>1.032326872994628</v>
      </c>
      <c r="H98" s="264">
        <v>0.8493404038211223</v>
      </c>
      <c r="I98" s="264">
        <v>1.184965766917613</v>
      </c>
      <c r="J98" s="264">
        <v>0.75021107407213505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7.9138969513476237E-2</v>
      </c>
      <c r="C99" s="232">
        <v>8.5078361995642213E-2</v>
      </c>
      <c r="D99" s="232">
        <v>8.9377787154569108E-2</v>
      </c>
      <c r="E99" s="232">
        <v>7.5384369812093108E-2</v>
      </c>
      <c r="F99" s="232">
        <v>6.9896577574862923E-2</v>
      </c>
      <c r="G99" s="232">
        <v>7.3209662699864606E-2</v>
      </c>
      <c r="H99" s="232">
        <v>6.4671473825989312E-2</v>
      </c>
      <c r="I99" s="232">
        <v>6.4617134171334606E-2</v>
      </c>
      <c r="J99" s="232">
        <v>4.4812312170506657E-2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0.245224692785634</v>
      </c>
      <c r="C100" s="232">
        <v>0.27179613479149461</v>
      </c>
      <c r="D100" s="232">
        <v>0.27682210047870959</v>
      </c>
      <c r="E100" s="232">
        <v>0.2627759573019493</v>
      </c>
      <c r="F100" s="232">
        <v>0.27754552598185328</v>
      </c>
      <c r="G100" s="232">
        <v>0.26004707098680951</v>
      </c>
      <c r="H100" s="232">
        <v>0.13157805300320821</v>
      </c>
      <c r="I100" s="232">
        <v>0.4819812067717294</v>
      </c>
      <c r="J100" s="232">
        <v>0.29965541677634522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0.91631816888573892</v>
      </c>
      <c r="C101" s="232">
        <v>1.67287805607429</v>
      </c>
      <c r="D101" s="232">
        <v>2.998844415355236</v>
      </c>
      <c r="E101" s="232">
        <v>1.7771773924119629</v>
      </c>
      <c r="F101" s="232">
        <v>2.0368910740280368</v>
      </c>
      <c r="G101" s="232">
        <v>0.69907013930795392</v>
      </c>
      <c r="H101" s="232">
        <v>0.65309087699192481</v>
      </c>
      <c r="I101" s="232">
        <v>0.63836742597454899</v>
      </c>
      <c r="J101" s="232">
        <v>0.40574334512528332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12.534511807634431</v>
      </c>
      <c r="C102" s="264">
        <v>13.50616333630783</v>
      </c>
      <c r="D102" s="264">
        <v>15.015923472576789</v>
      </c>
      <c r="E102" s="264">
        <v>13.162118629603921</v>
      </c>
      <c r="F102" s="264">
        <v>12.56113609458761</v>
      </c>
      <c r="G102" s="264">
        <v>12.330629261300381</v>
      </c>
      <c r="H102" s="264">
        <v>12.216928081800161</v>
      </c>
      <c r="I102" s="264">
        <v>13.074753716680391</v>
      </c>
      <c r="J102" s="264">
        <v>9.1303799713776037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3.490393824391115</v>
      </c>
      <c r="C103" s="231">
        <v>2.867729365560979</v>
      </c>
      <c r="D103" s="231">
        <v>2.4461748964790622</v>
      </c>
      <c r="E103" s="231">
        <v>1.850995637115791</v>
      </c>
      <c r="F103" s="231">
        <v>7.8267396056089844E-2</v>
      </c>
      <c r="G103" s="231">
        <v>4.4055013085730819</v>
      </c>
      <c r="H103" s="231">
        <v>4.5157284003650338</v>
      </c>
      <c r="I103" s="231">
        <v>4.839101144153549</v>
      </c>
      <c r="J103" s="231">
        <v>2.1253512097768188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0.34370323059449992</v>
      </c>
      <c r="C105" s="231">
        <v>0.31522846297640039</v>
      </c>
      <c r="D105" s="231">
        <v>0.26053121750002939</v>
      </c>
      <c r="E105" s="231">
        <v>0.29600592368202328</v>
      </c>
      <c r="F105" s="231">
        <v>0.30943357660802551</v>
      </c>
      <c r="G105" s="231">
        <v>0.45078849704638269</v>
      </c>
      <c r="H105" s="231">
        <v>0.4166967287882401</v>
      </c>
      <c r="I105" s="231">
        <v>0.35643934681351891</v>
      </c>
      <c r="J105" s="231">
        <v>0.32909748167707031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1.065019163758681</v>
      </c>
      <c r="C106" s="231">
        <v>1.0070466309358179</v>
      </c>
      <c r="D106" s="231">
        <v>0.80692083754444144</v>
      </c>
      <c r="E106" s="231">
        <v>1.0318218505570571</v>
      </c>
      <c r="F106" s="231">
        <v>1.228699712573716</v>
      </c>
      <c r="G106" s="231">
        <v>1.6012398359496149</v>
      </c>
      <c r="H106" s="231">
        <v>0.84779487806769216</v>
      </c>
      <c r="I106" s="231">
        <v>2.658692136710687</v>
      </c>
      <c r="J106" s="231">
        <v>2.2006417043772259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3.655794681339338</v>
      </c>
      <c r="C107" s="231">
        <v>3.117887471582879</v>
      </c>
      <c r="D107" s="231">
        <v>2.7608338881229528</v>
      </c>
      <c r="E107" s="231">
        <v>3.004991401436834</v>
      </c>
      <c r="F107" s="231">
        <v>1.9273770197720941</v>
      </c>
      <c r="G107" s="231">
        <v>1.5685752467591429</v>
      </c>
      <c r="H107" s="231">
        <v>2.2286575084791531</v>
      </c>
      <c r="I107" s="231">
        <v>1.699175376918483</v>
      </c>
      <c r="J107" s="231">
        <v>1.4955479237456339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3.979600907550799</v>
      </c>
      <c r="C109" s="231">
        <v>6.1982714052517567</v>
      </c>
      <c r="D109" s="231">
        <v>8.741462632930304</v>
      </c>
      <c r="E109" s="231">
        <v>6.9783038168122129</v>
      </c>
      <c r="F109" s="231">
        <v>9.0173583895776854</v>
      </c>
      <c r="G109" s="231">
        <v>4.3045243729721587</v>
      </c>
      <c r="H109" s="231">
        <v>4.2080505661000362</v>
      </c>
      <c r="I109" s="231">
        <v>3.5213457120841531</v>
      </c>
      <c r="J109" s="231">
        <v>2.9797416518008548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596.72619649657997</v>
      </c>
      <c r="C115" s="225">
        <f t="shared" si="3"/>
        <v>718.19506716592866</v>
      </c>
      <c r="D115" s="225">
        <f t="shared" si="3"/>
        <v>945.0297390830923</v>
      </c>
      <c r="E115" s="225">
        <f t="shared" si="3"/>
        <v>707.39291270476713</v>
      </c>
      <c r="F115" s="225">
        <f t="shared" si="3"/>
        <v>667.0724976975564</v>
      </c>
      <c r="G115" s="225">
        <f t="shared" si="3"/>
        <v>570.02957299841705</v>
      </c>
      <c r="H115" s="225">
        <f t="shared" si="3"/>
        <v>554.88198408511835</v>
      </c>
      <c r="I115" s="225">
        <f t="shared" si="3"/>
        <v>645.44748544785875</v>
      </c>
      <c r="J115" s="225">
        <f t="shared" si="3"/>
        <v>514.40665751122174</v>
      </c>
      <c r="K115" s="225">
        <f t="shared" si="3"/>
        <v>515.14324888298313</v>
      </c>
      <c r="L115" s="225">
        <f t="shared" si="3"/>
        <v>782.03526510133975</v>
      </c>
      <c r="M115" s="225">
        <f t="shared" si="3"/>
        <v>654.84129367562491</v>
      </c>
      <c r="N115" s="225">
        <f t="shared" si="3"/>
        <v>409.38260914347302</v>
      </c>
      <c r="O115" s="225">
        <f t="shared" si="3"/>
        <v>399.30866941571452</v>
      </c>
      <c r="P115" s="225">
        <f t="shared" si="3"/>
        <v>376.71031533994284</v>
      </c>
      <c r="Q115" s="225">
        <f t="shared" si="3"/>
        <v>417.04152916724388</v>
      </c>
      <c r="R115" s="225">
        <f t="shared" si="3"/>
        <v>490.92703009256263</v>
      </c>
      <c r="S115" s="225">
        <f t="shared" si="3"/>
        <v>476.9849021791498</v>
      </c>
      <c r="T115" s="225">
        <f t="shared" si="3"/>
        <v>634.97265418618065</v>
      </c>
      <c r="U115" s="225">
        <f t="shared" si="3"/>
        <v>711.24213134420575</v>
      </c>
      <c r="V115" s="225">
        <f t="shared" si="3"/>
        <v>626.73234525537987</v>
      </c>
      <c r="W115" s="225">
        <f t="shared" si="3"/>
        <v>743.22115929477673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0.40446285489171252</v>
      </c>
      <c r="C120" s="262">
        <v>0.71369384000244018</v>
      </c>
      <c r="D120" s="262">
        <v>1.2682245655104449</v>
      </c>
      <c r="E120" s="262">
        <v>0.76468509368853177</v>
      </c>
      <c r="F120" s="262">
        <v>0.80336139130304651</v>
      </c>
      <c r="G120" s="262">
        <v>0.34464177947035218</v>
      </c>
      <c r="H120" s="262">
        <v>0.29077278233503018</v>
      </c>
      <c r="I120" s="262">
        <v>0.41206678004968678</v>
      </c>
      <c r="J120" s="262">
        <v>0.2646711164558378</v>
      </c>
      <c r="K120" s="262">
        <v>0.56291378301823902</v>
      </c>
      <c r="L120" s="262">
        <v>0.89798157709666948</v>
      </c>
      <c r="M120" s="262">
        <v>0.46814188289569808</v>
      </c>
      <c r="N120" s="262">
        <v>0.12593675706012039</v>
      </c>
      <c r="O120" s="262">
        <v>0.1181220994825137</v>
      </c>
      <c r="P120" s="262">
        <v>3.4048288911295438E-2</v>
      </c>
      <c r="Q120" s="262">
        <v>6.3359186207039606E-2</v>
      </c>
      <c r="R120" s="262">
        <v>0.11809968687517219</v>
      </c>
      <c r="S120" s="262">
        <v>0.10634970809592351</v>
      </c>
      <c r="T120" s="262">
        <v>0.18286537166754149</v>
      </c>
      <c r="U120" s="262">
        <v>0.23306271030342299</v>
      </c>
      <c r="V120" s="262">
        <v>0.1662647176605459</v>
      </c>
      <c r="W120" s="262">
        <v>0.20164042384103889</v>
      </c>
      <c r="DA120" s="68" t="s">
        <v>899</v>
      </c>
    </row>
    <row r="121" spans="1:105" ht="12" customHeight="1" x14ac:dyDescent="0.25">
      <c r="A121" s="37" t="s">
        <v>160</v>
      </c>
      <c r="B121" s="228">
        <v>8.5390115687424537E-2</v>
      </c>
      <c r="C121" s="228">
        <v>9.9748959516350391E-2</v>
      </c>
      <c r="D121" s="228">
        <v>0.1071759247793639</v>
      </c>
      <c r="E121" s="228">
        <v>9.8502672895296919E-2</v>
      </c>
      <c r="F121" s="228">
        <v>9.6338504110142692E-2</v>
      </c>
      <c r="G121" s="228">
        <v>9.3443308418377127E-2</v>
      </c>
      <c r="H121" s="228">
        <v>4.8758546570980249E-2</v>
      </c>
      <c r="I121" s="228">
        <v>0.17727378613570111</v>
      </c>
      <c r="J121" s="228">
        <v>0.11243304921095799</v>
      </c>
      <c r="K121" s="228">
        <v>0.1293167075364007</v>
      </c>
      <c r="L121" s="228">
        <v>0.1656066298635083</v>
      </c>
      <c r="M121" s="228">
        <v>0.11863054000105171</v>
      </c>
      <c r="N121" s="228">
        <v>4.4868493508786501E-2</v>
      </c>
      <c r="O121" s="228">
        <v>2.7432254352222261E-2</v>
      </c>
      <c r="P121" s="228">
        <v>3.841802055369172E-3</v>
      </c>
      <c r="Q121" s="228">
        <v>5.4188153195342901E-3</v>
      </c>
      <c r="R121" s="228">
        <v>8.3306461043140441E-3</v>
      </c>
      <c r="S121" s="228">
        <v>8.2362832427761989E-3</v>
      </c>
      <c r="T121" s="228">
        <v>1.2957292084851659E-2</v>
      </c>
      <c r="U121" s="228">
        <v>1.4102045824665829E-2</v>
      </c>
      <c r="V121" s="228">
        <v>8.4202894437874869E-3</v>
      </c>
      <c r="W121" s="228">
        <v>1.168097607573643E-2</v>
      </c>
      <c r="DA121" s="69" t="s">
        <v>900</v>
      </c>
    </row>
    <row r="122" spans="1:105" ht="12" customHeight="1" x14ac:dyDescent="0.25">
      <c r="A122" s="37" t="s">
        <v>162</v>
      </c>
      <c r="B122" s="228">
        <v>0.31907273920428803</v>
      </c>
      <c r="C122" s="228">
        <v>0.61394488048608975</v>
      </c>
      <c r="D122" s="228">
        <v>1.1610486407310809</v>
      </c>
      <c r="E122" s="228">
        <v>0.66618242079323486</v>
      </c>
      <c r="F122" s="228">
        <v>0.70702288719290385</v>
      </c>
      <c r="G122" s="228">
        <v>0.25119847105197513</v>
      </c>
      <c r="H122" s="228">
        <v>0.24201423576405001</v>
      </c>
      <c r="I122" s="228">
        <v>0.23479299391398581</v>
      </c>
      <c r="J122" s="228">
        <v>0.15223806724487979</v>
      </c>
      <c r="K122" s="228">
        <v>0.43359707548183829</v>
      </c>
      <c r="L122" s="228">
        <v>0.7323749472331611</v>
      </c>
      <c r="M122" s="228">
        <v>0.34951134289464653</v>
      </c>
      <c r="N122" s="228">
        <v>8.1068263551333883E-2</v>
      </c>
      <c r="O122" s="228">
        <v>9.0689845130291435E-2</v>
      </c>
      <c r="P122" s="228">
        <v>3.0206486855926269E-2</v>
      </c>
      <c r="Q122" s="228">
        <v>5.794037088750531E-2</v>
      </c>
      <c r="R122" s="228">
        <v>0.10976904077085819</v>
      </c>
      <c r="S122" s="228">
        <v>9.8113424853147335E-2</v>
      </c>
      <c r="T122" s="228">
        <v>0.16990807958268991</v>
      </c>
      <c r="U122" s="228">
        <v>0.2189606644787572</v>
      </c>
      <c r="V122" s="228">
        <v>0.1578444282167584</v>
      </c>
      <c r="W122" s="228">
        <v>0.18995944776530249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184.4754237966591</v>
      </c>
      <c r="C126" s="296">
        <v>251.55700106631471</v>
      </c>
      <c r="D126" s="296">
        <v>378.44378176901978</v>
      </c>
      <c r="E126" s="296">
        <v>242.3355265147905</v>
      </c>
      <c r="F126" s="296">
        <v>201.25853671016131</v>
      </c>
      <c r="G126" s="296">
        <v>145.87348232782381</v>
      </c>
      <c r="H126" s="296">
        <v>140.91765844889491</v>
      </c>
      <c r="I126" s="296">
        <v>174.04457947503971</v>
      </c>
      <c r="J126" s="296">
        <v>96.734168892110446</v>
      </c>
      <c r="K126" s="296">
        <v>163.13291135094559</v>
      </c>
      <c r="L126" s="296">
        <v>267.10651528032793</v>
      </c>
      <c r="M126" s="296">
        <v>161.41798323761091</v>
      </c>
      <c r="N126" s="296">
        <v>43.835916980061178</v>
      </c>
      <c r="O126" s="296">
        <v>44.62535364380075</v>
      </c>
      <c r="P126" s="296">
        <v>31.996710597054221</v>
      </c>
      <c r="Q126" s="296">
        <v>60.102169231415772</v>
      </c>
      <c r="R126" s="296">
        <v>101.5474616962573</v>
      </c>
      <c r="S126" s="296">
        <v>110.3976977996346</v>
      </c>
      <c r="T126" s="296">
        <v>196.7783153020643</v>
      </c>
      <c r="U126" s="296">
        <v>251.89526415690261</v>
      </c>
      <c r="V126" s="296">
        <v>206.0138448207131</v>
      </c>
      <c r="W126" s="296">
        <v>254.07143468665129</v>
      </c>
      <c r="DA126" s="70" t="s">
        <v>905</v>
      </c>
    </row>
    <row r="127" spans="1:105" ht="12" customHeight="1" x14ac:dyDescent="0.25">
      <c r="A127" s="60" t="s">
        <v>606</v>
      </c>
      <c r="B127" s="264">
        <v>184.4754237966591</v>
      </c>
      <c r="C127" s="264">
        <v>251.55700106631471</v>
      </c>
      <c r="D127" s="264">
        <v>378.44378176901978</v>
      </c>
      <c r="E127" s="264">
        <v>242.3355265147905</v>
      </c>
      <c r="F127" s="264">
        <v>201.25853671016131</v>
      </c>
      <c r="G127" s="264">
        <v>145.87348232782381</v>
      </c>
      <c r="H127" s="264">
        <v>140.91765844889491</v>
      </c>
      <c r="I127" s="264">
        <v>174.04457947503971</v>
      </c>
      <c r="J127" s="264">
        <v>96.734168892110446</v>
      </c>
      <c r="K127" s="264">
        <v>163.13291135094559</v>
      </c>
      <c r="L127" s="264">
        <v>267.10651528032793</v>
      </c>
      <c r="M127" s="264">
        <v>161.41798323761091</v>
      </c>
      <c r="N127" s="264">
        <v>43.835916980061178</v>
      </c>
      <c r="O127" s="264">
        <v>44.62535364380075</v>
      </c>
      <c r="P127" s="264">
        <v>31.996710597054221</v>
      </c>
      <c r="Q127" s="264">
        <v>60.102169231415772</v>
      </c>
      <c r="R127" s="264">
        <v>101.5474616962573</v>
      </c>
      <c r="S127" s="264">
        <v>110.3976977996346</v>
      </c>
      <c r="T127" s="264">
        <v>196.7783153020643</v>
      </c>
      <c r="U127" s="264">
        <v>251.89526415690261</v>
      </c>
      <c r="V127" s="264">
        <v>206.0138448207131</v>
      </c>
      <c r="W127" s="264">
        <v>254.07143468665129</v>
      </c>
      <c r="DA127" s="72" t="s">
        <v>906</v>
      </c>
    </row>
    <row r="128" spans="1:105" ht="12" customHeight="1" x14ac:dyDescent="0.25">
      <c r="A128" s="59" t="s">
        <v>30</v>
      </c>
      <c r="B128" s="232">
        <v>51.369521992840227</v>
      </c>
      <c r="C128" s="232">
        <v>53.41245926820941</v>
      </c>
      <c r="D128" s="232">
        <v>61.650532541846808</v>
      </c>
      <c r="E128" s="232">
        <v>34.079772027592917</v>
      </c>
      <c r="F128" s="232">
        <v>1.2540252317742639</v>
      </c>
      <c r="G128" s="232">
        <v>52.117844407039392</v>
      </c>
      <c r="H128" s="232">
        <v>52.087224227716767</v>
      </c>
      <c r="I128" s="232">
        <v>64.415693168805845</v>
      </c>
      <c r="J128" s="232">
        <v>22.517582348829869</v>
      </c>
      <c r="K128" s="232">
        <v>23.673732696562411</v>
      </c>
      <c r="L128" s="232">
        <v>56.58425419478219</v>
      </c>
      <c r="M128" s="232">
        <v>48.966654003759437</v>
      </c>
      <c r="N128" s="232">
        <v>12.128599991340851</v>
      </c>
      <c r="O128" s="232">
        <v>13.336829194097209</v>
      </c>
      <c r="P128" s="232">
        <v>6.8737429234932863</v>
      </c>
      <c r="Q128" s="232">
        <v>12.95509598676807</v>
      </c>
      <c r="R128" s="232">
        <v>7.7844803138167507</v>
      </c>
      <c r="S128" s="232">
        <v>9.2630381885104214</v>
      </c>
      <c r="T128" s="232">
        <v>11.624827440051369</v>
      </c>
      <c r="U128" s="232">
        <v>0.79109863402779679</v>
      </c>
      <c r="V128" s="232">
        <v>0.74292025689277807</v>
      </c>
      <c r="W128" s="232">
        <v>1.6340766446565069</v>
      </c>
      <c r="DA128" s="71" t="s">
        <v>907</v>
      </c>
    </row>
    <row r="129" spans="1:105" ht="12" customHeight="1" x14ac:dyDescent="0.25">
      <c r="A129" s="59" t="s">
        <v>33</v>
      </c>
      <c r="B129" s="232">
        <v>5.058417918245774</v>
      </c>
      <c r="C129" s="232">
        <v>5.8712400274262277</v>
      </c>
      <c r="D129" s="232">
        <v>6.5661242480132769</v>
      </c>
      <c r="E129" s="232">
        <v>5.4499395869021008</v>
      </c>
      <c r="F129" s="232">
        <v>4.9578436510974981</v>
      </c>
      <c r="G129" s="232">
        <v>5.3329060880828836</v>
      </c>
      <c r="H129" s="232">
        <v>4.8064396312219833</v>
      </c>
      <c r="I129" s="232">
        <v>4.7447422390352614</v>
      </c>
      <c r="J129" s="232">
        <v>3.486708272198515</v>
      </c>
      <c r="K129" s="232">
        <v>3.816006165982222</v>
      </c>
      <c r="L129" s="232">
        <v>5.4881948494700978</v>
      </c>
      <c r="M129" s="232">
        <v>3.290851540880888</v>
      </c>
      <c r="N129" s="232">
        <v>1.5316793785488081</v>
      </c>
      <c r="O129" s="232">
        <v>1.2167420281066701</v>
      </c>
      <c r="P129" s="232">
        <v>1.0259079618325639</v>
      </c>
      <c r="Q129" s="232">
        <v>1.185137957589987</v>
      </c>
      <c r="R129" s="232">
        <v>2.7681763935633792</v>
      </c>
      <c r="S129" s="232">
        <v>2.9971914641956321</v>
      </c>
      <c r="T129" s="232">
        <v>3.540961294763016</v>
      </c>
      <c r="U129" s="232">
        <v>3.9858073505388072</v>
      </c>
      <c r="V129" s="232">
        <v>3.3106920619028299</v>
      </c>
      <c r="W129" s="232">
        <v>2.562937024300787</v>
      </c>
      <c r="DA129" s="71" t="s">
        <v>908</v>
      </c>
    </row>
    <row r="130" spans="1:105" ht="12" customHeight="1" x14ac:dyDescent="0.25">
      <c r="A130" s="59" t="s">
        <v>160</v>
      </c>
      <c r="B130" s="232">
        <v>15.674313016824611</v>
      </c>
      <c r="C130" s="232">
        <v>18.75659460826591</v>
      </c>
      <c r="D130" s="232">
        <v>20.336689508723229</v>
      </c>
      <c r="E130" s="232">
        <v>18.997480455905482</v>
      </c>
      <c r="F130" s="232">
        <v>19.686619454376711</v>
      </c>
      <c r="G130" s="232">
        <v>18.942944918884908</v>
      </c>
      <c r="H130" s="232">
        <v>9.7789942170685062</v>
      </c>
      <c r="I130" s="232">
        <v>35.391179437442673</v>
      </c>
      <c r="J130" s="232">
        <v>23.315266940651661</v>
      </c>
      <c r="K130" s="232">
        <v>27.10871611690802</v>
      </c>
      <c r="L130" s="232">
        <v>33.905582110993883</v>
      </c>
      <c r="M130" s="232">
        <v>24.55122793896814</v>
      </c>
      <c r="N130" s="232">
        <v>9.59938751337973</v>
      </c>
      <c r="O130" s="232">
        <v>5.840705130112978</v>
      </c>
      <c r="P130" s="232">
        <v>2.0074223194091032</v>
      </c>
      <c r="Q130" s="232">
        <v>3.2885788297929208</v>
      </c>
      <c r="R130" s="232">
        <v>5.5389178667427377</v>
      </c>
      <c r="S130" s="232">
        <v>6.3968124198076124</v>
      </c>
      <c r="T130" s="232">
        <v>11.335157327097839</v>
      </c>
      <c r="U130" s="232">
        <v>13.36704181764223</v>
      </c>
      <c r="V130" s="232">
        <v>9.4215389644736778</v>
      </c>
      <c r="W130" s="232">
        <v>13.370186769452459</v>
      </c>
      <c r="DA130" s="71" t="s">
        <v>909</v>
      </c>
    </row>
    <row r="131" spans="1:105" ht="12" customHeight="1" x14ac:dyDescent="0.25">
      <c r="A131" s="59" t="s">
        <v>70</v>
      </c>
      <c r="B131" s="232">
        <v>53.803792561181773</v>
      </c>
      <c r="C131" s="232">
        <v>58.071741210560113</v>
      </c>
      <c r="D131" s="232">
        <v>69.580829934665502</v>
      </c>
      <c r="E131" s="232">
        <v>55.326668443918081</v>
      </c>
      <c r="F131" s="232">
        <v>30.881050548864248</v>
      </c>
      <c r="G131" s="232">
        <v>18.556517164627749</v>
      </c>
      <c r="H131" s="232">
        <v>25.706723938834411</v>
      </c>
      <c r="I131" s="232">
        <v>22.618572428850641</v>
      </c>
      <c r="J131" s="232">
        <v>15.844968763115689</v>
      </c>
      <c r="K131" s="232">
        <v>17.63931797609219</v>
      </c>
      <c r="L131" s="232">
        <v>21.18521838798684</v>
      </c>
      <c r="M131" s="232">
        <v>12.27599858119952</v>
      </c>
      <c r="N131" s="232">
        <v>3.23210466178499</v>
      </c>
      <c r="O131" s="232">
        <v>4.9219590214159954</v>
      </c>
      <c r="P131" s="232">
        <v>6.3061131420837384</v>
      </c>
      <c r="Q131" s="232">
        <v>7.510416616130712</v>
      </c>
      <c r="R131" s="232">
        <v>12.472148102652669</v>
      </c>
      <c r="S131" s="232">
        <v>15.53963687545205</v>
      </c>
      <c r="T131" s="232">
        <v>21.640231124970189</v>
      </c>
      <c r="U131" s="232">
        <v>26.20296522205696</v>
      </c>
      <c r="V131" s="232">
        <v>15.92511740123717</v>
      </c>
      <c r="W131" s="232">
        <v>19.07434835713272</v>
      </c>
      <c r="DA131" s="71" t="s">
        <v>910</v>
      </c>
    </row>
    <row r="132" spans="1:105" ht="12" customHeight="1" x14ac:dyDescent="0.25">
      <c r="A132" s="59" t="s">
        <v>162</v>
      </c>
      <c r="B132" s="232">
        <v>58.569378307566687</v>
      </c>
      <c r="C132" s="232">
        <v>115.44496595185311</v>
      </c>
      <c r="D132" s="232">
        <v>220.309605535771</v>
      </c>
      <c r="E132" s="232">
        <v>128.4816660004719</v>
      </c>
      <c r="F132" s="232">
        <v>144.47899782404861</v>
      </c>
      <c r="G132" s="232">
        <v>50.923269749188883</v>
      </c>
      <c r="H132" s="232">
        <v>48.538276434053238</v>
      </c>
      <c r="I132" s="232">
        <v>46.874392200905277</v>
      </c>
      <c r="J132" s="232">
        <v>31.569642567314709</v>
      </c>
      <c r="K132" s="232">
        <v>90.895138395400735</v>
      </c>
      <c r="L132" s="232">
        <v>149.94326573709489</v>
      </c>
      <c r="M132" s="232">
        <v>72.333251172802917</v>
      </c>
      <c r="N132" s="232">
        <v>17.344145435006801</v>
      </c>
      <c r="O132" s="232">
        <v>19.309118270067891</v>
      </c>
      <c r="P132" s="232">
        <v>15.78352425023553</v>
      </c>
      <c r="Q132" s="232">
        <v>35.162939841134083</v>
      </c>
      <c r="R132" s="232">
        <v>72.983739019481717</v>
      </c>
      <c r="S132" s="232">
        <v>76.201018851668906</v>
      </c>
      <c r="T132" s="232">
        <v>148.6371381151819</v>
      </c>
      <c r="U132" s="232">
        <v>207.54835113263681</v>
      </c>
      <c r="V132" s="232">
        <v>176.61357613620669</v>
      </c>
      <c r="W132" s="232">
        <v>217.4298858911088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71.76106757828083</v>
      </c>
      <c r="C134" s="296">
        <v>105.8748875449055</v>
      </c>
      <c r="D134" s="296">
        <v>168.6212048673485</v>
      </c>
      <c r="E134" s="296">
        <v>109.52179825280329</v>
      </c>
      <c r="F134" s="296">
        <v>102.5840846003497</v>
      </c>
      <c r="G134" s="296">
        <v>50.517413001116651</v>
      </c>
      <c r="H134" s="296">
        <v>47.861321142502348</v>
      </c>
      <c r="I134" s="296">
        <v>59.590360292192628</v>
      </c>
      <c r="J134" s="296">
        <v>39.111989077477062</v>
      </c>
      <c r="K134" s="296">
        <v>73.088287708370558</v>
      </c>
      <c r="L134" s="296">
        <v>112.8342821136515</v>
      </c>
      <c r="M134" s="296">
        <v>60.250225768434767</v>
      </c>
      <c r="N134" s="296">
        <v>16.604106247240122</v>
      </c>
      <c r="O134" s="296">
        <v>16.44688360256173</v>
      </c>
      <c r="P134" s="296">
        <v>13.06438872720309</v>
      </c>
      <c r="Q134" s="296">
        <v>24.631185130132149</v>
      </c>
      <c r="R134" s="296">
        <v>48.442901902549877</v>
      </c>
      <c r="S134" s="296">
        <v>52.321489080305057</v>
      </c>
      <c r="T134" s="296">
        <v>95.791063243252367</v>
      </c>
      <c r="U134" s="296">
        <v>128.7460013810107</v>
      </c>
      <c r="V134" s="296">
        <v>105.2512732680987</v>
      </c>
      <c r="W134" s="296">
        <v>129.51912818642259</v>
      </c>
      <c r="DA134" s="70" t="s">
        <v>913</v>
      </c>
    </row>
    <row r="135" spans="1:105" ht="12" customHeight="1" x14ac:dyDescent="0.25">
      <c r="A135" s="60" t="s">
        <v>617</v>
      </c>
      <c r="B135" s="264">
        <v>71.76106757828083</v>
      </c>
      <c r="C135" s="264">
        <v>105.8748875449055</v>
      </c>
      <c r="D135" s="264">
        <v>168.6212048673485</v>
      </c>
      <c r="E135" s="264">
        <v>109.52179825280329</v>
      </c>
      <c r="F135" s="264">
        <v>102.5840846003497</v>
      </c>
      <c r="G135" s="264">
        <v>50.517413001116651</v>
      </c>
      <c r="H135" s="264">
        <v>47.861321142502348</v>
      </c>
      <c r="I135" s="264">
        <v>59.590360292192628</v>
      </c>
      <c r="J135" s="264">
        <v>39.111989077477062</v>
      </c>
      <c r="K135" s="264">
        <v>73.088287708370558</v>
      </c>
      <c r="L135" s="264">
        <v>112.8342821136515</v>
      </c>
      <c r="M135" s="264">
        <v>60.250225768434767</v>
      </c>
      <c r="N135" s="264">
        <v>16.604106247240122</v>
      </c>
      <c r="O135" s="264">
        <v>16.44688360256173</v>
      </c>
      <c r="P135" s="264">
        <v>13.06438872720309</v>
      </c>
      <c r="Q135" s="264">
        <v>24.631185130132149</v>
      </c>
      <c r="R135" s="264">
        <v>48.442901902549877</v>
      </c>
      <c r="S135" s="264">
        <v>52.321489080305057</v>
      </c>
      <c r="T135" s="264">
        <v>95.791063243252367</v>
      </c>
      <c r="U135" s="264">
        <v>128.7460013810107</v>
      </c>
      <c r="V135" s="264">
        <v>105.2512732680987</v>
      </c>
      <c r="W135" s="264">
        <v>129.51912818642259</v>
      </c>
      <c r="DA135" s="72" t="s">
        <v>914</v>
      </c>
    </row>
    <row r="136" spans="1:105" ht="12" customHeight="1" x14ac:dyDescent="0.25">
      <c r="A136" s="59" t="s">
        <v>33</v>
      </c>
      <c r="B136" s="299">
        <v>2.727132795399513</v>
      </c>
      <c r="C136" s="299">
        <v>3.1371890036026411</v>
      </c>
      <c r="D136" s="299">
        <v>3.4949854036022869</v>
      </c>
      <c r="E136" s="299">
        <v>2.8661257663511579</v>
      </c>
      <c r="F136" s="299">
        <v>2.5429219010114799</v>
      </c>
      <c r="G136" s="299">
        <v>2.8734764684282399</v>
      </c>
      <c r="H136" s="299">
        <v>2.5896817094148701</v>
      </c>
      <c r="I136" s="299">
        <v>2.5790729892840152</v>
      </c>
      <c r="J136" s="299">
        <v>1.837488117013435</v>
      </c>
      <c r="K136" s="299">
        <v>1.999906777361899</v>
      </c>
      <c r="L136" s="299">
        <v>2.9415251515285759</v>
      </c>
      <c r="M136" s="299">
        <v>1.7632032423213719</v>
      </c>
      <c r="N136" s="299">
        <v>0.80209142726199323</v>
      </c>
      <c r="O136" s="299">
        <v>0.63958319743662129</v>
      </c>
      <c r="P136" s="299">
        <v>0.53349033385965139</v>
      </c>
      <c r="Q136" s="299">
        <v>0.61915513369559161</v>
      </c>
      <c r="R136" s="299">
        <v>1.430185938045037</v>
      </c>
      <c r="S136" s="299">
        <v>1.55058138395362</v>
      </c>
      <c r="T136" s="299">
        <v>1.831952782770901</v>
      </c>
      <c r="U136" s="299">
        <v>2.0436011389471149</v>
      </c>
      <c r="V136" s="299">
        <v>1.697534883005424</v>
      </c>
      <c r="W136" s="299">
        <v>1.3149771949717519</v>
      </c>
      <c r="DA136" s="71" t="s">
        <v>915</v>
      </c>
    </row>
    <row r="137" spans="1:105" ht="12" customHeight="1" x14ac:dyDescent="0.25">
      <c r="A137" s="59" t="s">
        <v>160</v>
      </c>
      <c r="B137" s="299">
        <v>8.4504550166475561</v>
      </c>
      <c r="C137" s="299">
        <v>10.02224097042739</v>
      </c>
      <c r="D137" s="299">
        <v>10.82471642416532</v>
      </c>
      <c r="E137" s="299">
        <v>9.9907838173622192</v>
      </c>
      <c r="F137" s="299">
        <v>10.09744140607001</v>
      </c>
      <c r="G137" s="299">
        <v>10.206837616882879</v>
      </c>
      <c r="H137" s="299">
        <v>5.2688651899238854</v>
      </c>
      <c r="I137" s="299">
        <v>19.237385372607999</v>
      </c>
      <c r="J137" s="299">
        <v>12.28709791697894</v>
      </c>
      <c r="K137" s="299">
        <v>14.207237286743069</v>
      </c>
      <c r="L137" s="299">
        <v>18.17248208057617</v>
      </c>
      <c r="M137" s="299">
        <v>13.154286714912759</v>
      </c>
      <c r="N137" s="299">
        <v>5.0268917498534771</v>
      </c>
      <c r="O137" s="299">
        <v>3.0701798541593881</v>
      </c>
      <c r="P137" s="299">
        <v>1.0438952062189599</v>
      </c>
      <c r="Q137" s="299">
        <v>1.718061979188886</v>
      </c>
      <c r="R137" s="299">
        <v>2.861697131520065</v>
      </c>
      <c r="S137" s="299">
        <v>3.3093575680053982</v>
      </c>
      <c r="T137" s="299">
        <v>5.8643603473538164</v>
      </c>
      <c r="U137" s="299">
        <v>6.8535429538998267</v>
      </c>
      <c r="V137" s="299">
        <v>4.8308301541631824</v>
      </c>
      <c r="W137" s="299">
        <v>6.8598996103462877</v>
      </c>
      <c r="DA137" s="71" t="s">
        <v>916</v>
      </c>
    </row>
    <row r="138" spans="1:105" ht="12" customHeight="1" x14ac:dyDescent="0.25">
      <c r="A138" s="59" t="s">
        <v>70</v>
      </c>
      <c r="B138" s="299">
        <v>29.007110440838431</v>
      </c>
      <c r="C138" s="299">
        <v>31.02956566156444</v>
      </c>
      <c r="D138" s="299">
        <v>37.036153415124552</v>
      </c>
      <c r="E138" s="299">
        <v>29.096320695844391</v>
      </c>
      <c r="F138" s="299">
        <v>15.839164220026589</v>
      </c>
      <c r="G138" s="299">
        <v>9.9986226136059848</v>
      </c>
      <c r="H138" s="299">
        <v>13.85063329640772</v>
      </c>
      <c r="I138" s="299">
        <v>12.29465085110165</v>
      </c>
      <c r="J138" s="299">
        <v>8.3502660801375175</v>
      </c>
      <c r="K138" s="299">
        <v>9.24447970836761</v>
      </c>
      <c r="L138" s="299">
        <v>11.35470850400033</v>
      </c>
      <c r="M138" s="299">
        <v>6.5773494283214129</v>
      </c>
      <c r="N138" s="299">
        <v>1.6925496794815369</v>
      </c>
      <c r="O138" s="299">
        <v>2.5872388853599171</v>
      </c>
      <c r="P138" s="299">
        <v>3.2792906680609799</v>
      </c>
      <c r="Q138" s="299">
        <v>3.923689199463448</v>
      </c>
      <c r="R138" s="299">
        <v>6.4437695788119029</v>
      </c>
      <c r="S138" s="299">
        <v>8.0393501517400558</v>
      </c>
      <c r="T138" s="299">
        <v>11.195796375359089</v>
      </c>
      <c r="U138" s="299">
        <v>13.43477114225014</v>
      </c>
      <c r="V138" s="299">
        <v>8.1654958537639519</v>
      </c>
      <c r="W138" s="299">
        <v>9.7865584915881101</v>
      </c>
      <c r="DA138" s="71" t="s">
        <v>917</v>
      </c>
    </row>
    <row r="139" spans="1:105" ht="12" customHeight="1" x14ac:dyDescent="0.25">
      <c r="A139" s="59" t="s">
        <v>162</v>
      </c>
      <c r="B139" s="299">
        <v>31.57636932539533</v>
      </c>
      <c r="C139" s="299">
        <v>61.685891909311067</v>
      </c>
      <c r="D139" s="299">
        <v>117.26534962445631</v>
      </c>
      <c r="E139" s="299">
        <v>67.568567973245521</v>
      </c>
      <c r="F139" s="299">
        <v>74.104557073241622</v>
      </c>
      <c r="G139" s="299">
        <v>27.43847630219955</v>
      </c>
      <c r="H139" s="299">
        <v>26.152140946755871</v>
      </c>
      <c r="I139" s="299">
        <v>25.479251079198971</v>
      </c>
      <c r="J139" s="299">
        <v>16.637136963347171</v>
      </c>
      <c r="K139" s="299">
        <v>47.636663935897971</v>
      </c>
      <c r="L139" s="299">
        <v>80.365566377546415</v>
      </c>
      <c r="M139" s="299">
        <v>38.755386382879223</v>
      </c>
      <c r="N139" s="299">
        <v>9.0825733906431125</v>
      </c>
      <c r="O139" s="299">
        <v>10.1498816656058</v>
      </c>
      <c r="P139" s="299">
        <v>8.2077125190634987</v>
      </c>
      <c r="Q139" s="299">
        <v>18.370278817784229</v>
      </c>
      <c r="R139" s="299">
        <v>37.707249254172872</v>
      </c>
      <c r="S139" s="299">
        <v>39.422199976605981</v>
      </c>
      <c r="T139" s="299">
        <v>76.898953737768551</v>
      </c>
      <c r="U139" s="299">
        <v>106.4140861459136</v>
      </c>
      <c r="V139" s="299">
        <v>90.557412377166131</v>
      </c>
      <c r="W139" s="299">
        <v>111.5576928895165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115.13492314674829</v>
      </c>
      <c r="C141" s="263">
        <f t="shared" si="4"/>
        <v>138.06853530550606</v>
      </c>
      <c r="D141" s="263">
        <f t="shared" si="4"/>
        <v>171.63590491821355</v>
      </c>
      <c r="E141" s="263">
        <f t="shared" si="4"/>
        <v>137.2714189382848</v>
      </c>
      <c r="F141" s="263">
        <f t="shared" si="4"/>
        <v>123.27982639274239</v>
      </c>
      <c r="G141" s="263">
        <f t="shared" si="4"/>
        <v>119.24440094120611</v>
      </c>
      <c r="H141" s="263">
        <f t="shared" si="4"/>
        <v>119.63033810698603</v>
      </c>
      <c r="I141" s="263">
        <f t="shared" si="4"/>
        <v>129.94500875977664</v>
      </c>
      <c r="J141" s="263">
        <f t="shared" si="4"/>
        <v>90.274508100978537</v>
      </c>
      <c r="K141" s="263">
        <f t="shared" si="4"/>
        <v>105.75257025644876</v>
      </c>
      <c r="L141" s="263">
        <f t="shared" si="4"/>
        <v>133.96166070346368</v>
      </c>
      <c r="M141" s="263">
        <f t="shared" si="4"/>
        <v>121.93932611748353</v>
      </c>
      <c r="N141" s="263">
        <f t="shared" si="4"/>
        <v>73.360683344911578</v>
      </c>
      <c r="O141" s="263">
        <f t="shared" si="4"/>
        <v>67.050907151230618</v>
      </c>
      <c r="P141" s="263">
        <f t="shared" si="4"/>
        <v>62.69031520642713</v>
      </c>
      <c r="Q141" s="263">
        <f t="shared" si="4"/>
        <v>78.103029818533841</v>
      </c>
      <c r="R141" s="263">
        <f t="shared" si="4"/>
        <v>94.856783834651281</v>
      </c>
      <c r="S141" s="263">
        <f t="shared" si="4"/>
        <v>94.309359483122378</v>
      </c>
      <c r="T141" s="263">
        <f t="shared" si="4"/>
        <v>114.88601253021285</v>
      </c>
      <c r="U141" s="263">
        <f t="shared" si="4"/>
        <v>124.81669596483073</v>
      </c>
      <c r="V141" s="263">
        <f t="shared" si="4"/>
        <v>108.96609356217034</v>
      </c>
      <c r="W141" s="263">
        <f t="shared" si="4"/>
        <v>120.62735435878969</v>
      </c>
      <c r="DA141" s="70"/>
    </row>
    <row r="142" spans="1:105" ht="12" customHeight="1" x14ac:dyDescent="0.25">
      <c r="A142" s="60" t="s">
        <v>626</v>
      </c>
      <c r="B142" s="264">
        <v>8.1238173146699921</v>
      </c>
      <c r="C142" s="264">
        <v>14.02565327764707</v>
      </c>
      <c r="D142" s="264">
        <v>24.563794479096529</v>
      </c>
      <c r="E142" s="264">
        <v>14.95806485707811</v>
      </c>
      <c r="F142" s="264">
        <v>15.632896288162399</v>
      </c>
      <c r="G142" s="264">
        <v>7.2371338221468058</v>
      </c>
      <c r="H142" s="264">
        <v>6.1475856533512347</v>
      </c>
      <c r="I142" s="264">
        <v>8.4927877044250462</v>
      </c>
      <c r="J142" s="264">
        <v>5.5092980053909626</v>
      </c>
      <c r="K142" s="264">
        <v>11.386366580445189</v>
      </c>
      <c r="L142" s="264">
        <v>18.106435445666779</v>
      </c>
      <c r="M142" s="264">
        <v>9.4791338949317332</v>
      </c>
      <c r="N142" s="264">
        <v>2.608543625924328</v>
      </c>
      <c r="O142" s="264">
        <v>2.4391013426791979</v>
      </c>
      <c r="P142" s="264">
        <v>1.7327777759655849</v>
      </c>
      <c r="Q142" s="264">
        <v>3.6555425420344698</v>
      </c>
      <c r="R142" s="264">
        <v>7.4381833815030038</v>
      </c>
      <c r="S142" s="264">
        <v>7.8785852950884854</v>
      </c>
      <c r="T142" s="264">
        <v>15.107664254702289</v>
      </c>
      <c r="U142" s="264">
        <v>20.66009702171133</v>
      </c>
      <c r="V142" s="264">
        <v>17.21363039855575</v>
      </c>
      <c r="W142" s="264">
        <v>21.279548626816961</v>
      </c>
      <c r="DA142" s="72" t="s">
        <v>920</v>
      </c>
    </row>
    <row r="143" spans="1:105" ht="12" customHeight="1" x14ac:dyDescent="0.25">
      <c r="A143" s="59" t="s">
        <v>33</v>
      </c>
      <c r="B143" s="232">
        <v>0.51819129984739154</v>
      </c>
      <c r="C143" s="232">
        <v>0.58789412783287665</v>
      </c>
      <c r="D143" s="232">
        <v>0.65243051709942423</v>
      </c>
      <c r="E143" s="232">
        <v>0.53306111948493851</v>
      </c>
      <c r="F143" s="232">
        <v>0.45827737431904658</v>
      </c>
      <c r="G143" s="232">
        <v>0.5132367856473562</v>
      </c>
      <c r="H143" s="232">
        <v>0.46809668171333563</v>
      </c>
      <c r="I143" s="232">
        <v>0.4631185287428215</v>
      </c>
      <c r="J143" s="232">
        <v>0.32908656055667718</v>
      </c>
      <c r="K143" s="232">
        <v>0.35667784248956919</v>
      </c>
      <c r="L143" s="232">
        <v>0.52483995915107018</v>
      </c>
      <c r="M143" s="232">
        <v>0.31139824726424842</v>
      </c>
      <c r="N143" s="232">
        <v>0.14031335162666511</v>
      </c>
      <c r="O143" s="232">
        <v>0.11255759202012761</v>
      </c>
      <c r="P143" s="232">
        <v>9.4472246329794132E-2</v>
      </c>
      <c r="Q143" s="232">
        <v>0.10930089948689339</v>
      </c>
      <c r="R143" s="232">
        <v>0.25329059645390051</v>
      </c>
      <c r="S143" s="232">
        <v>0.27587618814353482</v>
      </c>
      <c r="T143" s="232">
        <v>0.3271640198947644</v>
      </c>
      <c r="U143" s="232">
        <v>0.36614818623394629</v>
      </c>
      <c r="V143" s="232">
        <v>0.30097856599535727</v>
      </c>
      <c r="W143" s="232">
        <v>0.23370517508206429</v>
      </c>
      <c r="DA143" s="71" t="s">
        <v>921</v>
      </c>
    </row>
    <row r="144" spans="1:105" ht="12" customHeight="1" x14ac:dyDescent="0.25">
      <c r="A144" s="59" t="s">
        <v>160</v>
      </c>
      <c r="B144" s="232">
        <v>1.6056982178372461</v>
      </c>
      <c r="C144" s="232">
        <v>1.8781197458852961</v>
      </c>
      <c r="D144" s="232">
        <v>2.0207166893439981</v>
      </c>
      <c r="E144" s="232">
        <v>1.8581523772403099</v>
      </c>
      <c r="F144" s="232">
        <v>1.8197290813664271</v>
      </c>
      <c r="G144" s="232">
        <v>1.823061572861568</v>
      </c>
      <c r="H144" s="232">
        <v>0.95237121335483887</v>
      </c>
      <c r="I144" s="232">
        <v>3.454415461539226</v>
      </c>
      <c r="J144" s="232">
        <v>2.200568675945429</v>
      </c>
      <c r="K144" s="232">
        <v>2.5338214763476921</v>
      </c>
      <c r="L144" s="232">
        <v>3.242414822761885</v>
      </c>
      <c r="M144" s="232">
        <v>2.3231705391162278</v>
      </c>
      <c r="N144" s="232">
        <v>0.87937609817637685</v>
      </c>
      <c r="O144" s="232">
        <v>0.54030820827986359</v>
      </c>
      <c r="P144" s="232">
        <v>0.18485644219816949</v>
      </c>
      <c r="Q144" s="232">
        <v>0.30329348733447259</v>
      </c>
      <c r="R144" s="232">
        <v>0.50681589996888066</v>
      </c>
      <c r="S144" s="232">
        <v>0.5887939585198817</v>
      </c>
      <c r="T144" s="232">
        <v>1.0473019410739179</v>
      </c>
      <c r="U144" s="232">
        <v>1.2279364470993299</v>
      </c>
      <c r="V144" s="232">
        <v>0.85652221166315845</v>
      </c>
      <c r="W144" s="232">
        <v>1.219180108683027</v>
      </c>
      <c r="DA144" s="71" t="s">
        <v>922</v>
      </c>
    </row>
    <row r="145" spans="1:105" ht="12" customHeight="1" x14ac:dyDescent="0.25">
      <c r="A145" s="59" t="s">
        <v>162</v>
      </c>
      <c r="B145" s="232">
        <v>5.9999277969853546</v>
      </c>
      <c r="C145" s="232">
        <v>11.5596394039289</v>
      </c>
      <c r="D145" s="232">
        <v>21.890647272653101</v>
      </c>
      <c r="E145" s="232">
        <v>12.56685136035286</v>
      </c>
      <c r="F145" s="232">
        <v>13.35488983247693</v>
      </c>
      <c r="G145" s="232">
        <v>4.9008354636378817</v>
      </c>
      <c r="H145" s="232">
        <v>4.7271177582830601</v>
      </c>
      <c r="I145" s="232">
        <v>4.5752537141429981</v>
      </c>
      <c r="J145" s="232">
        <v>2.979642768888858</v>
      </c>
      <c r="K145" s="232">
        <v>8.4958672616079252</v>
      </c>
      <c r="L145" s="232">
        <v>14.339180663753821</v>
      </c>
      <c r="M145" s="232">
        <v>6.8445651085512571</v>
      </c>
      <c r="N145" s="232">
        <v>1.588854176121286</v>
      </c>
      <c r="O145" s="232">
        <v>1.7862355423792069</v>
      </c>
      <c r="P145" s="232">
        <v>1.4534490874376209</v>
      </c>
      <c r="Q145" s="232">
        <v>3.2429481552131039</v>
      </c>
      <c r="R145" s="232">
        <v>6.6780768850802223</v>
      </c>
      <c r="S145" s="232">
        <v>7.0139151484250686</v>
      </c>
      <c r="T145" s="232">
        <v>13.733198293733601</v>
      </c>
      <c r="U145" s="232">
        <v>19.066012388378049</v>
      </c>
      <c r="V145" s="232">
        <v>16.056129620897231</v>
      </c>
      <c r="W145" s="232">
        <v>19.82666334305187</v>
      </c>
      <c r="DA145" s="71" t="s">
        <v>923</v>
      </c>
    </row>
    <row r="146" spans="1:105" ht="12" customHeight="1" x14ac:dyDescent="0.25">
      <c r="A146" s="60" t="s">
        <v>631</v>
      </c>
      <c r="B146" s="264">
        <v>107.0111058320783</v>
      </c>
      <c r="C146" s="264">
        <v>124.04288202785899</v>
      </c>
      <c r="D146" s="264">
        <v>147.07211043911701</v>
      </c>
      <c r="E146" s="264">
        <v>122.3133540812067</v>
      </c>
      <c r="F146" s="264">
        <v>107.64693010457999</v>
      </c>
      <c r="G146" s="264">
        <v>112.00726711905931</v>
      </c>
      <c r="H146" s="264">
        <v>113.4827524536348</v>
      </c>
      <c r="I146" s="264">
        <v>121.4522210553516</v>
      </c>
      <c r="J146" s="264">
        <v>84.765210095587577</v>
      </c>
      <c r="K146" s="264">
        <v>94.366203676003579</v>
      </c>
      <c r="L146" s="264">
        <v>115.8552252577969</v>
      </c>
      <c r="M146" s="264">
        <v>112.4601922225518</v>
      </c>
      <c r="N146" s="264">
        <v>70.752139718987252</v>
      </c>
      <c r="O146" s="264">
        <v>64.611805808551424</v>
      </c>
      <c r="P146" s="264">
        <v>60.957537430461542</v>
      </c>
      <c r="Q146" s="264">
        <v>74.447487276499373</v>
      </c>
      <c r="R146" s="264">
        <v>87.418600453148272</v>
      </c>
      <c r="S146" s="264">
        <v>86.430774188033894</v>
      </c>
      <c r="T146" s="264">
        <v>99.778348275510567</v>
      </c>
      <c r="U146" s="264">
        <v>104.15659894311941</v>
      </c>
      <c r="V146" s="264">
        <v>91.752463163614593</v>
      </c>
      <c r="W146" s="264">
        <v>99.347805731972727</v>
      </c>
      <c r="DA146" s="72" t="s">
        <v>924</v>
      </c>
    </row>
    <row r="147" spans="1:105" ht="12" customHeight="1" x14ac:dyDescent="0.25">
      <c r="A147" s="64" t="s">
        <v>30</v>
      </c>
      <c r="B147" s="231">
        <v>29.798599951061089</v>
      </c>
      <c r="C147" s="231">
        <v>26.337710164058379</v>
      </c>
      <c r="D147" s="231">
        <v>23.958839773350761</v>
      </c>
      <c r="E147" s="231">
        <v>17.200991051402291</v>
      </c>
      <c r="F147" s="231">
        <v>0.67073908357283785</v>
      </c>
      <c r="G147" s="231">
        <v>40.018084349628047</v>
      </c>
      <c r="H147" s="231">
        <v>41.946492995231182</v>
      </c>
      <c r="I147" s="231">
        <v>44.950719119025997</v>
      </c>
      <c r="J147" s="231">
        <v>19.731472555184489</v>
      </c>
      <c r="K147" s="231">
        <v>13.694356723696909</v>
      </c>
      <c r="L147" s="231">
        <v>24.542948751739949</v>
      </c>
      <c r="M147" s="231">
        <v>34.1151537846427</v>
      </c>
      <c r="N147" s="231">
        <v>19.57582868799971</v>
      </c>
      <c r="O147" s="231">
        <v>19.310023285620201</v>
      </c>
      <c r="P147" s="231">
        <v>13.095297414253199</v>
      </c>
      <c r="Q147" s="231">
        <v>16.047246812792359</v>
      </c>
      <c r="R147" s="231">
        <v>6.7013824168686886</v>
      </c>
      <c r="S147" s="231">
        <v>7.2520675514388184</v>
      </c>
      <c r="T147" s="231">
        <v>5.8944812042711394</v>
      </c>
      <c r="U147" s="231">
        <v>0.32711271259771668</v>
      </c>
      <c r="V147" s="231">
        <v>0.33087467283268851</v>
      </c>
      <c r="W147" s="231">
        <v>0.6389617520155555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2.9343035730816021</v>
      </c>
      <c r="C149" s="231">
        <v>2.8951113703541358</v>
      </c>
      <c r="D149" s="231">
        <v>2.551749551932593</v>
      </c>
      <c r="E149" s="231">
        <v>2.7507332498904451</v>
      </c>
      <c r="F149" s="231">
        <v>2.651796329751325</v>
      </c>
      <c r="G149" s="231">
        <v>4.0948102917456994</v>
      </c>
      <c r="H149" s="231">
        <v>3.8706859371433251</v>
      </c>
      <c r="I149" s="231">
        <v>3.3109878227986851</v>
      </c>
      <c r="J149" s="231">
        <v>3.055296413044752</v>
      </c>
      <c r="K149" s="231">
        <v>2.2074148748150608</v>
      </c>
      <c r="L149" s="231">
        <v>2.380458783930187</v>
      </c>
      <c r="M149" s="231">
        <v>2.2927420442279032</v>
      </c>
      <c r="N149" s="231">
        <v>2.4721643999159149</v>
      </c>
      <c r="O149" s="231">
        <v>1.7616868712490821</v>
      </c>
      <c r="P149" s="231">
        <v>1.9544766263996669</v>
      </c>
      <c r="Q149" s="231">
        <v>1.4680092939550411</v>
      </c>
      <c r="R149" s="231">
        <v>2.3830246673873581</v>
      </c>
      <c r="S149" s="231">
        <v>2.3465125070846602</v>
      </c>
      <c r="T149" s="231">
        <v>1.7954786773970339</v>
      </c>
      <c r="U149" s="231">
        <v>1.6480982247288971</v>
      </c>
      <c r="V149" s="231">
        <v>1.4744841625579399</v>
      </c>
      <c r="W149" s="231">
        <v>1.002167638040627</v>
      </c>
      <c r="DA149" s="73" t="s">
        <v>927</v>
      </c>
    </row>
    <row r="150" spans="1:105" ht="12" customHeight="1" x14ac:dyDescent="0.25">
      <c r="A150" s="64" t="s">
        <v>160</v>
      </c>
      <c r="B150" s="231">
        <v>9.0924066445696266</v>
      </c>
      <c r="C150" s="231">
        <v>9.248886106827797</v>
      </c>
      <c r="D150" s="231">
        <v>7.9033134892898929</v>
      </c>
      <c r="E150" s="231">
        <v>9.5885468675272829</v>
      </c>
      <c r="F150" s="231">
        <v>10.529760292616491</v>
      </c>
      <c r="G150" s="231">
        <v>14.54512127696337</v>
      </c>
      <c r="H150" s="231">
        <v>7.8751463244301014</v>
      </c>
      <c r="I150" s="231">
        <v>24.696760803529301</v>
      </c>
      <c r="J150" s="231">
        <v>20.430459301958539</v>
      </c>
      <c r="K150" s="231">
        <v>15.68136438747052</v>
      </c>
      <c r="L150" s="231">
        <v>14.706263712224869</v>
      </c>
      <c r="M150" s="231">
        <v>17.104883594362189</v>
      </c>
      <c r="N150" s="231">
        <v>15.493623798773701</v>
      </c>
      <c r="O150" s="231">
        <v>8.4565941743364572</v>
      </c>
      <c r="P150" s="231">
        <v>3.8243781592158408</v>
      </c>
      <c r="Q150" s="231">
        <v>4.0735040634906303</v>
      </c>
      <c r="R150" s="231">
        <v>4.7682575206449904</v>
      </c>
      <c r="S150" s="231">
        <v>5.0080885815485923</v>
      </c>
      <c r="T150" s="231">
        <v>5.7476011714234296</v>
      </c>
      <c r="U150" s="231">
        <v>5.5271607360940376</v>
      </c>
      <c r="V150" s="231">
        <v>4.1960743343959832</v>
      </c>
      <c r="W150" s="231">
        <v>5.2280521791438659</v>
      </c>
      <c r="DA150" s="73" t="s">
        <v>928</v>
      </c>
    </row>
    <row r="151" spans="1:105" ht="12" customHeight="1" x14ac:dyDescent="0.25">
      <c r="A151" s="64" t="s">
        <v>70</v>
      </c>
      <c r="B151" s="231">
        <v>31.210679566066311</v>
      </c>
      <c r="C151" s="231">
        <v>28.63520440138706</v>
      </c>
      <c r="D151" s="231">
        <v>27.040738935545299</v>
      </c>
      <c r="E151" s="231">
        <v>27.924879545473711</v>
      </c>
      <c r="F151" s="231">
        <v>16.517313224715281</v>
      </c>
      <c r="G151" s="231">
        <v>14.248407192932451</v>
      </c>
      <c r="H151" s="231">
        <v>20.70194623765088</v>
      </c>
      <c r="I151" s="231">
        <v>15.783748433137591</v>
      </c>
      <c r="J151" s="231">
        <v>13.88446421306945</v>
      </c>
      <c r="K151" s="231">
        <v>10.203676615914571</v>
      </c>
      <c r="L151" s="231">
        <v>9.1889119436114424</v>
      </c>
      <c r="M151" s="231">
        <v>8.5527097568382668</v>
      </c>
      <c r="N151" s="231">
        <v>5.2166884228979686</v>
      </c>
      <c r="O151" s="231">
        <v>7.126367289496117</v>
      </c>
      <c r="P151" s="231">
        <v>12.013895201298761</v>
      </c>
      <c r="Q151" s="231">
        <v>9.3030193855022905</v>
      </c>
      <c r="R151" s="231">
        <v>10.736829001590589</v>
      </c>
      <c r="S151" s="231">
        <v>12.16604034790557</v>
      </c>
      <c r="T151" s="231">
        <v>10.97288852501508</v>
      </c>
      <c r="U151" s="231">
        <v>10.834708420934421</v>
      </c>
      <c r="V151" s="231">
        <v>7.0925754965878989</v>
      </c>
      <c r="W151" s="231">
        <v>7.4585112544647476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33.975116097299669</v>
      </c>
      <c r="C153" s="231">
        <v>56.925969985231639</v>
      </c>
      <c r="D153" s="231">
        <v>85.617468688998457</v>
      </c>
      <c r="E153" s="231">
        <v>64.848203366912912</v>
      </c>
      <c r="F153" s="231">
        <v>77.277321173924094</v>
      </c>
      <c r="G153" s="231">
        <v>39.100844007789739</v>
      </c>
      <c r="H153" s="231">
        <v>39.088480959179293</v>
      </c>
      <c r="I153" s="231">
        <v>32.710004876859998</v>
      </c>
      <c r="J153" s="231">
        <v>27.663517612330349</v>
      </c>
      <c r="K153" s="231">
        <v>52.57939107410651</v>
      </c>
      <c r="L153" s="231">
        <v>65.036642066290497</v>
      </c>
      <c r="M153" s="231">
        <v>50.394703042480756</v>
      </c>
      <c r="N153" s="231">
        <v>27.993834409399941</v>
      </c>
      <c r="O153" s="231">
        <v>27.957134187849569</v>
      </c>
      <c r="P153" s="231">
        <v>30.069490029294069</v>
      </c>
      <c r="Q153" s="231">
        <v>43.555707720759052</v>
      </c>
      <c r="R153" s="231">
        <v>62.829106846656643</v>
      </c>
      <c r="S153" s="231">
        <v>59.658065200056242</v>
      </c>
      <c r="T153" s="231">
        <v>75.367898697403888</v>
      </c>
      <c r="U153" s="231">
        <v>85.819518848764361</v>
      </c>
      <c r="V153" s="231">
        <v>78.658454497240086</v>
      </c>
      <c r="W153" s="231">
        <v>85.020112908307922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224.95031911999999</v>
      </c>
      <c r="C158" s="281">
        <v>221.98094940920001</v>
      </c>
      <c r="D158" s="281">
        <v>225.06062296299999</v>
      </c>
      <c r="E158" s="281">
        <v>217.49948390520001</v>
      </c>
      <c r="F158" s="281">
        <v>239.146688603</v>
      </c>
      <c r="G158" s="281">
        <v>254.0496349488001</v>
      </c>
      <c r="H158" s="281">
        <v>246.18189360439999</v>
      </c>
      <c r="I158" s="281">
        <v>281.45547014080012</v>
      </c>
      <c r="J158" s="281">
        <v>288.02132032419991</v>
      </c>
      <c r="K158" s="281">
        <v>172.6065657842</v>
      </c>
      <c r="L158" s="281">
        <v>267.23482542679989</v>
      </c>
      <c r="M158" s="281">
        <v>310.76561666919991</v>
      </c>
      <c r="N158" s="281">
        <v>275.4559658142</v>
      </c>
      <c r="O158" s="281">
        <v>271.06740291863889</v>
      </c>
      <c r="P158" s="281">
        <v>268.92485252034709</v>
      </c>
      <c r="Q158" s="281">
        <v>254.14178580095509</v>
      </c>
      <c r="R158" s="281">
        <v>245.961782972229</v>
      </c>
      <c r="S158" s="281">
        <v>219.8500061079919</v>
      </c>
      <c r="T158" s="281">
        <v>227.3343977389836</v>
      </c>
      <c r="U158" s="281">
        <v>205.55110713115829</v>
      </c>
      <c r="V158" s="281">
        <v>206.33486888673721</v>
      </c>
      <c r="W158" s="281">
        <v>238.8016016390722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0.99999999999999978</v>
      </c>
      <c r="C162" s="234">
        <f t="shared" si="5"/>
        <v>1</v>
      </c>
      <c r="D162" s="234">
        <f t="shared" si="5"/>
        <v>1</v>
      </c>
      <c r="E162" s="234">
        <f t="shared" si="5"/>
        <v>1</v>
      </c>
      <c r="F162" s="234">
        <f t="shared" si="5"/>
        <v>1</v>
      </c>
      <c r="G162" s="234">
        <f t="shared" si="5"/>
        <v>1</v>
      </c>
      <c r="H162" s="234">
        <f t="shared" si="5"/>
        <v>1.0000000000000002</v>
      </c>
      <c r="I162" s="234">
        <f t="shared" si="5"/>
        <v>0.99999999999999989</v>
      </c>
      <c r="J162" s="234">
        <f t="shared" si="5"/>
        <v>1</v>
      </c>
      <c r="K162" s="234">
        <f t="shared" si="5"/>
        <v>0.99999999999999989</v>
      </c>
      <c r="L162" s="234">
        <f t="shared" si="5"/>
        <v>1</v>
      </c>
      <c r="M162" s="234">
        <f t="shared" si="5"/>
        <v>1</v>
      </c>
      <c r="N162" s="234">
        <f t="shared" si="5"/>
        <v>1</v>
      </c>
      <c r="O162" s="234">
        <f t="shared" si="5"/>
        <v>0.99999999999999978</v>
      </c>
      <c r="P162" s="234">
        <f t="shared" si="5"/>
        <v>1.0000000000000002</v>
      </c>
      <c r="Q162" s="234">
        <f t="shared" si="5"/>
        <v>1.0000000000000002</v>
      </c>
      <c r="R162" s="234">
        <f t="shared" si="5"/>
        <v>1</v>
      </c>
      <c r="S162" s="234">
        <f t="shared" si="5"/>
        <v>1</v>
      </c>
      <c r="T162" s="234">
        <f t="shared" si="5"/>
        <v>0.99999999999999978</v>
      </c>
      <c r="U162" s="234">
        <f t="shared" si="5"/>
        <v>1.0000000000000002</v>
      </c>
      <c r="V162" s="234">
        <f t="shared" si="5"/>
        <v>1</v>
      </c>
      <c r="W162" s="234">
        <f t="shared" si="5"/>
        <v>0.99999999999999978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5.3427942504318698E-4</v>
      </c>
      <c r="C167" s="302">
        <f t="shared" si="10"/>
        <v>7.8165931627151828E-4</v>
      </c>
      <c r="D167" s="302">
        <f t="shared" si="10"/>
        <v>1.1028032641567935E-3</v>
      </c>
      <c r="E167" s="302">
        <f t="shared" si="10"/>
        <v>8.4184169630348153E-4</v>
      </c>
      <c r="F167" s="302">
        <f t="shared" si="10"/>
        <v>9.9279186310809999E-4</v>
      </c>
      <c r="G167" s="302">
        <f t="shared" si="10"/>
        <v>4.5706021073441491E-4</v>
      </c>
      <c r="H167" s="302">
        <f t="shared" si="10"/>
        <v>3.8322659427157847E-4</v>
      </c>
      <c r="I167" s="302">
        <f t="shared" si="10"/>
        <v>4.9938515035831182E-4</v>
      </c>
      <c r="J167" s="302">
        <f t="shared" si="10"/>
        <v>4.6269608111818163E-4</v>
      </c>
      <c r="K167" s="302">
        <f t="shared" si="10"/>
        <v>8.2414212785249556E-4</v>
      </c>
      <c r="L167" s="302">
        <f t="shared" si="10"/>
        <v>1.0266092169334113E-3</v>
      </c>
      <c r="M167" s="302">
        <f t="shared" si="10"/>
        <v>6.0637720074719313E-4</v>
      </c>
      <c r="N167" s="302">
        <f t="shared" si="10"/>
        <v>2.7836821572212048E-4</v>
      </c>
      <c r="O167" s="302">
        <f t="shared" si="10"/>
        <v>2.8453059053003781E-4</v>
      </c>
      <c r="P167" s="302">
        <f t="shared" si="10"/>
        <v>8.7803944081246325E-5</v>
      </c>
      <c r="Q167" s="302">
        <f t="shared" si="10"/>
        <v>1.3007264305758931E-4</v>
      </c>
      <c r="R167" s="302">
        <f t="shared" si="10"/>
        <v>1.9605570912038252E-4</v>
      </c>
      <c r="S167" s="302">
        <f t="shared" si="10"/>
        <v>1.7653029347193793E-4</v>
      </c>
      <c r="T167" s="302">
        <f t="shared" si="10"/>
        <v>2.4363189389021083E-4</v>
      </c>
      <c r="U167" s="302">
        <f t="shared" si="10"/>
        <v>2.813834456608548E-4</v>
      </c>
      <c r="V167" s="302">
        <f t="shared" si="10"/>
        <v>2.3192151395038554E-4</v>
      </c>
      <c r="W167" s="302">
        <f t="shared" si="10"/>
        <v>2.5190560783521209E-4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0.85203692929575237</v>
      </c>
      <c r="C168" s="303">
        <f t="shared" si="11"/>
        <v>0.8188741616712174</v>
      </c>
      <c r="D168" s="303">
        <f t="shared" si="11"/>
        <v>0.77085370781761997</v>
      </c>
      <c r="E168" s="303">
        <f t="shared" si="11"/>
        <v>0.81163626423401236</v>
      </c>
      <c r="F168" s="303">
        <f t="shared" si="11"/>
        <v>0.80184174318781476</v>
      </c>
      <c r="G168" s="303">
        <f t="shared" si="11"/>
        <v>0.89534714285030936</v>
      </c>
      <c r="H168" s="303">
        <f t="shared" si="11"/>
        <v>0.90151199143327976</v>
      </c>
      <c r="I168" s="303">
        <f t="shared" si="11"/>
        <v>0.88718306053402818</v>
      </c>
      <c r="J168" s="303">
        <f t="shared" si="11"/>
        <v>0.89319580397085863</v>
      </c>
      <c r="K168" s="303">
        <f t="shared" si="11"/>
        <v>0.83275351697448441</v>
      </c>
      <c r="L168" s="303">
        <f t="shared" si="11"/>
        <v>0.7983496105433362</v>
      </c>
      <c r="M168" s="303">
        <f t="shared" si="11"/>
        <v>0.87801906746330349</v>
      </c>
      <c r="N168" s="303">
        <f t="shared" si="11"/>
        <v>0.94264133131327177</v>
      </c>
      <c r="O168" s="303">
        <f t="shared" si="11"/>
        <v>0.93810067076041481</v>
      </c>
      <c r="P168" s="303">
        <f t="shared" si="11"/>
        <v>0.94751459134285376</v>
      </c>
      <c r="Q168" s="303">
        <f t="shared" si="11"/>
        <v>0.92122598249606535</v>
      </c>
      <c r="R168" s="303">
        <f t="shared" si="11"/>
        <v>0.87473067406500182</v>
      </c>
      <c r="S168" s="303">
        <f t="shared" si="11"/>
        <v>0.86475106132276047</v>
      </c>
      <c r="T168" s="303">
        <f t="shared" si="11"/>
        <v>0.80126973316053296</v>
      </c>
      <c r="U168" s="303">
        <f t="shared" si="11"/>
        <v>0.75797049547785167</v>
      </c>
      <c r="V168" s="303">
        <f t="shared" si="11"/>
        <v>0.77143338515399562</v>
      </c>
      <c r="W168" s="303">
        <f t="shared" si="11"/>
        <v>0.74809761997477464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0.1474287912792043</v>
      </c>
      <c r="C169" s="237">
        <f t="shared" si="12"/>
        <v>0.18034417901251115</v>
      </c>
      <c r="D169" s="237">
        <f t="shared" si="12"/>
        <v>0.22804348891822332</v>
      </c>
      <c r="E169" s="237">
        <f t="shared" si="12"/>
        <v>0.18752189406968417</v>
      </c>
      <c r="F169" s="237">
        <f t="shared" si="12"/>
        <v>0.19716546494907725</v>
      </c>
      <c r="G169" s="237">
        <f t="shared" si="12"/>
        <v>0.10419579693895621</v>
      </c>
      <c r="H169" s="237">
        <f t="shared" si="12"/>
        <v>9.8104781972448818E-2</v>
      </c>
      <c r="I169" s="237">
        <f t="shared" si="12"/>
        <v>0.11231755431561342</v>
      </c>
      <c r="J169" s="237">
        <f t="shared" si="12"/>
        <v>0.10634149994802326</v>
      </c>
      <c r="K169" s="237">
        <f t="shared" si="12"/>
        <v>0.16642234089766295</v>
      </c>
      <c r="L169" s="237">
        <f t="shared" si="12"/>
        <v>0.2006237802397304</v>
      </c>
      <c r="M169" s="237">
        <f t="shared" si="12"/>
        <v>0.12137455533594942</v>
      </c>
      <c r="N169" s="237">
        <f t="shared" si="12"/>
        <v>5.7080300471006096E-2</v>
      </c>
      <c r="O169" s="237">
        <f t="shared" si="12"/>
        <v>6.1614798649054975E-2</v>
      </c>
      <c r="P169" s="237">
        <f t="shared" si="12"/>
        <v>5.2397604713065107E-2</v>
      </c>
      <c r="Q169" s="237">
        <f t="shared" si="12"/>
        <v>7.8643944860877196E-2</v>
      </c>
      <c r="R169" s="237">
        <f t="shared" si="12"/>
        <v>0.1250732702258778</v>
      </c>
      <c r="S169" s="237">
        <f t="shared" si="12"/>
        <v>0.13507240838376752</v>
      </c>
      <c r="T169" s="237">
        <f t="shared" si="12"/>
        <v>0.19848663494557658</v>
      </c>
      <c r="U169" s="237">
        <f t="shared" si="12"/>
        <v>0.24174812107648763</v>
      </c>
      <c r="V169" s="237">
        <f t="shared" si="12"/>
        <v>0.228334693332054</v>
      </c>
      <c r="W169" s="237">
        <f t="shared" si="12"/>
        <v>0.25165047441739002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0.99999999999999989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0.99999999999999989</v>
      </c>
      <c r="G171" s="234">
        <f t="shared" si="13"/>
        <v>1</v>
      </c>
      <c r="H171" s="234">
        <f t="shared" si="13"/>
        <v>1</v>
      </c>
      <c r="I171" s="234">
        <f t="shared" si="13"/>
        <v>1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1</v>
      </c>
      <c r="P171" s="234">
        <f t="shared" si="13"/>
        <v>1</v>
      </c>
      <c r="Q171" s="234">
        <f t="shared" si="13"/>
        <v>1</v>
      </c>
      <c r="R171" s="234">
        <f t="shared" si="13"/>
        <v>0.99999999999999989</v>
      </c>
      <c r="S171" s="234">
        <f t="shared" si="13"/>
        <v>1</v>
      </c>
      <c r="T171" s="234">
        <f t="shared" si="13"/>
        <v>0.99999999999999989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4.5251965558502417E-4</v>
      </c>
      <c r="C176" s="302">
        <f t="shared" si="18"/>
        <v>8.1357048680323911E-4</v>
      </c>
      <c r="D176" s="302">
        <f t="shared" si="18"/>
        <v>1.2259579326095262E-3</v>
      </c>
      <c r="E176" s="302">
        <f t="shared" si="18"/>
        <v>7.7733264554621202E-4</v>
      </c>
      <c r="F176" s="302">
        <f t="shared" si="18"/>
        <v>8.5785070315936456E-4</v>
      </c>
      <c r="G176" s="302">
        <f t="shared" si="18"/>
        <v>3.522077374414568E-4</v>
      </c>
      <c r="H176" s="302">
        <f t="shared" si="18"/>
        <v>2.5011737484037521E-4</v>
      </c>
      <c r="I176" s="302">
        <f t="shared" si="18"/>
        <v>4.053189532665937E-4</v>
      </c>
      <c r="J176" s="302">
        <f t="shared" si="18"/>
        <v>2.6199551439410484E-4</v>
      </c>
      <c r="K176" s="302">
        <f t="shared" si="18"/>
        <v>6.0232126240807959E-4</v>
      </c>
      <c r="L176" s="302">
        <f t="shared" si="18"/>
        <v>8.2187701800267091E-4</v>
      </c>
      <c r="M176" s="302">
        <f t="shared" si="18"/>
        <v>3.9298956443695605E-4</v>
      </c>
      <c r="N176" s="302">
        <f t="shared" si="18"/>
        <v>8.1418653409493625E-5</v>
      </c>
      <c r="O176" s="302">
        <f t="shared" si="18"/>
        <v>5.7450839289385299E-5</v>
      </c>
      <c r="P176" s="302">
        <f t="shared" si="18"/>
        <v>1.0347720230505682E-5</v>
      </c>
      <c r="Q176" s="302">
        <f t="shared" si="18"/>
        <v>2.0252675384297549E-5</v>
      </c>
      <c r="R176" s="302">
        <f t="shared" si="18"/>
        <v>3.907629745169672E-5</v>
      </c>
      <c r="S176" s="302">
        <f t="shared" si="18"/>
        <v>9.4774747874572381E-5</v>
      </c>
      <c r="T176" s="302">
        <f t="shared" si="18"/>
        <v>1.6648214122031368E-4</v>
      </c>
      <c r="U176" s="302">
        <f t="shared" si="18"/>
        <v>2.1280335538485388E-4</v>
      </c>
      <c r="V176" s="302">
        <f t="shared" si="18"/>
        <v>1.540282072361153E-4</v>
      </c>
      <c r="W176" s="302">
        <f t="shared" si="18"/>
        <v>2.0180724175918879E-4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3.9299586351910817E-2</v>
      </c>
      <c r="C178" s="303">
        <f t="shared" si="20"/>
        <v>5.907673467389727E-2</v>
      </c>
      <c r="D178" s="303">
        <f t="shared" si="20"/>
        <v>7.9786952694863356E-2</v>
      </c>
      <c r="E178" s="303">
        <f t="shared" si="20"/>
        <v>5.4496063448743713E-2</v>
      </c>
      <c r="F178" s="303">
        <f t="shared" si="20"/>
        <v>5.3619285945402571E-2</v>
      </c>
      <c r="G178" s="303">
        <f t="shared" si="20"/>
        <v>2.5270413829655197E-2</v>
      </c>
      <c r="H178" s="303">
        <f t="shared" si="20"/>
        <v>2.0151857129041242E-2</v>
      </c>
      <c r="I178" s="303">
        <f t="shared" si="20"/>
        <v>2.8690994546554709E-2</v>
      </c>
      <c r="J178" s="303">
        <f t="shared" si="20"/>
        <v>1.8951233942551108E-2</v>
      </c>
      <c r="K178" s="303">
        <f t="shared" si="20"/>
        <v>3.8280216258574092E-2</v>
      </c>
      <c r="L178" s="303">
        <f t="shared" si="20"/>
        <v>5.0549953814889345E-2</v>
      </c>
      <c r="M178" s="303">
        <f t="shared" si="20"/>
        <v>2.4757254576955646E-2</v>
      </c>
      <c r="N178" s="303">
        <f t="shared" si="20"/>
        <v>5.2544491859269687E-3</v>
      </c>
      <c r="O178" s="303">
        <f t="shared" si="20"/>
        <v>3.9155170760131423E-3</v>
      </c>
      <c r="P178" s="303">
        <f t="shared" si="20"/>
        <v>1.943474131501957E-3</v>
      </c>
      <c r="Q178" s="303">
        <f t="shared" si="20"/>
        <v>3.8538819105585816E-3</v>
      </c>
      <c r="R178" s="303">
        <f t="shared" si="20"/>
        <v>7.8457613727477421E-3</v>
      </c>
      <c r="S178" s="303">
        <f t="shared" si="20"/>
        <v>2.2823209377995844E-2</v>
      </c>
      <c r="T178" s="303">
        <f t="shared" si="20"/>
        <v>4.2687572341243103E-2</v>
      </c>
      <c r="U178" s="303">
        <f t="shared" si="20"/>
        <v>5.7541305591924372E-2</v>
      </c>
      <c r="V178" s="303">
        <f t="shared" si="20"/>
        <v>4.7727402938269929E-2</v>
      </c>
      <c r="W178" s="303">
        <f t="shared" si="20"/>
        <v>6.3450250459926583E-2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3.9299586351910817E-2</v>
      </c>
      <c r="C179" s="304">
        <f t="shared" si="21"/>
        <v>5.907673467389727E-2</v>
      </c>
      <c r="D179" s="304">
        <f t="shared" si="21"/>
        <v>7.9786952694863356E-2</v>
      </c>
      <c r="E179" s="304">
        <f t="shared" si="21"/>
        <v>5.4496063448743713E-2</v>
      </c>
      <c r="F179" s="304">
        <f t="shared" si="21"/>
        <v>5.3619285945402571E-2</v>
      </c>
      <c r="G179" s="304">
        <f t="shared" si="21"/>
        <v>2.5270413829655197E-2</v>
      </c>
      <c r="H179" s="304">
        <f t="shared" si="21"/>
        <v>2.0151857129041242E-2</v>
      </c>
      <c r="I179" s="304">
        <f t="shared" si="21"/>
        <v>2.8690994546554709E-2</v>
      </c>
      <c r="J179" s="304">
        <f t="shared" si="21"/>
        <v>1.8951233942551108E-2</v>
      </c>
      <c r="K179" s="304">
        <f t="shared" si="21"/>
        <v>3.8280216258574092E-2</v>
      </c>
      <c r="L179" s="304">
        <f t="shared" si="21"/>
        <v>5.0549953814889345E-2</v>
      </c>
      <c r="M179" s="304">
        <f t="shared" si="21"/>
        <v>2.4757254576955646E-2</v>
      </c>
      <c r="N179" s="304">
        <f t="shared" si="21"/>
        <v>5.2544491859269687E-3</v>
      </c>
      <c r="O179" s="304">
        <f t="shared" si="21"/>
        <v>3.9155170760131423E-3</v>
      </c>
      <c r="P179" s="304">
        <f t="shared" si="21"/>
        <v>1.943474131501957E-3</v>
      </c>
      <c r="Q179" s="304">
        <f t="shared" si="21"/>
        <v>3.8538819105585816E-3</v>
      </c>
      <c r="R179" s="304">
        <f t="shared" si="21"/>
        <v>7.8457613727477421E-3</v>
      </c>
      <c r="S179" s="304">
        <f t="shared" si="21"/>
        <v>2.2823209377995844E-2</v>
      </c>
      <c r="T179" s="304">
        <f t="shared" si="21"/>
        <v>4.2687572341243103E-2</v>
      </c>
      <c r="U179" s="304">
        <f t="shared" si="21"/>
        <v>5.7541305591924372E-2</v>
      </c>
      <c r="V179" s="304">
        <f t="shared" si="21"/>
        <v>4.7727402938269929E-2</v>
      </c>
      <c r="W179" s="304">
        <f t="shared" si="21"/>
        <v>6.3450250459926583E-2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4.1907061626018843E-2</v>
      </c>
      <c r="C181" s="303">
        <f t="shared" si="23"/>
        <v>5.1959586534765775E-2</v>
      </c>
      <c r="D181" s="303">
        <f t="shared" si="23"/>
        <v>5.5733964612957522E-2</v>
      </c>
      <c r="E181" s="303">
        <f t="shared" si="23"/>
        <v>4.6335937492339239E-2</v>
      </c>
      <c r="F181" s="303">
        <f t="shared" si="23"/>
        <v>4.4201939119788071E-2</v>
      </c>
      <c r="G181" s="303">
        <f t="shared" si="23"/>
        <v>3.945462720832376E-2</v>
      </c>
      <c r="H181" s="303">
        <f t="shared" si="23"/>
        <v>3.3149941840440164E-2</v>
      </c>
      <c r="I181" s="303">
        <f t="shared" si="23"/>
        <v>4.1496875368342061E-2</v>
      </c>
      <c r="J181" s="303">
        <f t="shared" si="23"/>
        <v>2.8977670541171435E-2</v>
      </c>
      <c r="K181" s="303">
        <f t="shared" si="23"/>
        <v>3.7672050196239926E-2</v>
      </c>
      <c r="L181" s="303">
        <f t="shared" si="23"/>
        <v>4.1258787818876E-2</v>
      </c>
      <c r="M181" s="303">
        <f t="shared" si="23"/>
        <v>3.3514833359658394E-2</v>
      </c>
      <c r="N181" s="303">
        <f t="shared" si="23"/>
        <v>1.5163757937260576E-2</v>
      </c>
      <c r="O181" s="303">
        <f t="shared" si="23"/>
        <v>1.0433589869563324E-2</v>
      </c>
      <c r="P181" s="303">
        <f t="shared" si="23"/>
        <v>6.0628275126797136E-3</v>
      </c>
      <c r="Q181" s="303">
        <f t="shared" si="23"/>
        <v>8.0457469372333269E-3</v>
      </c>
      <c r="R181" s="303">
        <f t="shared" si="23"/>
        <v>1.0327888800577372E-2</v>
      </c>
      <c r="S181" s="303">
        <f t="shared" si="23"/>
        <v>2.765807137990247E-2</v>
      </c>
      <c r="T181" s="303">
        <f t="shared" si="23"/>
        <v>3.5282125232635825E-2</v>
      </c>
      <c r="U181" s="303">
        <f t="shared" si="23"/>
        <v>3.9269627350246979E-2</v>
      </c>
      <c r="V181" s="303">
        <f t="shared" si="23"/>
        <v>3.4739926341079953E-2</v>
      </c>
      <c r="W181" s="303">
        <f t="shared" si="23"/>
        <v>4.1857761133445456E-2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4.4298910287663643E-3</v>
      </c>
      <c r="C182" s="304">
        <f t="shared" si="24"/>
        <v>7.6972613784804696E-3</v>
      </c>
      <c r="D182" s="304">
        <f t="shared" si="24"/>
        <v>1.1231007466081504E-2</v>
      </c>
      <c r="E182" s="304">
        <f t="shared" si="24"/>
        <v>7.415537314367387E-3</v>
      </c>
      <c r="F182" s="304">
        <f t="shared" si="24"/>
        <v>8.2202503108791316E-3</v>
      </c>
      <c r="G182" s="304">
        <f t="shared" si="24"/>
        <v>3.623843432649924E-3</v>
      </c>
      <c r="H182" s="304">
        <f t="shared" si="24"/>
        <v>2.5937583577735823E-3</v>
      </c>
      <c r="I182" s="304">
        <f t="shared" si="24"/>
        <v>4.1018434295586005E-3</v>
      </c>
      <c r="J182" s="304">
        <f t="shared" si="24"/>
        <v>2.7122663747117613E-3</v>
      </c>
      <c r="K182" s="304">
        <f t="shared" si="24"/>
        <v>6.0651478647706604E-3</v>
      </c>
      <c r="L182" s="304">
        <f t="shared" si="24"/>
        <v>8.0667303017338907E-3</v>
      </c>
      <c r="M182" s="304">
        <f t="shared" si="24"/>
        <v>3.9632006210872364E-3</v>
      </c>
      <c r="N182" s="304">
        <f t="shared" si="24"/>
        <v>8.4550181454171134E-4</v>
      </c>
      <c r="O182" s="304">
        <f t="shared" si="24"/>
        <v>5.9673558752340854E-4</v>
      </c>
      <c r="P182" s="304">
        <f t="shared" si="24"/>
        <v>2.6378971341140249E-4</v>
      </c>
      <c r="Q182" s="304">
        <f t="shared" si="24"/>
        <v>5.9667798715264532E-4</v>
      </c>
      <c r="R182" s="304">
        <f t="shared" si="24"/>
        <v>1.2737395609587808E-3</v>
      </c>
      <c r="S182" s="304">
        <f t="shared" si="24"/>
        <v>3.5477012537125604E-3</v>
      </c>
      <c r="T182" s="304">
        <f t="shared" si="24"/>
        <v>6.8472302226321325E-3</v>
      </c>
      <c r="U182" s="304">
        <f t="shared" si="24"/>
        <v>9.5001227258332058E-3</v>
      </c>
      <c r="V182" s="304">
        <f t="shared" si="24"/>
        <v>8.1328575657209322E-3</v>
      </c>
      <c r="W182" s="304">
        <f t="shared" si="24"/>
        <v>1.073367825205881E-2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3.7477170597252481E-2</v>
      </c>
      <c r="C183" s="304">
        <f t="shared" si="25"/>
        <v>4.4262325156285302E-2</v>
      </c>
      <c r="D183" s="304">
        <f t="shared" si="25"/>
        <v>4.4502957146876021E-2</v>
      </c>
      <c r="E183" s="304">
        <f t="shared" si="25"/>
        <v>3.8920400177971853E-2</v>
      </c>
      <c r="F183" s="304">
        <f t="shared" si="25"/>
        <v>3.5981688808908938E-2</v>
      </c>
      <c r="G183" s="304">
        <f t="shared" si="25"/>
        <v>3.5830783775673836E-2</v>
      </c>
      <c r="H183" s="304">
        <f t="shared" si="25"/>
        <v>3.0556183482666581E-2</v>
      </c>
      <c r="I183" s="304">
        <f t="shared" si="25"/>
        <v>3.7395031938783463E-2</v>
      </c>
      <c r="J183" s="304">
        <f t="shared" si="25"/>
        <v>2.6265404166459675E-2</v>
      </c>
      <c r="K183" s="304">
        <f t="shared" si="25"/>
        <v>3.1606902331469261E-2</v>
      </c>
      <c r="L183" s="304">
        <f t="shared" si="25"/>
        <v>3.3192057517142104E-2</v>
      </c>
      <c r="M183" s="304">
        <f t="shared" si="25"/>
        <v>2.9551632738571157E-2</v>
      </c>
      <c r="N183" s="304">
        <f t="shared" si="25"/>
        <v>1.4318256122718864E-2</v>
      </c>
      <c r="O183" s="304">
        <f t="shared" si="25"/>
        <v>9.8368542820399148E-3</v>
      </c>
      <c r="P183" s="304">
        <f t="shared" si="25"/>
        <v>5.7990377992683121E-3</v>
      </c>
      <c r="Q183" s="304">
        <f t="shared" si="25"/>
        <v>7.4490689500806822E-3</v>
      </c>
      <c r="R183" s="304">
        <f t="shared" si="25"/>
        <v>9.0541492396185898E-3</v>
      </c>
      <c r="S183" s="304">
        <f t="shared" si="25"/>
        <v>2.4110370126189908E-2</v>
      </c>
      <c r="T183" s="304">
        <f t="shared" si="25"/>
        <v>2.8434895010003694E-2</v>
      </c>
      <c r="U183" s="304">
        <f t="shared" si="25"/>
        <v>2.9769504624413773E-2</v>
      </c>
      <c r="V183" s="304">
        <f t="shared" si="25"/>
        <v>2.6607068775359021E-2</v>
      </c>
      <c r="W183" s="304">
        <f t="shared" si="25"/>
        <v>3.1124082881386645E-2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0.91834083236648523</v>
      </c>
      <c r="C185" s="312">
        <f t="shared" si="27"/>
        <v>0.88815010830453378</v>
      </c>
      <c r="D185" s="312">
        <f t="shared" si="27"/>
        <v>0.86325312475956961</v>
      </c>
      <c r="E185" s="312">
        <f t="shared" si="27"/>
        <v>0.89839066641337084</v>
      </c>
      <c r="F185" s="312">
        <f t="shared" si="27"/>
        <v>0.90132092423164989</v>
      </c>
      <c r="G185" s="312">
        <f t="shared" si="27"/>
        <v>0.93492275122457957</v>
      </c>
      <c r="H185" s="312">
        <f t="shared" si="27"/>
        <v>0.94644808365567823</v>
      </c>
      <c r="I185" s="312">
        <f t="shared" si="27"/>
        <v>0.92940681113183665</v>
      </c>
      <c r="J185" s="312">
        <f t="shared" si="27"/>
        <v>0.95180910000188335</v>
      </c>
      <c r="K185" s="312">
        <f t="shared" si="27"/>
        <v>0.92344541228277799</v>
      </c>
      <c r="L185" s="312">
        <f t="shared" si="27"/>
        <v>0.90736938134823197</v>
      </c>
      <c r="M185" s="312">
        <f t="shared" si="27"/>
        <v>0.94133492249894901</v>
      </c>
      <c r="N185" s="312">
        <f t="shared" si="27"/>
        <v>0.97950037422340297</v>
      </c>
      <c r="O185" s="312">
        <f t="shared" si="27"/>
        <v>0.98559344221513412</v>
      </c>
      <c r="P185" s="312">
        <f t="shared" si="27"/>
        <v>0.99198335063558785</v>
      </c>
      <c r="Q185" s="312">
        <f t="shared" si="27"/>
        <v>0.98808011847682375</v>
      </c>
      <c r="R185" s="312">
        <f t="shared" si="27"/>
        <v>0.98178727352922313</v>
      </c>
      <c r="S185" s="312">
        <f t="shared" si="27"/>
        <v>0.94942394449422707</v>
      </c>
      <c r="T185" s="312">
        <f t="shared" si="27"/>
        <v>0.92186382028490066</v>
      </c>
      <c r="U185" s="312">
        <f t="shared" si="27"/>
        <v>0.90297626370244377</v>
      </c>
      <c r="V185" s="312">
        <f t="shared" si="27"/>
        <v>0.91737864251341406</v>
      </c>
      <c r="W185" s="312">
        <f t="shared" si="27"/>
        <v>0.89449018116486878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0.99999999999999978</v>
      </c>
      <c r="C187" s="234">
        <f t="shared" si="28"/>
        <v>0.99999999999999989</v>
      </c>
      <c r="D187" s="234">
        <f t="shared" si="28"/>
        <v>1</v>
      </c>
      <c r="E187" s="234">
        <f t="shared" si="28"/>
        <v>1</v>
      </c>
      <c r="F187" s="234">
        <f t="shared" si="28"/>
        <v>1.0000000000000002</v>
      </c>
      <c r="G187" s="234">
        <f t="shared" si="28"/>
        <v>1</v>
      </c>
      <c r="H187" s="234">
        <f t="shared" si="28"/>
        <v>1.0000000000000004</v>
      </c>
      <c r="I187" s="234">
        <f t="shared" si="28"/>
        <v>1.0000000000000002</v>
      </c>
      <c r="J187" s="234">
        <f t="shared" si="28"/>
        <v>1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1.2115641805798148E-3</v>
      </c>
      <c r="C192" s="302">
        <f t="shared" si="33"/>
        <v>1.5913277701179891E-3</v>
      </c>
      <c r="D192" s="302">
        <f t="shared" si="33"/>
        <v>1.9608472991714692E-3</v>
      </c>
      <c r="E192" s="302">
        <f t="shared" si="33"/>
        <v>1.6773061604503561E-3</v>
      </c>
      <c r="F192" s="302">
        <f t="shared" si="33"/>
        <v>1.9123444818105934E-3</v>
      </c>
      <c r="G192" s="302">
        <f t="shared" si="33"/>
        <v>1.18693315830928E-3</v>
      </c>
      <c r="H192" s="302">
        <f t="shared" si="33"/>
        <v>1.0231756235442608E-3</v>
      </c>
      <c r="I192" s="302">
        <f t="shared" si="33"/>
        <v>1.2595586096358683E-3</v>
      </c>
      <c r="J192" s="302">
        <f t="shared" si="33"/>
        <v>1.1944571172872545E-3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0.16933064804427017</v>
      </c>
      <c r="C193" s="303">
        <f t="shared" si="34"/>
        <v>0.18596000652679118</v>
      </c>
      <c r="D193" s="303">
        <f t="shared" si="34"/>
        <v>0.20537080178967293</v>
      </c>
      <c r="E193" s="303">
        <f t="shared" si="34"/>
        <v>0.18923836229742497</v>
      </c>
      <c r="F193" s="303">
        <f t="shared" si="34"/>
        <v>0.19235968427590697</v>
      </c>
      <c r="G193" s="303">
        <f t="shared" si="34"/>
        <v>0.13704977853205583</v>
      </c>
      <c r="H193" s="303">
        <f t="shared" si="34"/>
        <v>0.13266611533986389</v>
      </c>
      <c r="I193" s="303">
        <f t="shared" si="34"/>
        <v>0.1434847301821576</v>
      </c>
      <c r="J193" s="303">
        <f t="shared" si="34"/>
        <v>0.13904417945559505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0.16933064804427017</v>
      </c>
      <c r="C194" s="304">
        <f t="shared" si="35"/>
        <v>0.18596000652679118</v>
      </c>
      <c r="D194" s="304">
        <f t="shared" si="35"/>
        <v>0.20537080178967293</v>
      </c>
      <c r="E194" s="304">
        <f t="shared" si="35"/>
        <v>0.18923836229742497</v>
      </c>
      <c r="F194" s="304">
        <f t="shared" si="35"/>
        <v>0.19235968427590697</v>
      </c>
      <c r="G194" s="304">
        <f t="shared" si="35"/>
        <v>0.13704977853205583</v>
      </c>
      <c r="H194" s="304">
        <f t="shared" si="35"/>
        <v>0.13266611533986389</v>
      </c>
      <c r="I194" s="304">
        <f t="shared" si="35"/>
        <v>0.1434847301821576</v>
      </c>
      <c r="J194" s="304">
        <f t="shared" si="35"/>
        <v>0.13904417945559505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0.3247643662481936</v>
      </c>
      <c r="C196" s="303">
        <f t="shared" si="37"/>
        <v>0.3566583153416738</v>
      </c>
      <c r="D196" s="303">
        <f t="shared" si="37"/>
        <v>0.39388686607795331</v>
      </c>
      <c r="E196" s="303">
        <f t="shared" si="37"/>
        <v>0.36294597293043829</v>
      </c>
      <c r="F196" s="303">
        <f t="shared" si="37"/>
        <v>0.36893245066442326</v>
      </c>
      <c r="G196" s="303">
        <f t="shared" si="37"/>
        <v>0.26285191123689489</v>
      </c>
      <c r="H196" s="303">
        <f t="shared" si="37"/>
        <v>0.25444435114720848</v>
      </c>
      <c r="I196" s="303">
        <f t="shared" si="37"/>
        <v>0.27519369944015454</v>
      </c>
      <c r="J196" s="303">
        <f t="shared" si="37"/>
        <v>0.26667703302942891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0.3247643662481936</v>
      </c>
      <c r="C197" s="304">
        <f t="shared" si="38"/>
        <v>0.3566583153416738</v>
      </c>
      <c r="D197" s="304">
        <f t="shared" si="38"/>
        <v>0.39388686607795331</v>
      </c>
      <c r="E197" s="304">
        <f t="shared" si="38"/>
        <v>0.36294597293043829</v>
      </c>
      <c r="F197" s="304">
        <f t="shared" si="38"/>
        <v>0.36893245066442326</v>
      </c>
      <c r="G197" s="304">
        <f t="shared" si="38"/>
        <v>0.26285191123689489</v>
      </c>
      <c r="H197" s="304">
        <f t="shared" si="38"/>
        <v>0.25444435114720848</v>
      </c>
      <c r="I197" s="304">
        <f t="shared" si="38"/>
        <v>0.27519369944015454</v>
      </c>
      <c r="J197" s="304">
        <f t="shared" si="38"/>
        <v>0.26667703302942891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0.50469342152695618</v>
      </c>
      <c r="C199" s="303">
        <f t="shared" si="40"/>
        <v>0.45579035036141691</v>
      </c>
      <c r="D199" s="303">
        <f t="shared" si="40"/>
        <v>0.39878148483320242</v>
      </c>
      <c r="E199" s="303">
        <f t="shared" si="40"/>
        <v>0.44613835861168649</v>
      </c>
      <c r="F199" s="303">
        <f t="shared" si="40"/>
        <v>0.43679552057785942</v>
      </c>
      <c r="G199" s="303">
        <f t="shared" si="40"/>
        <v>0.59891137707274</v>
      </c>
      <c r="H199" s="303">
        <f t="shared" si="40"/>
        <v>0.61186635788938382</v>
      </c>
      <c r="I199" s="303">
        <f t="shared" si="40"/>
        <v>0.58006201176805228</v>
      </c>
      <c r="J199" s="303">
        <f t="shared" si="40"/>
        <v>0.59308433039768893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4.5455909718934567E-2</v>
      </c>
      <c r="C200" s="304">
        <f t="shared" si="41"/>
        <v>5.9548573371245243E-2</v>
      </c>
      <c r="D200" s="304">
        <f t="shared" si="41"/>
        <v>7.3005805791093517E-2</v>
      </c>
      <c r="E200" s="304">
        <f t="shared" si="41"/>
        <v>6.177293369602508E-2</v>
      </c>
      <c r="F200" s="304">
        <f t="shared" si="41"/>
        <v>6.9684399503824615E-2</v>
      </c>
      <c r="G200" s="304">
        <f t="shared" si="41"/>
        <v>4.6267629922668044E-2</v>
      </c>
      <c r="H200" s="304">
        <f t="shared" si="41"/>
        <v>3.9772856348865876E-2</v>
      </c>
      <c r="I200" s="304">
        <f t="shared" si="41"/>
        <v>4.8202464811816254E-2</v>
      </c>
      <c r="J200" s="304">
        <f t="shared" si="41"/>
        <v>4.5031560407300594E-2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0.45923751180802158</v>
      </c>
      <c r="C201" s="304">
        <f t="shared" si="42"/>
        <v>0.39624177699017171</v>
      </c>
      <c r="D201" s="304">
        <f t="shared" si="42"/>
        <v>0.32577567904210891</v>
      </c>
      <c r="E201" s="304">
        <f t="shared" si="42"/>
        <v>0.38436542491566139</v>
      </c>
      <c r="F201" s="304">
        <f t="shared" si="42"/>
        <v>0.36711112107403476</v>
      </c>
      <c r="G201" s="304">
        <f t="shared" si="42"/>
        <v>0.55264374715007203</v>
      </c>
      <c r="H201" s="304">
        <f t="shared" si="42"/>
        <v>0.57209350154051786</v>
      </c>
      <c r="I201" s="304">
        <f t="shared" si="42"/>
        <v>0.53185954695623594</v>
      </c>
      <c r="J201" s="304">
        <f t="shared" si="42"/>
        <v>0.54805276999038832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0.99999999999999978</v>
      </c>
      <c r="C204" s="234">
        <f t="shared" si="44"/>
        <v>1</v>
      </c>
      <c r="D204" s="234">
        <f t="shared" si="44"/>
        <v>0.99999999999999978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1</v>
      </c>
      <c r="K204" s="234">
        <f t="shared" si="44"/>
        <v>1</v>
      </c>
      <c r="L204" s="234">
        <f t="shared" si="44"/>
        <v>0.99999999999999989</v>
      </c>
      <c r="M204" s="234">
        <f t="shared" si="44"/>
        <v>0.99999999999999989</v>
      </c>
      <c r="N204" s="234">
        <f t="shared" si="44"/>
        <v>0.99999999999999989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1</v>
      </c>
      <c r="S204" s="234">
        <f t="shared" si="44"/>
        <v>1.0000000000000002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6.7780308165845814E-4</v>
      </c>
      <c r="C209" s="302">
        <f t="shared" si="49"/>
        <v>9.9373258412752564E-4</v>
      </c>
      <c r="D209" s="302">
        <f t="shared" si="49"/>
        <v>1.341994344792715E-3</v>
      </c>
      <c r="E209" s="302">
        <f t="shared" si="49"/>
        <v>1.0809906064293236E-3</v>
      </c>
      <c r="F209" s="302">
        <f t="shared" si="49"/>
        <v>1.204308968029562E-3</v>
      </c>
      <c r="G209" s="302">
        <f t="shared" si="49"/>
        <v>6.0460333252097646E-4</v>
      </c>
      <c r="H209" s="302">
        <f t="shared" si="49"/>
        <v>5.2402635276481771E-4</v>
      </c>
      <c r="I209" s="302">
        <f t="shared" si="49"/>
        <v>6.3842030426962567E-4</v>
      </c>
      <c r="J209" s="302">
        <f t="shared" si="49"/>
        <v>5.1451728431423734E-4</v>
      </c>
      <c r="K209" s="302">
        <f t="shared" si="49"/>
        <v>1.0927325248634039E-3</v>
      </c>
      <c r="L209" s="302">
        <f t="shared" si="49"/>
        <v>1.1482622551302784E-3</v>
      </c>
      <c r="M209" s="302">
        <f t="shared" si="49"/>
        <v>7.1489365044164691E-4</v>
      </c>
      <c r="N209" s="302">
        <f t="shared" si="49"/>
        <v>3.0762605505790878E-4</v>
      </c>
      <c r="O209" s="302">
        <f t="shared" si="49"/>
        <v>2.9581651621878133E-4</v>
      </c>
      <c r="P209" s="302">
        <f t="shared" si="49"/>
        <v>9.038321363876196E-5</v>
      </c>
      <c r="Q209" s="302">
        <f t="shared" si="49"/>
        <v>1.5192536420427093E-4</v>
      </c>
      <c r="R209" s="302">
        <f t="shared" si="49"/>
        <v>2.4056464532601698E-4</v>
      </c>
      <c r="S209" s="302">
        <f t="shared" si="49"/>
        <v>2.2296242000544459E-4</v>
      </c>
      <c r="T209" s="302">
        <f t="shared" si="49"/>
        <v>2.8798936530883022E-4</v>
      </c>
      <c r="U209" s="302">
        <f t="shared" si="49"/>
        <v>3.2768406149245996E-4</v>
      </c>
      <c r="V209" s="302">
        <f t="shared" si="49"/>
        <v>2.6528823495266808E-4</v>
      </c>
      <c r="W209" s="302">
        <f t="shared" si="49"/>
        <v>2.71306086108165E-4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0.30914584424100505</v>
      </c>
      <c r="C210" s="303">
        <f t="shared" si="50"/>
        <v>0.35026278035991587</v>
      </c>
      <c r="D210" s="303">
        <f t="shared" si="50"/>
        <v>0.40045700798389888</v>
      </c>
      <c r="E210" s="303">
        <f t="shared" si="50"/>
        <v>0.34257556467197753</v>
      </c>
      <c r="F210" s="303">
        <f t="shared" si="50"/>
        <v>0.3017041437097438</v>
      </c>
      <c r="G210" s="303">
        <f t="shared" si="50"/>
        <v>0.25590511306371977</v>
      </c>
      <c r="H210" s="303">
        <f t="shared" si="50"/>
        <v>0.25395969321519418</v>
      </c>
      <c r="I210" s="303">
        <f t="shared" si="50"/>
        <v>0.26964948101746006</v>
      </c>
      <c r="J210" s="303">
        <f t="shared" si="50"/>
        <v>0.18804999406525022</v>
      </c>
      <c r="K210" s="303">
        <f t="shared" si="50"/>
        <v>0.3166748505482247</v>
      </c>
      <c r="L210" s="303">
        <f t="shared" si="50"/>
        <v>0.34155303117400343</v>
      </c>
      <c r="M210" s="303">
        <f t="shared" si="50"/>
        <v>0.246499395802564</v>
      </c>
      <c r="N210" s="303">
        <f t="shared" si="50"/>
        <v>0.10707811226220984</v>
      </c>
      <c r="O210" s="303">
        <f t="shared" si="50"/>
        <v>0.11175653588763418</v>
      </c>
      <c r="P210" s="303">
        <f t="shared" si="50"/>
        <v>8.4937176642429973E-2</v>
      </c>
      <c r="Q210" s="303">
        <f t="shared" si="50"/>
        <v>0.1441155497185829</v>
      </c>
      <c r="R210" s="303">
        <f t="shared" si="50"/>
        <v>0.20684838167723393</v>
      </c>
      <c r="S210" s="303">
        <f t="shared" si="50"/>
        <v>0.2314490402007956</v>
      </c>
      <c r="T210" s="303">
        <f t="shared" si="50"/>
        <v>0.30990045634999397</v>
      </c>
      <c r="U210" s="303">
        <f t="shared" si="50"/>
        <v>0.35416246177772875</v>
      </c>
      <c r="V210" s="303">
        <f t="shared" si="50"/>
        <v>0.3287110460794343</v>
      </c>
      <c r="W210" s="303">
        <f t="shared" si="50"/>
        <v>0.34185172409210346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0.30914584424100505</v>
      </c>
      <c r="C211" s="304">
        <f t="shared" si="51"/>
        <v>0.35026278035991587</v>
      </c>
      <c r="D211" s="304">
        <f t="shared" si="51"/>
        <v>0.40045700798389888</v>
      </c>
      <c r="E211" s="304">
        <f t="shared" si="51"/>
        <v>0.34257556467197753</v>
      </c>
      <c r="F211" s="304">
        <f t="shared" si="51"/>
        <v>0.3017041437097438</v>
      </c>
      <c r="G211" s="304">
        <f t="shared" si="51"/>
        <v>0.25590511306371977</v>
      </c>
      <c r="H211" s="304">
        <f t="shared" si="51"/>
        <v>0.25395969321519418</v>
      </c>
      <c r="I211" s="304">
        <f t="shared" si="51"/>
        <v>0.26964948101746006</v>
      </c>
      <c r="J211" s="304">
        <f t="shared" si="51"/>
        <v>0.18804999406525022</v>
      </c>
      <c r="K211" s="304">
        <f t="shared" si="51"/>
        <v>0.3166748505482247</v>
      </c>
      <c r="L211" s="304">
        <f t="shared" si="51"/>
        <v>0.34155303117400343</v>
      </c>
      <c r="M211" s="304">
        <f t="shared" si="51"/>
        <v>0.246499395802564</v>
      </c>
      <c r="N211" s="304">
        <f t="shared" si="51"/>
        <v>0.10707811226220984</v>
      </c>
      <c r="O211" s="304">
        <f t="shared" si="51"/>
        <v>0.11175653588763418</v>
      </c>
      <c r="P211" s="304">
        <f t="shared" si="51"/>
        <v>8.4937176642429973E-2</v>
      </c>
      <c r="Q211" s="304">
        <f t="shared" si="51"/>
        <v>0.1441155497185829</v>
      </c>
      <c r="R211" s="304">
        <f t="shared" si="51"/>
        <v>0.20684838167723393</v>
      </c>
      <c r="S211" s="304">
        <f t="shared" si="51"/>
        <v>0.2314490402007956</v>
      </c>
      <c r="T211" s="304">
        <f t="shared" si="51"/>
        <v>0.30990045634999397</v>
      </c>
      <c r="U211" s="304">
        <f t="shared" si="51"/>
        <v>0.35416246177772875</v>
      </c>
      <c r="V211" s="304">
        <f t="shared" si="51"/>
        <v>0.3287110460794343</v>
      </c>
      <c r="W211" s="304">
        <f t="shared" si="51"/>
        <v>0.34185172409210346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0.12025794744657589</v>
      </c>
      <c r="C213" s="303">
        <f t="shared" si="53"/>
        <v>0.14741800993245283</v>
      </c>
      <c r="D213" s="303">
        <f t="shared" si="53"/>
        <v>0.17842952226133318</v>
      </c>
      <c r="E213" s="303">
        <f t="shared" si="53"/>
        <v>0.15482456253913954</v>
      </c>
      <c r="F213" s="303">
        <f t="shared" si="53"/>
        <v>0.15378251232725867</v>
      </c>
      <c r="G213" s="303">
        <f t="shared" si="53"/>
        <v>8.8622442403101312E-2</v>
      </c>
      <c r="H213" s="303">
        <f t="shared" si="53"/>
        <v>8.6254956036129787E-2</v>
      </c>
      <c r="I213" s="303">
        <f t="shared" si="53"/>
        <v>9.2324103255037815E-2</v>
      </c>
      <c r="J213" s="303">
        <f t="shared" si="53"/>
        <v>7.6033209342015254E-2</v>
      </c>
      <c r="K213" s="303">
        <f t="shared" si="53"/>
        <v>0.14187954101476122</v>
      </c>
      <c r="L213" s="303">
        <f t="shared" si="53"/>
        <v>0.1442828567315694</v>
      </c>
      <c r="M213" s="303">
        <f t="shared" si="53"/>
        <v>9.2007370870352698E-2</v>
      </c>
      <c r="N213" s="303">
        <f t="shared" si="53"/>
        <v>4.0558894971088069E-2</v>
      </c>
      <c r="O213" s="303">
        <f t="shared" si="53"/>
        <v>4.1188396001087361E-2</v>
      </c>
      <c r="P213" s="303">
        <f t="shared" si="53"/>
        <v>3.4680199068649886E-2</v>
      </c>
      <c r="Q213" s="303">
        <f t="shared" si="53"/>
        <v>5.9061708265160419E-2</v>
      </c>
      <c r="R213" s="303">
        <f t="shared" si="53"/>
        <v>9.8676379447707602E-2</v>
      </c>
      <c r="S213" s="303">
        <f t="shared" si="53"/>
        <v>0.10969212828596771</v>
      </c>
      <c r="T213" s="303">
        <f t="shared" si="53"/>
        <v>0.15085856471413558</v>
      </c>
      <c r="U213" s="303">
        <f t="shared" si="53"/>
        <v>0.18101571280330137</v>
      </c>
      <c r="V213" s="303">
        <f t="shared" si="53"/>
        <v>0.16793655866797666</v>
      </c>
      <c r="W213" s="303">
        <f t="shared" si="53"/>
        <v>0.1742672777364411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0.12025794744657589</v>
      </c>
      <c r="C214" s="304">
        <f t="shared" si="54"/>
        <v>0.14741800993245283</v>
      </c>
      <c r="D214" s="304">
        <f t="shared" si="54"/>
        <v>0.17842952226133318</v>
      </c>
      <c r="E214" s="304">
        <f t="shared" si="54"/>
        <v>0.15482456253913954</v>
      </c>
      <c r="F214" s="304">
        <f t="shared" si="54"/>
        <v>0.15378251232725867</v>
      </c>
      <c r="G214" s="304">
        <f t="shared" si="54"/>
        <v>8.8622442403101312E-2</v>
      </c>
      <c r="H214" s="304">
        <f t="shared" si="54"/>
        <v>8.6254956036129787E-2</v>
      </c>
      <c r="I214" s="304">
        <f t="shared" si="54"/>
        <v>9.2324103255037815E-2</v>
      </c>
      <c r="J214" s="304">
        <f t="shared" si="54"/>
        <v>7.6033209342015254E-2</v>
      </c>
      <c r="K214" s="304">
        <f t="shared" si="54"/>
        <v>0.14187954101476122</v>
      </c>
      <c r="L214" s="304">
        <f t="shared" si="54"/>
        <v>0.1442828567315694</v>
      </c>
      <c r="M214" s="304">
        <f t="shared" si="54"/>
        <v>9.2007370870352698E-2</v>
      </c>
      <c r="N214" s="304">
        <f t="shared" si="54"/>
        <v>4.0558894971088069E-2</v>
      </c>
      <c r="O214" s="304">
        <f t="shared" si="54"/>
        <v>4.1188396001087361E-2</v>
      </c>
      <c r="P214" s="304">
        <f t="shared" si="54"/>
        <v>3.4680199068649886E-2</v>
      </c>
      <c r="Q214" s="304">
        <f t="shared" si="54"/>
        <v>5.9061708265160419E-2</v>
      </c>
      <c r="R214" s="304">
        <f t="shared" si="54"/>
        <v>9.8676379447707602E-2</v>
      </c>
      <c r="S214" s="304">
        <f t="shared" si="54"/>
        <v>0.10969212828596771</v>
      </c>
      <c r="T214" s="304">
        <f t="shared" si="54"/>
        <v>0.15085856471413558</v>
      </c>
      <c r="U214" s="304">
        <f t="shared" si="54"/>
        <v>0.18101571280330137</v>
      </c>
      <c r="V214" s="304">
        <f t="shared" si="54"/>
        <v>0.16793655866797666</v>
      </c>
      <c r="W214" s="304">
        <f t="shared" si="54"/>
        <v>0.1742672777364411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0.19294430816463773</v>
      </c>
      <c r="C216" s="303">
        <f t="shared" si="56"/>
        <v>0.1922437811364239</v>
      </c>
      <c r="D216" s="303">
        <f t="shared" si="56"/>
        <v>0.18161958065440559</v>
      </c>
      <c r="E216" s="303">
        <f t="shared" si="56"/>
        <v>0.19405257880435606</v>
      </c>
      <c r="F216" s="303">
        <f t="shared" si="56"/>
        <v>0.18480723882074382</v>
      </c>
      <c r="G216" s="303">
        <f t="shared" si="56"/>
        <v>0.20918985012298169</v>
      </c>
      <c r="H216" s="303">
        <f t="shared" si="56"/>
        <v>0.21559600336318516</v>
      </c>
      <c r="I216" s="303">
        <f t="shared" si="56"/>
        <v>0.20132545511368949</v>
      </c>
      <c r="J216" s="303">
        <f t="shared" si="56"/>
        <v>0.17549249564097877</v>
      </c>
      <c r="K216" s="303">
        <f t="shared" si="56"/>
        <v>0.20528769519111156</v>
      </c>
      <c r="L216" s="303">
        <f t="shared" si="56"/>
        <v>0.17129874659310193</v>
      </c>
      <c r="M216" s="303">
        <f t="shared" si="56"/>
        <v>0.18621202922778121</v>
      </c>
      <c r="N216" s="303">
        <f t="shared" si="56"/>
        <v>0.17919833844041347</v>
      </c>
      <c r="O216" s="303">
        <f t="shared" si="56"/>
        <v>0.16791748410907875</v>
      </c>
      <c r="P216" s="303">
        <f t="shared" si="56"/>
        <v>0.16641518072011244</v>
      </c>
      <c r="Q216" s="303">
        <f t="shared" si="56"/>
        <v>0.18727878246200419</v>
      </c>
      <c r="R216" s="303">
        <f t="shared" si="56"/>
        <v>0.19321972109941951</v>
      </c>
      <c r="S216" s="303">
        <f t="shared" si="56"/>
        <v>0.19771980004453246</v>
      </c>
      <c r="T216" s="303">
        <f t="shared" si="56"/>
        <v>0.18093064602515477</v>
      </c>
      <c r="U216" s="303">
        <f t="shared" si="56"/>
        <v>0.17549114494797224</v>
      </c>
      <c r="V216" s="303">
        <f t="shared" si="56"/>
        <v>0.173863842176151</v>
      </c>
      <c r="W216" s="303">
        <f t="shared" si="56"/>
        <v>0.1623034447421409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1.3613978005935511E-2</v>
      </c>
      <c r="C217" s="304">
        <f t="shared" si="57"/>
        <v>1.9529030369135971E-2</v>
      </c>
      <c r="D217" s="304">
        <f t="shared" si="57"/>
        <v>2.5992615325449289E-2</v>
      </c>
      <c r="E217" s="304">
        <f t="shared" si="57"/>
        <v>2.1145341702512803E-2</v>
      </c>
      <c r="F217" s="304">
        <f t="shared" si="57"/>
        <v>2.3435078409198919E-2</v>
      </c>
      <c r="G217" s="304">
        <f t="shared" si="57"/>
        <v>1.2696067300646704E-2</v>
      </c>
      <c r="H217" s="304">
        <f t="shared" si="57"/>
        <v>1.1079086778222377E-2</v>
      </c>
      <c r="I217" s="304">
        <f t="shared" si="57"/>
        <v>1.3157984027983512E-2</v>
      </c>
      <c r="J217" s="304">
        <f t="shared" si="57"/>
        <v>1.071000525546421E-2</v>
      </c>
      <c r="K217" s="304">
        <f t="shared" si="57"/>
        <v>2.2103301567350343E-2</v>
      </c>
      <c r="L217" s="304">
        <f t="shared" si="57"/>
        <v>2.315296541431602E-2</v>
      </c>
      <c r="M217" s="304">
        <f t="shared" si="57"/>
        <v>1.4475467546839241E-2</v>
      </c>
      <c r="N217" s="304">
        <f t="shared" si="57"/>
        <v>6.3718965282429296E-3</v>
      </c>
      <c r="O217" s="304">
        <f t="shared" si="57"/>
        <v>6.1083105113850771E-3</v>
      </c>
      <c r="P217" s="304">
        <f t="shared" si="57"/>
        <v>4.5997619534307917E-3</v>
      </c>
      <c r="Q217" s="304">
        <f t="shared" si="57"/>
        <v>8.765416118950849E-3</v>
      </c>
      <c r="R217" s="304">
        <f t="shared" si="57"/>
        <v>1.5151301365705121E-2</v>
      </c>
      <c r="S217" s="304">
        <f t="shared" si="57"/>
        <v>1.6517473108885496E-2</v>
      </c>
      <c r="T217" s="304">
        <f t="shared" si="57"/>
        <v>2.3792621863480381E-2</v>
      </c>
      <c r="U217" s="304">
        <f t="shared" si="57"/>
        <v>2.9047909440720228E-2</v>
      </c>
      <c r="V217" s="304">
        <f t="shared" si="57"/>
        <v>2.7465680571411338E-2</v>
      </c>
      <c r="W217" s="304">
        <f t="shared" si="57"/>
        <v>2.8631516151946715E-2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0.17933033015870223</v>
      </c>
      <c r="C218" s="304">
        <f t="shared" si="58"/>
        <v>0.17271475076728796</v>
      </c>
      <c r="D218" s="304">
        <f t="shared" si="58"/>
        <v>0.15562696532895628</v>
      </c>
      <c r="E218" s="304">
        <f t="shared" si="58"/>
        <v>0.17290723710184328</v>
      </c>
      <c r="F218" s="304">
        <f t="shared" si="58"/>
        <v>0.1613721604115449</v>
      </c>
      <c r="G218" s="304">
        <f t="shared" si="58"/>
        <v>0.19649378282233498</v>
      </c>
      <c r="H218" s="304">
        <f t="shared" si="58"/>
        <v>0.20451691658496279</v>
      </c>
      <c r="I218" s="304">
        <f t="shared" si="58"/>
        <v>0.188167471085706</v>
      </c>
      <c r="J218" s="304">
        <f t="shared" si="58"/>
        <v>0.16478249038551457</v>
      </c>
      <c r="K218" s="304">
        <f t="shared" si="58"/>
        <v>0.18318439362376124</v>
      </c>
      <c r="L218" s="304">
        <f t="shared" si="58"/>
        <v>0.14814578117878591</v>
      </c>
      <c r="M218" s="304">
        <f t="shared" si="58"/>
        <v>0.17173656168094198</v>
      </c>
      <c r="N218" s="304">
        <f t="shared" si="58"/>
        <v>0.17282644191217053</v>
      </c>
      <c r="O218" s="304">
        <f t="shared" si="58"/>
        <v>0.16180917359769367</v>
      </c>
      <c r="P218" s="304">
        <f t="shared" si="58"/>
        <v>0.16181541876668162</v>
      </c>
      <c r="Q218" s="304">
        <f t="shared" si="58"/>
        <v>0.17851336634305334</v>
      </c>
      <c r="R218" s="304">
        <f t="shared" si="58"/>
        <v>0.17806841973371437</v>
      </c>
      <c r="S218" s="304">
        <f t="shared" si="58"/>
        <v>0.18120232693564697</v>
      </c>
      <c r="T218" s="304">
        <f t="shared" si="58"/>
        <v>0.15713802416167438</v>
      </c>
      <c r="U218" s="304">
        <f t="shared" si="58"/>
        <v>0.14644323550725202</v>
      </c>
      <c r="V218" s="304">
        <f t="shared" si="58"/>
        <v>0.14639816160473965</v>
      </c>
      <c r="W218" s="304">
        <f t="shared" si="58"/>
        <v>0.13367192859019417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0.37697409706612278</v>
      </c>
      <c r="C220" s="312">
        <f t="shared" si="60"/>
        <v>0.30908169598707991</v>
      </c>
      <c r="D220" s="312">
        <f t="shared" si="60"/>
        <v>0.23815189475556958</v>
      </c>
      <c r="E220" s="312">
        <f t="shared" si="60"/>
        <v>0.30746630337809755</v>
      </c>
      <c r="F220" s="312">
        <f t="shared" si="60"/>
        <v>0.35850179617422417</v>
      </c>
      <c r="G220" s="312">
        <f t="shared" si="60"/>
        <v>0.44567799107767625</v>
      </c>
      <c r="H220" s="312">
        <f t="shared" si="60"/>
        <v>0.44366532103272599</v>
      </c>
      <c r="I220" s="312">
        <f t="shared" si="60"/>
        <v>0.43606254030954306</v>
      </c>
      <c r="J220" s="312">
        <f t="shared" si="60"/>
        <v>0.5599097836674416</v>
      </c>
      <c r="K220" s="312">
        <f t="shared" si="60"/>
        <v>0.33506518072103919</v>
      </c>
      <c r="L220" s="312">
        <f t="shared" si="60"/>
        <v>0.34171710324619486</v>
      </c>
      <c r="M220" s="312">
        <f t="shared" si="60"/>
        <v>0.47456631044886033</v>
      </c>
      <c r="N220" s="312">
        <f t="shared" si="60"/>
        <v>0.67285702827123062</v>
      </c>
      <c r="O220" s="312">
        <f t="shared" si="60"/>
        <v>0.67884176748598091</v>
      </c>
      <c r="P220" s="312">
        <f t="shared" si="60"/>
        <v>0.71387706035516896</v>
      </c>
      <c r="Q220" s="312">
        <f t="shared" si="60"/>
        <v>0.60939203419004828</v>
      </c>
      <c r="R220" s="312">
        <f t="shared" si="60"/>
        <v>0.50101495313031297</v>
      </c>
      <c r="S220" s="312">
        <f t="shared" si="60"/>
        <v>0.46091606904869892</v>
      </c>
      <c r="T220" s="312">
        <f t="shared" si="60"/>
        <v>0.35802234354540685</v>
      </c>
      <c r="U220" s="312">
        <f t="shared" si="60"/>
        <v>0.28900299640950516</v>
      </c>
      <c r="V220" s="312">
        <f t="shared" si="60"/>
        <v>0.32922326484148545</v>
      </c>
      <c r="W220" s="312">
        <f t="shared" si="60"/>
        <v>0.32130624734320651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1.9319149460777778</v>
      </c>
      <c r="C224" s="274">
        <f>IF(C$5=0,0,C$5/NFM_fec!C$5)</f>
        <v>1.9426510117488811</v>
      </c>
      <c r="D224" s="274">
        <f>IF(D$5=0,0,D$5/NFM_fec!D$5)</f>
        <v>1.9927066954393355</v>
      </c>
      <c r="E224" s="274">
        <f>IF(E$5=0,0,E$5/NFM_fec!E$5)</f>
        <v>1.8387185841066704</v>
      </c>
      <c r="F224" s="274">
        <f>IF(F$5=0,0,F$5/NFM_fec!F$5)</f>
        <v>1.6748988184137199</v>
      </c>
      <c r="G224" s="274">
        <f>IF(G$5=0,0,G$5/NFM_fec!G$5)</f>
        <v>1.8019567115755311</v>
      </c>
      <c r="H224" s="274">
        <f>IF(H$5=0,0,H$5/NFM_fec!H$5)</f>
        <v>1.7727563307671883</v>
      </c>
      <c r="I224" s="274">
        <f>IF(I$5=0,0,I$5/NFM_fec!I$5)</f>
        <v>1.8856412000265226</v>
      </c>
      <c r="J224" s="274">
        <f>IF(J$5=0,0,J$5/NFM_fec!J$5)</f>
        <v>1.6395709894001307</v>
      </c>
      <c r="K224" s="274">
        <f>IF(K$5=0,0,K$5/NFM_fec!K$5)</f>
        <v>1.7156214603625162</v>
      </c>
      <c r="L224" s="274">
        <f>IF(L$5=0,0,L$5/NFM_fec!L$5)</f>
        <v>1.9086923764852048</v>
      </c>
      <c r="M224" s="274">
        <f>IF(M$5=0,0,M$5/NFM_fec!M$5)</f>
        <v>1.7091386205218648</v>
      </c>
      <c r="N224" s="274">
        <f>IF(N$5=0,0,N$5/NFM_fec!N$5)</f>
        <v>1.2422070089753994</v>
      </c>
      <c r="O224" s="274">
        <f>IF(O$5=0,0,O$5/NFM_fec!O$5)</f>
        <v>1.2468071232556208</v>
      </c>
      <c r="P224" s="274">
        <f>IF(P$5=0,0,P$5/NFM_fec!P$5)</f>
        <v>1.0764513032816103</v>
      </c>
      <c r="Q224" s="274">
        <f>IF(Q$5=0,0,Q$5/NFM_fec!Q$5)</f>
        <v>1.222958499215403</v>
      </c>
      <c r="R224" s="274">
        <f>IF(R$5=0,0,R$5/NFM_fec!R$5)</f>
        <v>1.3201189758033376</v>
      </c>
      <c r="S224" s="274">
        <f>IF(S$5=0,0,S$5/NFM_fec!S$5)</f>
        <v>1.460924577983282</v>
      </c>
      <c r="T224" s="274">
        <f>IF(T$5=0,0,T$5/NFM_fec!T$5)</f>
        <v>1.665903057496313</v>
      </c>
      <c r="U224" s="274">
        <f>IF(U$5=0,0,U$5/NFM_fec!U$5)</f>
        <v>1.7069489743140522</v>
      </c>
      <c r="V224" s="274">
        <f>IF(V$5=0,0,V$5/NFM_fec!V$5)</f>
        <v>1.6340106900223554</v>
      </c>
      <c r="W224" s="274">
        <f>IF(W$5=0,0,W$5/NFM_fec!W$5)</f>
        <v>1.7206685147058003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0.3942610567442118</v>
      </c>
      <c r="C229" s="277">
        <f>IF(C$10=0,0,C$10/NFM_fec!C$10)</f>
        <v>0.6079713517561427</v>
      </c>
      <c r="D229" s="277">
        <f>IF(D$10=0,0,D$10/NFM_fec!D$10)</f>
        <v>0.90106437828761987</v>
      </c>
      <c r="E229" s="277">
        <f>IF(E$10=0,0,E$10/NFM_fec!E$10)</f>
        <v>0.60064077591965337</v>
      </c>
      <c r="F229" s="277">
        <f>IF(F$10=0,0,F$10/NFM_fec!F$10)</f>
        <v>0.63259939963866973</v>
      </c>
      <c r="G229" s="277">
        <f>IF(G$10=0,0,G$10/NFM_fec!G$10)</f>
        <v>0.2943628569188767</v>
      </c>
      <c r="H229" s="277">
        <f>IF(H$10=0,0,H$10/NFM_fec!H$10)</f>
        <v>0.23676116599302768</v>
      </c>
      <c r="I229" s="277">
        <f>IF(I$10=0,0,I$10/NFM_fec!I$10)</f>
        <v>0.33843849222894679</v>
      </c>
      <c r="J229" s="277">
        <f>IF(J$10=0,0,J$10/NFM_fec!J$10)</f>
        <v>0.25080228539912741</v>
      </c>
      <c r="K229" s="277">
        <f>IF(K$10=0,0,K$10/NFM_fec!K$10)</f>
        <v>0.50638804914614499</v>
      </c>
      <c r="L229" s="277">
        <f>IF(L$10=0,0,L$10/NFM_fec!L$10)</f>
        <v>0.745514451017254</v>
      </c>
      <c r="M229" s="277">
        <f>IF(M$10=0,0,M$10/NFM_fec!M$10)</f>
        <v>0.36163598387830387</v>
      </c>
      <c r="N229" s="277">
        <f>IF(N$10=0,0,N$10/NFM_fec!N$10)</f>
        <v>9.7005921357476668E-2</v>
      </c>
      <c r="O229" s="277">
        <f>IF(O$10=0,0,O$10/NFM_fec!O$10)</f>
        <v>9.914954456983037E-2</v>
      </c>
      <c r="P229" s="277">
        <f>IF(P$10=0,0,P$10/NFM_fec!P$10)</f>
        <v>1.0270567183312422E-2</v>
      </c>
      <c r="Q229" s="277">
        <f>IF(Q$10=0,0,Q$10/NFM_fec!Q$10)</f>
        <v>1.618610644747048E-2</v>
      </c>
      <c r="R229" s="277">
        <f>IF(R$10=0,0,R$10/NFM_fec!R$10)</f>
        <v>2.6248769452731475E-2</v>
      </c>
      <c r="S229" s="277">
        <f>IF(S$10=0,0,S$10/NFM_fec!S$10)</f>
        <v>2.4097751791572107E-2</v>
      </c>
      <c r="T229" s="277">
        <f>IF(T$10=0,0,T$10/NFM_fec!T$10)</f>
        <v>3.6807563416947547E-2</v>
      </c>
      <c r="U229" s="277">
        <f>IF(U$10=0,0,U$10/NFM_fec!U$10)</f>
        <v>4.0589979522983481E-2</v>
      </c>
      <c r="V229" s="277">
        <f>IF(V$10=0,0,V$10/NFM_fec!V$10)</f>
        <v>2.7072642151033603E-2</v>
      </c>
      <c r="W229" s="277">
        <f>IF(W$10=0,0,W$10/NFM_fec!W$10)</f>
        <v>3.0962172074776129E-2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3.079603479726023</v>
      </c>
      <c r="C230" s="278">
        <f>IF(C$16=0,0,C$16/NFM_fec!C$16)</f>
        <v>2.8848840677201979</v>
      </c>
      <c r="D230" s="278">
        <f>IF(D$16=0,0,D$16/NFM_fec!D$16)</f>
        <v>2.7428009294508322</v>
      </c>
      <c r="E230" s="278">
        <f>IF(E$16=0,0,E$16/NFM_fec!E$16)</f>
        <v>2.7657153833794323</v>
      </c>
      <c r="F230" s="278">
        <f>IF(F$16=0,0,F$16/NFM_fec!F$16)</f>
        <v>2.5302237041273119</v>
      </c>
      <c r="G230" s="278">
        <f>IF(G$16=0,0,G$16/NFM_fec!G$16)</f>
        <v>3.1055795861887816</v>
      </c>
      <c r="H230" s="278">
        <f>IF(H$16=0,0,H$16/NFM_fec!H$16)</f>
        <v>3.1357751033321768</v>
      </c>
      <c r="I230" s="278">
        <f>IF(I$16=0,0,I$16/NFM_fec!I$16)</f>
        <v>3.2107671213831748</v>
      </c>
      <c r="J230" s="278">
        <f>IF(J$16=0,0,J$16/NFM_fec!J$16)</f>
        <v>3.0158992327116549</v>
      </c>
      <c r="K230" s="278">
        <f>IF(K$16=0,0,K$16/NFM_fec!K$16)</f>
        <v>2.7458149907437073</v>
      </c>
      <c r="L230" s="278">
        <f>IF(L$16=0,0,L$16/NFM_fec!L$16)</f>
        <v>2.790598865550149</v>
      </c>
      <c r="M230" s="278">
        <f>IF(M$16=0,0,M$16/NFM_fec!M$16)</f>
        <v>2.9578416070088069</v>
      </c>
      <c r="N230" s="278">
        <f>IF(N$16=0,0,N$16/NFM_fec!N$16)</f>
        <v>2.9684677958833694</v>
      </c>
      <c r="O230" s="278">
        <f>IF(O$16=0,0,O$16/NFM_fec!O$16)</f>
        <v>2.9502041020396041</v>
      </c>
      <c r="P230" s="278">
        <f>IF(P$16=0,0,P$16/NFM_fec!P$16)</f>
        <v>2.8366293558882463</v>
      </c>
      <c r="Q230" s="278">
        <f>IF(Q$16=0,0,Q$16/NFM_fec!Q$16)</f>
        <v>2.7827620399791213</v>
      </c>
      <c r="R230" s="278">
        <f>IF(R$16=0,0,R$16/NFM_fec!R$16)</f>
        <v>2.573411043909982</v>
      </c>
      <c r="S230" s="278">
        <f>IF(S$16=0,0,S$16/NFM_fec!S$16)</f>
        <v>2.5992129724587505</v>
      </c>
      <c r="T230" s="278">
        <f>IF(T$16=0,0,T$16/NFM_fec!T$16)</f>
        <v>2.5389462755733505</v>
      </c>
      <c r="U230" s="278">
        <f>IF(U$16=0,0,U$16/NFM_fec!U$16)</f>
        <v>2.4585470382624974</v>
      </c>
      <c r="V230" s="278">
        <f>IF(V$16=0,0,V$16/NFM_fec!V$16)</f>
        <v>2.43577475601399</v>
      </c>
      <c r="W230" s="278">
        <f>IF(W$16=0,0,W$16/NFM_fec!W$16)</f>
        <v>2.4402855102165093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0.64566389096980714</v>
      </c>
      <c r="C231" s="279">
        <f>IF(C$27=0,0,C$27/NFM_fec!C$27)</f>
        <v>0.82564272975383823</v>
      </c>
      <c r="D231" s="279">
        <f>IF(D$27=0,0,D$27/NFM_fec!D$27)</f>
        <v>1.0929729600093885</v>
      </c>
      <c r="E231" s="279">
        <f>IF(E$27=0,0,E$27/NFM_fec!E$27)</f>
        <v>0.79068733698810334</v>
      </c>
      <c r="F231" s="279">
        <f>IF(F$27=0,0,F$27/NFM_fec!F$27)</f>
        <v>0.74236703994770881</v>
      </c>
      <c r="G231" s="279">
        <f>IF(G$27=0,0,G$27/NFM_fec!G$27)</f>
        <v>0.41179777766213072</v>
      </c>
      <c r="H231" s="279">
        <f>IF(H$27=0,0,H$27/NFM_fec!H$27)</f>
        <v>0.37342932997106471</v>
      </c>
      <c r="I231" s="279">
        <f>IF(I$27=0,0,I$27/NFM_fec!I$27)</f>
        <v>0.46605082958983274</v>
      </c>
      <c r="J231" s="279">
        <f>IF(J$27=0,0,J$27/NFM_fec!J$27)</f>
        <v>0.35608262302838284</v>
      </c>
      <c r="K231" s="279">
        <f>IF(K$27=0,0,K$27/NFM_fec!K$27)</f>
        <v>0.62731511968701548</v>
      </c>
      <c r="L231" s="279">
        <f>IF(L$27=0,0,L$27/NFM_fec!L$27)</f>
        <v>0.8914187630046595</v>
      </c>
      <c r="M231" s="279">
        <f>IF(M$27=0,0,M$27/NFM_fec!M$27)</f>
        <v>0.44322669636898576</v>
      </c>
      <c r="N231" s="279">
        <f>IF(N$27=0,0,N$27/NFM_fec!N$27)</f>
        <v>0.12220444773453799</v>
      </c>
      <c r="O231" s="279">
        <f>IF(O$27=0,0,O$27/NFM_fec!O$27)</f>
        <v>0.1328603300024897</v>
      </c>
      <c r="P231" s="279">
        <f>IF(P$27=0,0,P$27/NFM_fec!P$27)</f>
        <v>9.2543277523042686E-2</v>
      </c>
      <c r="Q231" s="279">
        <f>IF(Q$27=0,0,Q$27/NFM_fec!Q$27)</f>
        <v>0.17066047491870551</v>
      </c>
      <c r="R231" s="279">
        <f>IF(R$27=0,0,R$27/NFM_fec!R$27)</f>
        <v>0.31772582386500359</v>
      </c>
      <c r="S231" s="279">
        <f>IF(S$27=0,0,S$27/NFM_fec!S$27)</f>
        <v>0.40982280752282157</v>
      </c>
      <c r="T231" s="279">
        <f>IF(T$27=0,0,T$27/NFM_fec!T$27)</f>
        <v>0.7489820796351383</v>
      </c>
      <c r="U231" s="279">
        <f>IF(U$27=0,0,U$27/NFM_fec!U$27)</f>
        <v>0.9374949833343007</v>
      </c>
      <c r="V231" s="279">
        <f>IF(V$27=0,0,V$27/NFM_fec!V$27)</f>
        <v>0.83515491058512348</v>
      </c>
      <c r="W231" s="279">
        <f>IF(W$27=0,0,W$27/NFM_fec!W$27)</f>
        <v>0.99140719416351208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0.13378134075769332</v>
      </c>
      <c r="C233" s="274">
        <f>IF(C$34=0,0,(C$34-C$70)/NFM_fec!C$34)</f>
        <v>0.15899763627605062</v>
      </c>
      <c r="D233" s="274">
        <f>IF(D$34=0,0,(D$34-D$70)/NFM_fec!D$34)</f>
        <v>0.19455957048971725</v>
      </c>
      <c r="E233" s="274">
        <f>IF(E$34=0,0,(E$34-E$70)/NFM_fec!E$34)</f>
        <v>0.14757677029772928</v>
      </c>
      <c r="F233" s="274">
        <f>IF(F$34=0,0,(F$34-F$70)/NFM_fec!F$34)</f>
        <v>0.13551461890050115</v>
      </c>
      <c r="G233" s="274">
        <f>IF(G$34=0,0,(G$34-G$70)/NFM_fec!G$34)</f>
        <v>0.10554691986787862</v>
      </c>
      <c r="H233" s="274">
        <f>IF(H$34=0,0,(H$34-H$70)/NFM_fec!H$34)</f>
        <v>9.8319166845249689E-2</v>
      </c>
      <c r="I233" s="274">
        <f>IF(I$34=0,0,(I$34-I$70)/NFM_fec!I$34)</f>
        <v>0.1138067315247978</v>
      </c>
      <c r="J233" s="274">
        <f>IF(J$34=0,0,(J$34-J$70)/NFM_fec!J$34)</f>
        <v>8.839294893126369E-2</v>
      </c>
      <c r="K233" s="274">
        <f>IF(K$34=0,0,(K$34-K$70)/NFM_fec!K$34)</f>
        <v>0.12299181893530101</v>
      </c>
      <c r="L233" s="274">
        <f>IF(L$34=0,0,(L$34-L$70)/NFM_fec!L$34)</f>
        <v>0.1642447861649346</v>
      </c>
      <c r="M233" s="274">
        <f>IF(M$34=0,0,(M$34-M$70)/NFM_fec!M$34)</f>
        <v>0.10292308653632118</v>
      </c>
      <c r="N233" s="274">
        <f>IF(N$34=0,0,(N$34-N$70)/NFM_fec!N$34)</f>
        <v>4.6336392193455658E-2</v>
      </c>
      <c r="O233" s="274">
        <f>IF(O$34=0,0,(O$34-O$70)/NFM_fec!O$34)</f>
        <v>4.7192806811208812E-2</v>
      </c>
      <c r="P233" s="274">
        <f>IF(P$34=0,0,(P$34-P$70)/NFM_fec!P$34)</f>
        <v>3.6804761143355985E-2</v>
      </c>
      <c r="Q233" s="274">
        <f>IF(Q$34=0,0,(Q$34-Q$70)/NFM_fec!Q$34)</f>
        <v>5.0140603436091766E-2</v>
      </c>
      <c r="R233" s="274">
        <f>IF(R$34=0,0,(R$34-R$70)/NFM_fec!R$34)</f>
        <v>6.9228024622569009E-2</v>
      </c>
      <c r="S233" s="274">
        <f>IF(S$34=0,0,(S$34-S$70)/NFM_fec!S$34)</f>
        <v>8.7475898260111568E-2</v>
      </c>
      <c r="T233" s="274">
        <f>IF(T$34=0,0,(T$34-T$70)/NFM_fec!T$34)</f>
        <v>0.13456946390287172</v>
      </c>
      <c r="U233" s="274">
        <f>IF(U$34=0,0,(U$34-U$70)/NFM_fec!U$34)</f>
        <v>0.15338819964030906</v>
      </c>
      <c r="V233" s="274">
        <f>IF(V$34=0,0,(V$34-V$70)/NFM_fec!V$34)</f>
        <v>0.13852857729534732</v>
      </c>
      <c r="W233" s="274">
        <f>IF(W$34=0,0,(W$34-W$70)/NFM_fec!W$34)</f>
        <v>0.15997632792407124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0.39426105674421175</v>
      </c>
      <c r="C238" s="277">
        <f>IF(C$39=0,0,C$39/NFM_fec!C$39)</f>
        <v>0.60797135175614259</v>
      </c>
      <c r="D238" s="277">
        <f>IF(D$39=0,0,D$39/NFM_fec!D$39)</f>
        <v>0.90106437828761965</v>
      </c>
      <c r="E238" s="277">
        <f>IF(E$39=0,0,E$39/NFM_fec!E$39)</f>
        <v>0.60064077591965326</v>
      </c>
      <c r="F238" s="277">
        <f>IF(F$39=0,0,F$39/NFM_fec!F$39)</f>
        <v>0.63259939963867007</v>
      </c>
      <c r="G238" s="277">
        <f>IF(G$39=0,0,G$39/NFM_fec!G$39)</f>
        <v>0.29436285691887665</v>
      </c>
      <c r="H238" s="277">
        <f>IF(H$39=0,0,H$39/NFM_fec!H$39)</f>
        <v>0.23676116599302774</v>
      </c>
      <c r="I238" s="277">
        <f>IF(I$39=0,0,I$39/NFM_fec!I$39)</f>
        <v>0.33843849222894679</v>
      </c>
      <c r="J238" s="277">
        <f>IF(J$39=0,0,J$39/NFM_fec!J$39)</f>
        <v>0.25080228539912741</v>
      </c>
      <c r="K238" s="277">
        <f>IF(K$39=0,0,K$39/NFM_fec!K$39)</f>
        <v>0.50638804914614521</v>
      </c>
      <c r="L238" s="277">
        <f>IF(L$39=0,0,L$39/NFM_fec!L$39)</f>
        <v>0.74551445101725411</v>
      </c>
      <c r="M238" s="277">
        <f>IF(M$39=0,0,M$39/NFM_fec!M$39)</f>
        <v>0.36163598387830381</v>
      </c>
      <c r="N238" s="277">
        <f>IF(N$39=0,0,N$39/NFM_fec!N$39)</f>
        <v>9.7005921357476682E-2</v>
      </c>
      <c r="O238" s="277">
        <f>IF(O$39=0,0,O$39/NFM_fec!O$39)</f>
        <v>9.91495445698303E-2</v>
      </c>
      <c r="P238" s="277">
        <f>IF(P$39=0,0,P$39/NFM_fec!P$39)</f>
        <v>1.027056718331242E-2</v>
      </c>
      <c r="Q238" s="277">
        <f>IF(Q$39=0,0,Q$39/NFM_fec!Q$39)</f>
        <v>1.6186106447470483E-2</v>
      </c>
      <c r="R238" s="277">
        <f>IF(R$39=0,0,R$39/NFM_fec!R$39)</f>
        <v>2.6248769452731479E-2</v>
      </c>
      <c r="S238" s="277">
        <f>IF(S$39=0,0,S$39/NFM_fec!S$39)</f>
        <v>2.4097751791572121E-2</v>
      </c>
      <c r="T238" s="277">
        <f>IF(T$39=0,0,T$39/NFM_fec!T$39)</f>
        <v>3.6807563416947561E-2</v>
      </c>
      <c r="U238" s="277">
        <f>IF(U$39=0,0,U$39/NFM_fec!U$39)</f>
        <v>4.058997952298346E-2</v>
      </c>
      <c r="V238" s="277">
        <f>IF(V$39=0,0,V$39/NFM_fec!V$39)</f>
        <v>2.7072642151033603E-2</v>
      </c>
      <c r="W238" s="277">
        <f>IF(W$39=0,0,W$39/NFM_fec!W$39)</f>
        <v>3.096217207477614E-2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0.64566389096980725</v>
      </c>
      <c r="C240" s="278">
        <f>IF(C$46=0,0,C$46/NFM_fec!C$46)</f>
        <v>0.82564272975383768</v>
      </c>
      <c r="D240" s="278">
        <f>IF(D$46=0,0,D$46/NFM_fec!D$46)</f>
        <v>1.0929729600093885</v>
      </c>
      <c r="E240" s="278">
        <f>IF(E$46=0,0,E$46/NFM_fec!E$46)</f>
        <v>0.79068733698810334</v>
      </c>
      <c r="F240" s="278">
        <f>IF(F$46=0,0,F$46/NFM_fec!F$46)</f>
        <v>0.74236703994770903</v>
      </c>
      <c r="G240" s="278">
        <f>IF(G$46=0,0,G$46/NFM_fec!G$46)</f>
        <v>0.4117977776621306</v>
      </c>
      <c r="H240" s="278">
        <f>IF(H$46=0,0,H$46/NFM_fec!H$46)</f>
        <v>0.37342932997106459</v>
      </c>
      <c r="I240" s="278">
        <f>IF(I$46=0,0,I$46/NFM_fec!I$46)</f>
        <v>0.46605082958983252</v>
      </c>
      <c r="J240" s="278">
        <f>IF(J$46=0,0,J$46/NFM_fec!J$46)</f>
        <v>0.35608262302838284</v>
      </c>
      <c r="K240" s="278">
        <f>IF(K$46=0,0,K$46/NFM_fec!K$46)</f>
        <v>0.62731511968701592</v>
      </c>
      <c r="L240" s="278">
        <f>IF(L$46=0,0,L$46/NFM_fec!L$46)</f>
        <v>0.89141876300465972</v>
      </c>
      <c r="M240" s="278">
        <f>IF(M$46=0,0,M$46/NFM_fec!M$46)</f>
        <v>0.44322669636898554</v>
      </c>
      <c r="N240" s="278">
        <f>IF(N$46=0,0,N$46/NFM_fec!N$46)</f>
        <v>0.12220444773453804</v>
      </c>
      <c r="O240" s="278">
        <f>IF(O$46=0,0,O$46/NFM_fec!O$46)</f>
        <v>0.13286033000248978</v>
      </c>
      <c r="P240" s="278">
        <f>IF(P$46=0,0,P$46/NFM_fec!P$46)</f>
        <v>9.2543277523042658E-2</v>
      </c>
      <c r="Q240" s="278">
        <f>IF(Q$46=0,0,Q$46/NFM_fec!Q$46)</f>
        <v>0.17066047491870545</v>
      </c>
      <c r="R240" s="278">
        <f>IF(R$46=0,0,R$46/NFM_fec!R$46)</f>
        <v>0.31772582386500364</v>
      </c>
      <c r="S240" s="278">
        <f>IF(S$46=0,0,S$46/NFM_fec!S$46)</f>
        <v>0.40982280752282163</v>
      </c>
      <c r="T240" s="278">
        <f>IF(T$46=0,0,T$46/NFM_fec!T$46)</f>
        <v>0.74898207963513852</v>
      </c>
      <c r="U240" s="278">
        <f>IF(U$46=0,0,U$46/NFM_fec!U$46)</f>
        <v>0.9374949833343007</v>
      </c>
      <c r="V240" s="278">
        <f>IF(V$46=0,0,V$46/NFM_fec!V$46)</f>
        <v>0.83515491058512348</v>
      </c>
      <c r="W240" s="278">
        <f>IF(W$46=0,0,W$46/NFM_fec!W$46)</f>
        <v>0.99140719416351231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1.8414254894181974</v>
      </c>
      <c r="C241" s="279">
        <f>IF(C$53=0,0,C$53/NFM_fec!C$53)</f>
        <v>1.8862912135560044</v>
      </c>
      <c r="D241" s="279">
        <f>IF(D$53=0,0,D$53/NFM_fec!D$53)</f>
        <v>1.961237856910397</v>
      </c>
      <c r="E241" s="279">
        <f>IF(E$53=0,0,E$53/NFM_fec!E$53)</f>
        <v>1.7810442013037975</v>
      </c>
      <c r="F241" s="279">
        <f>IF(F$53=0,0,F$53/NFM_fec!F$53)</f>
        <v>1.6461028590969757</v>
      </c>
      <c r="G241" s="279">
        <f>IF(G$53=0,0,G$53/NFM_fec!G$53)</f>
        <v>1.7745812700428931</v>
      </c>
      <c r="H241" s="279">
        <f>IF(H$53=0,0,H$53/NFM_fec!H$53)</f>
        <v>1.7272046395173597</v>
      </c>
      <c r="I241" s="279">
        <f>IF(I$53=0,0,I$53/NFM_fec!I$53)</f>
        <v>1.8519674412730425</v>
      </c>
      <c r="J241" s="279">
        <f>IF(J$53=0,0,J$53/NFM_fec!J$53)</f>
        <v>1.5951276494053448</v>
      </c>
      <c r="K241" s="279">
        <f>IF(K$53=0,0,K$53/NFM_fec!K$53)</f>
        <v>1.6886992906988427</v>
      </c>
      <c r="L241" s="279">
        <f>IF(L$53=0,0,L$53/NFM_fec!L$53)</f>
        <v>1.9032939193583633</v>
      </c>
      <c r="M241" s="279">
        <f>IF(M$53=0,0,M$53/NFM_fec!M$53)</f>
        <v>1.685980927886418</v>
      </c>
      <c r="N241" s="279">
        <f>IF(N$53=0,0,N$53/NFM_fec!N$53)</f>
        <v>1.2133042528072615</v>
      </c>
      <c r="O241" s="279">
        <f>IF(O$53=0,0,O$53/NFM_fec!O$53)</f>
        <v>1.2090173664231194</v>
      </c>
      <c r="P241" s="279">
        <f>IF(P$53=0,0,P$53/NFM_fec!P$53)</f>
        <v>1.0412253638387396</v>
      </c>
      <c r="Q241" s="279">
        <f>IF(Q$53=0,0,Q$53/NFM_fec!Q$53)</f>
        <v>1.183068996762499</v>
      </c>
      <c r="R241" s="279">
        <f>IF(R$53=0,0,R$53/NFM_fec!R$53)</f>
        <v>1.2778812065194565</v>
      </c>
      <c r="S241" s="279">
        <f>IF(S$53=0,0,S$53/NFM_fec!S$53)</f>
        <v>1.432648815493103</v>
      </c>
      <c r="T241" s="279">
        <f>IF(T$53=0,0,T$53/NFM_fec!T$53)</f>
        <v>1.6586335741136631</v>
      </c>
      <c r="U241" s="279">
        <f>IF(U$53=0,0,U$53/NFM_fec!U$53)</f>
        <v>1.701369963562428</v>
      </c>
      <c r="V241" s="279">
        <f>IF(V$53=0,0,V$53/NFM_fec!V$53)</f>
        <v>1.6333173468264157</v>
      </c>
      <c r="W241" s="279">
        <f>IF(W$53=0,0,W$53/NFM_fec!W$53)</f>
        <v>1.7300029841342237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0.95109650679726931</v>
      </c>
      <c r="C243" s="274">
        <f>IF(C$72=0,0,C$72/NFM_fec!C$72)</f>
        <v>1.0945894927110693</v>
      </c>
      <c r="D243" s="274">
        <f>IF(D$72=0,0,D$72/NFM_fec!D$72)</f>
        <v>1.3038505266093958</v>
      </c>
      <c r="E243" s="274">
        <f>IF(E$72=0,0,E$72/NFM_fec!E$72)</f>
        <v>1.0386281710732648</v>
      </c>
      <c r="F243" s="274">
        <f>IF(F$72=0,0,F$72/NFM_fec!F$72)</f>
        <v>0.96503231671995093</v>
      </c>
      <c r="G243" s="274">
        <f>IF(G$72=0,0,G$72/NFM_fec!G$72)</f>
        <v>0.7567280879957009</v>
      </c>
      <c r="H243" s="274">
        <f>IF(H$72=0,0,H$72/NFM_fec!H$72)</f>
        <v>0.71324248896260123</v>
      </c>
      <c r="I243" s="274">
        <f>IF(I$72=0,0,I$72/NFM_fec!I$72)</f>
        <v>0.81723373345063499</v>
      </c>
      <c r="J243" s="274">
        <f>IF(J$72=0,0,J$72/NFM_fec!J$72)</f>
        <v>0.65811112353672674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0.39426105674421164</v>
      </c>
      <c r="C248" s="277">
        <f>IF(C$77=0,0,C$77/NFM_fec!C$77)</f>
        <v>0.6079713517561427</v>
      </c>
      <c r="D248" s="277">
        <f>IF(D$77=0,0,D$77/NFM_fec!D$77)</f>
        <v>0.90106437828762043</v>
      </c>
      <c r="E248" s="277">
        <f>IF(E$77=0,0,E$77/NFM_fec!E$77)</f>
        <v>0.60064077591965315</v>
      </c>
      <c r="F248" s="277">
        <f>IF(F$77=0,0,F$77/NFM_fec!F$77)</f>
        <v>0.63259939963866985</v>
      </c>
      <c r="G248" s="277">
        <f>IF(G$77=0,0,G$77/NFM_fec!G$77)</f>
        <v>0.29436285691887659</v>
      </c>
      <c r="H248" s="277">
        <f>IF(H$77=0,0,H$77/NFM_fec!H$77)</f>
        <v>0.23676116599302779</v>
      </c>
      <c r="I248" s="277">
        <f>IF(I$77=0,0,I$77/NFM_fec!I$77)</f>
        <v>0.33843849222894684</v>
      </c>
      <c r="J248" s="277">
        <f>IF(J$77=0,0,J$77/NFM_fec!J$77)</f>
        <v>0.25080228539912736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0.64566389096980714</v>
      </c>
      <c r="C249" s="278">
        <f>IF(C$83=0,0,C$83/NFM_fec!C$83)</f>
        <v>0.8256427297538379</v>
      </c>
      <c r="D249" s="278">
        <f>IF(D$83=0,0,D$83/NFM_fec!D$83)</f>
        <v>1.0929729600093887</v>
      </c>
      <c r="E249" s="278">
        <f>IF(E$83=0,0,E$83/NFM_fec!E$83)</f>
        <v>0.79068733698810334</v>
      </c>
      <c r="F249" s="278">
        <f>IF(F$83=0,0,F$83/NFM_fec!F$83)</f>
        <v>0.74236703994770881</v>
      </c>
      <c r="G249" s="278">
        <f>IF(G$83=0,0,G$83/NFM_fec!G$83)</f>
        <v>0.41179777766213072</v>
      </c>
      <c r="H249" s="278">
        <f>IF(H$83=0,0,H$83/NFM_fec!H$83)</f>
        <v>0.37342932997106459</v>
      </c>
      <c r="I249" s="278">
        <f>IF(I$83=0,0,I$83/NFM_fec!I$83)</f>
        <v>0.46605082958983235</v>
      </c>
      <c r="J249" s="278">
        <f>IF(J$83=0,0,J$83/NFM_fec!J$83)</f>
        <v>0.35608262302838284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0.64566389096980736</v>
      </c>
      <c r="C250" s="278">
        <f>IF(C$90=0,0,C$90/NFM_fec!C$90)</f>
        <v>0.82564272975383801</v>
      </c>
      <c r="D250" s="278">
        <f>IF(D$90=0,0,D$90/NFM_fec!D$90)</f>
        <v>1.0929729600093885</v>
      </c>
      <c r="E250" s="278">
        <f>IF(E$90=0,0,E$90/NFM_fec!E$90)</f>
        <v>0.79068733698810301</v>
      </c>
      <c r="F250" s="278">
        <f>IF(F$90=0,0,F$90/NFM_fec!F$90)</f>
        <v>0.74236703994770892</v>
      </c>
      <c r="G250" s="278">
        <f>IF(G$90=0,0,G$90/NFM_fec!G$90)</f>
        <v>0.41179777766213077</v>
      </c>
      <c r="H250" s="278">
        <f>IF(H$90=0,0,H$90/NFM_fec!H$90)</f>
        <v>0.37342932997106465</v>
      </c>
      <c r="I250" s="278">
        <f>IF(I$90=0,0,I$90/NFM_fec!I$90)</f>
        <v>0.46605082958983268</v>
      </c>
      <c r="J250" s="278">
        <f>IF(J$90=0,0,J$90/NFM_fec!J$90)</f>
        <v>0.35608262302838273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1.9579028800408405</v>
      </c>
      <c r="C251" s="279">
        <f>IF(C$97=0,0,C$97/NFM_fec!C$97)</f>
        <v>1.9666657477479323</v>
      </c>
      <c r="D251" s="279">
        <f>IF(D$97=0,0,D$97/NFM_fec!D$97)</f>
        <v>2.0137437344513227</v>
      </c>
      <c r="E251" s="279">
        <f>IF(E$97=0,0,E$97/NFM_fec!E$97)</f>
        <v>1.8708475165535905</v>
      </c>
      <c r="F251" s="279">
        <f>IF(F$97=0,0,F$97/NFM_fec!F$97)</f>
        <v>1.7321363838944748</v>
      </c>
      <c r="G251" s="279">
        <f>IF(G$97=0,0,G$97/NFM_fec!G$97)</f>
        <v>1.9042727069932528</v>
      </c>
      <c r="H251" s="279">
        <f>IF(H$97=0,0,H$97/NFM_fec!H$97)</f>
        <v>1.8692989663245831</v>
      </c>
      <c r="I251" s="279">
        <f>IF(I$97=0,0,I$97/NFM_fec!I$97)</f>
        <v>1.9858622738283169</v>
      </c>
      <c r="J251" s="279">
        <f>IF(J$97=0,0,J$97/NFM_fec!J$97)</f>
        <v>1.7508466026087006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0.94673148718385058</v>
      </c>
      <c r="C253" s="274">
        <f>IF(C$115=0,0,(C$115-C$158)/NFM_fec!C$115)</f>
        <v>1.0864402789183434</v>
      </c>
      <c r="D253" s="274">
        <f>IF(D$115=0,0,(D$115-D$158)/NFM_fec!D$115)</f>
        <v>1.3046086690655889</v>
      </c>
      <c r="E253" s="274">
        <f>IF(E$115=0,0,(E$115-E$158)/NFM_fec!E$115)</f>
        <v>0.99948390939098519</v>
      </c>
      <c r="F253" s="274">
        <f>IF(F$115=0,0,(F$115-F$158)/NFM_fec!F$115)</f>
        <v>0.87936386685448842</v>
      </c>
      <c r="G253" s="274">
        <f>IF(G$115=0,0,(G$115-G$158)/NFM_fec!G$115)</f>
        <v>0.73477970498645306</v>
      </c>
      <c r="H253" s="274">
        <f>IF(H$115=0,0,(H$115-H$158)/NFM_fec!H$115)</f>
        <v>0.6902040917789537</v>
      </c>
      <c r="I253" s="274">
        <f>IF(I$115=0,0,(I$115-I$158)/NFM_fec!I$115)</f>
        <v>0.81149854989713288</v>
      </c>
      <c r="J253" s="274">
        <f>IF(J$115=0,0,(J$115-J$158)/NFM_fec!J$115)</f>
        <v>0.59563794968729555</v>
      </c>
      <c r="K253" s="274">
        <f>IF(K$115=0,0,(K$115-K$158)/NFM_fec!K$115)</f>
        <v>0.83786071350431679</v>
      </c>
      <c r="L253" s="274">
        <f>IF(L$115=0,0,(L$115-L$158)/NFM_fec!L$115)</f>
        <v>1.1444045206280016</v>
      </c>
      <c r="M253" s="274">
        <f>IF(M$115=0,0,(M$115-M$158)/NFM_fec!M$115)</f>
        <v>0.72596110919671286</v>
      </c>
      <c r="N253" s="274">
        <f>IF(N$115=0,0,(N$115-N$158)/NFM_fec!N$115)</f>
        <v>0.29301682928220618</v>
      </c>
      <c r="O253" s="274">
        <f>IF(O$115=0,0,(O$115-O$158)/NFM_fec!O$115)</f>
        <v>0.30807818568013012</v>
      </c>
      <c r="P253" s="274">
        <f>IF(P$115=0,0,(P$115-P$158)/NFM_fec!P$115)</f>
        <v>0.22720353318231865</v>
      </c>
      <c r="Q253" s="274">
        <f>IF(Q$115=0,0,(Q$115-Q$158)/NFM_fec!Q$115)</f>
        <v>0.33223051870230119</v>
      </c>
      <c r="R253" s="274">
        <f>IF(R$115=0,0,(R$115-R$158)/NFM_fec!R$115)</f>
        <v>0.4655368940380879</v>
      </c>
      <c r="S253" s="274">
        <f>IF(S$115=0,0,(S$115-S$158)/NFM_fec!S$115)</f>
        <v>0.57597555620940333</v>
      </c>
      <c r="T253" s="274">
        <f>IF(T$115=0,0,(T$115-T$158)/NFM_fec!T$115)</f>
        <v>0.89724960135976095</v>
      </c>
      <c r="U253" s="274">
        <f>IF(U$115=0,0,(U$115-U$158)/NFM_fec!U$115)</f>
        <v>1.0356768628379069</v>
      </c>
      <c r="V253" s="274">
        <f>IF(V$115=0,0,(V$115-V$158)/NFM_fec!V$115)</f>
        <v>0.9389518797079941</v>
      </c>
      <c r="W253" s="274">
        <f>IF(W$115=0,0,(W$115-W$158)/NFM_fec!W$115)</f>
        <v>1.0824765176399396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0.39426105674421164</v>
      </c>
      <c r="C258" s="277">
        <f>IF(C$120=0,0,C$120/NFM_fec!C$120)</f>
        <v>0.60797135175614292</v>
      </c>
      <c r="D258" s="277">
        <f>IF(D$120=0,0,D$120/NFM_fec!D$120)</f>
        <v>0.9010643782876202</v>
      </c>
      <c r="E258" s="277">
        <f>IF(E$120=0,0,E$120/NFM_fec!E$120)</f>
        <v>0.60064077591965315</v>
      </c>
      <c r="F258" s="277">
        <f>IF(F$120=0,0,F$120/NFM_fec!F$120)</f>
        <v>0.63259939963867018</v>
      </c>
      <c r="G258" s="277">
        <f>IF(G$120=0,0,G$120/NFM_fec!G$120)</f>
        <v>0.29436285691887648</v>
      </c>
      <c r="H258" s="277">
        <f>IF(H$120=0,0,H$120/NFM_fec!H$120)</f>
        <v>0.23676116599302763</v>
      </c>
      <c r="I258" s="277">
        <f>IF(I$120=0,0,I$120/NFM_fec!I$120)</f>
        <v>0.33843849222894684</v>
      </c>
      <c r="J258" s="277">
        <f>IF(J$120=0,0,J$120/NFM_fec!J$120)</f>
        <v>0.25080228539912736</v>
      </c>
      <c r="K258" s="277">
        <f>IF(K$120=0,0,K$120/NFM_fec!K$120)</f>
        <v>0.50638804914614466</v>
      </c>
      <c r="L258" s="277">
        <f>IF(L$120=0,0,L$120/NFM_fec!L$120)</f>
        <v>0.74551445101725422</v>
      </c>
      <c r="M258" s="277">
        <f>IF(M$120=0,0,M$120/NFM_fec!M$120)</f>
        <v>0.36163598387830392</v>
      </c>
      <c r="N258" s="277">
        <f>IF(N$120=0,0,N$120/NFM_fec!N$120)</f>
        <v>9.700592135747671E-2</v>
      </c>
      <c r="O258" s="277">
        <f>IF(O$120=0,0,O$120/NFM_fec!O$120)</f>
        <v>9.9149544569830328E-2</v>
      </c>
      <c r="P258" s="277">
        <f>IF(P$120=0,0,P$120/NFM_fec!P$120)</f>
        <v>1.0270567183312419E-2</v>
      </c>
      <c r="Q258" s="277">
        <f>IF(Q$120=0,0,Q$120/NFM_fec!Q$120)</f>
        <v>1.618610644747048E-2</v>
      </c>
      <c r="R258" s="277">
        <f>IF(R$120=0,0,R$120/NFM_fec!R$120)</f>
        <v>2.6248769452731462E-2</v>
      </c>
      <c r="S258" s="277">
        <f>IF(S$120=0,0,S$120/NFM_fec!S$120)</f>
        <v>2.4097751791572114E-2</v>
      </c>
      <c r="T258" s="277">
        <f>IF(T$120=0,0,T$120/NFM_fec!T$120)</f>
        <v>3.6807563416947534E-2</v>
      </c>
      <c r="U258" s="277">
        <f>IF(U$120=0,0,U$120/NFM_fec!U$120)</f>
        <v>4.058997952298346E-2</v>
      </c>
      <c r="V258" s="277">
        <f>IF(V$120=0,0,V$120/NFM_fec!V$120)</f>
        <v>2.7072642151033614E-2</v>
      </c>
      <c r="W258" s="277">
        <f>IF(W$120=0,0,W$120/NFM_fec!W$120)</f>
        <v>3.0962172074776133E-2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0.84796859199142827</v>
      </c>
      <c r="C259" s="278">
        <f>IF(C$126=0,0,C$126/NFM_fec!C$126)</f>
        <v>0.99884657610139493</v>
      </c>
      <c r="D259" s="278">
        <f>IF(D$126=0,0,D$126/NFM_fec!D$126)</f>
        <v>1.2468762923088905</v>
      </c>
      <c r="E259" s="278">
        <f>IF(E$126=0,0,E$126/NFM_fec!E$126)</f>
        <v>0.89407365689945706</v>
      </c>
      <c r="F259" s="278">
        <f>IF(F$126=0,0,F$126/NFM_fec!F$126)</f>
        <v>0.74625125312770446</v>
      </c>
      <c r="G259" s="278">
        <f>IF(G$126=0,0,G$126/NFM_fec!G$126)</f>
        <v>0.61005820778720787</v>
      </c>
      <c r="H259" s="278">
        <f>IF(H$126=0,0,H$126/NFM_fec!H$126)</f>
        <v>0.56537380973397677</v>
      </c>
      <c r="I259" s="278">
        <f>IF(I$126=0,0,I$126/NFM_fec!I$126)</f>
        <v>0.69814471846269976</v>
      </c>
      <c r="J259" s="278">
        <f>IF(J$126=0,0,J$126/NFM_fec!J$126)</f>
        <v>0.45343868951212835</v>
      </c>
      <c r="K259" s="278">
        <f>IF(K$126=0,0,K$126/NFM_fec!K$126)</f>
        <v>0.71740533475716839</v>
      </c>
      <c r="L259" s="278">
        <f>IF(L$126=0,0,L$126/NFM_fec!L$126)</f>
        <v>1.0749116272817809</v>
      </c>
      <c r="M259" s="278">
        <f>IF(M$126=0,0,M$126/NFM_fec!M$126)</f>
        <v>0.61044525399988647</v>
      </c>
      <c r="N259" s="278">
        <f>IF(N$126=0,0,N$126/NFM_fec!N$126)</f>
        <v>0.16723186567305837</v>
      </c>
      <c r="O259" s="278">
        <f>IF(O$126=0,0,O$126/NFM_fec!O$126)</f>
        <v>0.18718974470946065</v>
      </c>
      <c r="P259" s="278">
        <f>IF(P$126=0,0,P$126/NFM_fec!P$126)</f>
        <v>0.117219745947736</v>
      </c>
      <c r="Q259" s="278">
        <f>IF(Q$126=0,0,Q$126/NFM_fec!Q$126)</f>
        <v>0.2153727264835367</v>
      </c>
      <c r="R259" s="278">
        <f>IF(R$126=0,0,R$126/NFM_fec!R$126)</f>
        <v>0.34213158774485691</v>
      </c>
      <c r="S259" s="278">
        <f>IF(S$126=0,0,S$126/NFM_fec!S$126)</f>
        <v>0.44370040643235514</v>
      </c>
      <c r="T259" s="278">
        <f>IF(T$126=0,0,T$126/NFM_fec!T$126)</f>
        <v>0.78792496496822695</v>
      </c>
      <c r="U259" s="278">
        <f>IF(U$126=0,0,U$126/NFM_fec!U$126)</f>
        <v>0.93984213151206908</v>
      </c>
      <c r="V259" s="278">
        <f>IF(V$126=0,0,V$126/NFM_fec!V$126)</f>
        <v>0.8376162668525593</v>
      </c>
      <c r="W259" s="278">
        <f>IF(W$126=0,0,W$126/NFM_fec!W$126)</f>
        <v>0.99641371132486789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0.64566389096980736</v>
      </c>
      <c r="C260" s="278">
        <f>IF(C$134=0,0,C$134/NFM_fec!C$134)</f>
        <v>0.8256427297538379</v>
      </c>
      <c r="D260" s="278">
        <f>IF(D$134=0,0,D$134/NFM_fec!D$134)</f>
        <v>1.0929729600093887</v>
      </c>
      <c r="E260" s="278">
        <f>IF(E$134=0,0,E$134/NFM_fec!E$134)</f>
        <v>0.79068733698810401</v>
      </c>
      <c r="F260" s="278">
        <f>IF(F$134=0,0,F$134/NFM_fec!F$134)</f>
        <v>0.74236703994770892</v>
      </c>
      <c r="G260" s="278">
        <f>IF(G$134=0,0,G$134/NFM_fec!G$134)</f>
        <v>0.41179777766213072</v>
      </c>
      <c r="H260" s="278">
        <f>IF(H$134=0,0,H$134/NFM_fec!H$134)</f>
        <v>0.37342932997106454</v>
      </c>
      <c r="I260" s="278">
        <f>IF(I$134=0,0,I$134/NFM_fec!I$134)</f>
        <v>0.46605082958983257</v>
      </c>
      <c r="J260" s="278">
        <f>IF(J$134=0,0,J$134/NFM_fec!J$134)</f>
        <v>0.35608262302838267</v>
      </c>
      <c r="K260" s="278">
        <f>IF(K$134=0,0,K$134/NFM_fec!K$134)</f>
        <v>0.62731511968701581</v>
      </c>
      <c r="L260" s="278">
        <f>IF(L$134=0,0,L$134/NFM_fec!L$134)</f>
        <v>0.8914187630046595</v>
      </c>
      <c r="M260" s="278">
        <f>IF(M$134=0,0,M$134/NFM_fec!M$134)</f>
        <v>0.44322669636898554</v>
      </c>
      <c r="N260" s="278">
        <f>IF(N$134=0,0,N$134/NFM_fec!N$134)</f>
        <v>0.12220444773453801</v>
      </c>
      <c r="O260" s="278">
        <f>IF(O$134=0,0,O$134/NFM_fec!O$134)</f>
        <v>0.13286033000248978</v>
      </c>
      <c r="P260" s="278">
        <f>IF(P$134=0,0,P$134/NFM_fec!P$134)</f>
        <v>9.2543277523042672E-2</v>
      </c>
      <c r="Q260" s="278">
        <f>IF(Q$134=0,0,Q$134/NFM_fec!Q$134)</f>
        <v>0.1706604749187054</v>
      </c>
      <c r="R260" s="278">
        <f>IF(R$134=0,0,R$134/NFM_fec!R$134)</f>
        <v>0.31772582386500348</v>
      </c>
      <c r="S260" s="278">
        <f>IF(S$134=0,0,S$134/NFM_fec!S$134)</f>
        <v>0.40982280752282163</v>
      </c>
      <c r="T260" s="278">
        <f>IF(T$134=0,0,T$134/NFM_fec!T$134)</f>
        <v>0.74898207963513841</v>
      </c>
      <c r="U260" s="278">
        <f>IF(U$134=0,0,U$134/NFM_fec!U$134)</f>
        <v>0.9374949833343007</v>
      </c>
      <c r="V260" s="278">
        <f>IF(V$134=0,0,V$134/NFM_fec!V$134)</f>
        <v>0.83515491058512348</v>
      </c>
      <c r="W260" s="278">
        <f>IF(W$134=0,0,W$134/NFM_fec!W$134)</f>
        <v>0.99140719416351186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2.1255882453871302</v>
      </c>
      <c r="C261" s="279">
        <f>IF(C$141=0,0,C$141/NFM_fec!C$141)</f>
        <v>2.1165292481546176</v>
      </c>
      <c r="D261" s="279">
        <f>IF(D$141=0,0,D$141/NFM_fec!D$141)</f>
        <v>2.1377638128688408</v>
      </c>
      <c r="E261" s="279">
        <f>IF(E$141=0,0,E$141/NFM_fec!E$141)</f>
        <v>2.0093359603092869</v>
      </c>
      <c r="F261" s="279">
        <f>IF(F$141=0,0,F$141/NFM_fec!F$141)</f>
        <v>1.8519698327305678</v>
      </c>
      <c r="G261" s="279">
        <f>IF(G$141=0,0,G$141/NFM_fec!G$141)</f>
        <v>2.0764656025266253</v>
      </c>
      <c r="H261" s="279">
        <f>IF(H$141=0,0,H$141/NFM_fec!H$141)</f>
        <v>2.0420344386117404</v>
      </c>
      <c r="I261" s="279">
        <f>IF(I$141=0,0,I$141/NFM_fec!I$141)</f>
        <v>2.1619582137957445</v>
      </c>
      <c r="J261" s="279">
        <f>IF(J$141=0,0,J$141/NFM_fec!J$141)</f>
        <v>1.9078883275860379</v>
      </c>
      <c r="K261" s="279">
        <f>IF(K$141=0,0,K$141/NFM_fec!K$141)</f>
        <v>1.9355242029035986</v>
      </c>
      <c r="L261" s="279">
        <f>IF(L$141=0,0,L$141/NFM_fec!L$141)</f>
        <v>2.1104387521490118</v>
      </c>
      <c r="M261" s="279">
        <f>IF(M$141=0,0,M$141/NFM_fec!M$141)</f>
        <v>1.9772859673831549</v>
      </c>
      <c r="N261" s="279">
        <f>IF(N$141=0,0,N$141/NFM_fec!N$141)</f>
        <v>1.5440519212436397</v>
      </c>
      <c r="O261" s="279">
        <f>IF(O$141=0,0,O$141/NFM_fec!O$141)</f>
        <v>1.5397820775310438</v>
      </c>
      <c r="P261" s="279">
        <f>IF(P$141=0,0,P$141/NFM_fec!P$141)</f>
        <v>1.3537339157412112</v>
      </c>
      <c r="Q261" s="279">
        <f>IF(Q$141=0,0,Q$141/NFM_fec!Q$141)</f>
        <v>1.5014613606332872</v>
      </c>
      <c r="R261" s="279">
        <f>IF(R$141=0,0,R$141/NFM_fec!R$141)</f>
        <v>1.5647697001412926</v>
      </c>
      <c r="S261" s="279">
        <f>IF(S$141=0,0,S$141/NFM_fec!S$141)</f>
        <v>1.6984778893808405</v>
      </c>
      <c r="T261" s="279">
        <f>IF(T$141=0,0,T$141/NFM_fec!T$141)</f>
        <v>1.8673796410274639</v>
      </c>
      <c r="U261" s="279">
        <f>IF(U$141=0,0,U$141/NFM_fec!U$141)</f>
        <v>1.8846675658714973</v>
      </c>
      <c r="V261" s="279">
        <f>IF(V$141=0,0,V$141/NFM_fec!V$141)</f>
        <v>1.8293100243463536</v>
      </c>
      <c r="W261" s="279">
        <f>IF(W$141=0,0,W$141/NFM_fec!W$141)</f>
        <v>1.9028437222811039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ES: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13754.030027923542</v>
      </c>
      <c r="C3" s="205">
        <f t="shared" si="0"/>
        <v>14357.363529426972</v>
      </c>
      <c r="D3" s="205">
        <f t="shared" si="0"/>
        <v>14246.534542882317</v>
      </c>
      <c r="E3" s="205">
        <f t="shared" si="0"/>
        <v>13974.828320532146</v>
      </c>
      <c r="F3" s="205">
        <f t="shared" si="0"/>
        <v>14325.959451346236</v>
      </c>
      <c r="G3" s="205">
        <f t="shared" si="0"/>
        <v>14610.617204277145</v>
      </c>
      <c r="H3" s="205">
        <f t="shared" si="0"/>
        <v>15044.761986743564</v>
      </c>
      <c r="I3" s="205">
        <f t="shared" si="0"/>
        <v>15190.05711560987</v>
      </c>
      <c r="J3" s="205">
        <f t="shared" si="0"/>
        <v>15369.154228855721</v>
      </c>
      <c r="K3" s="205">
        <f t="shared" si="0"/>
        <v>14042.068240541523</v>
      </c>
      <c r="L3" s="205">
        <f t="shared" si="0"/>
        <v>13785.051392076639</v>
      </c>
      <c r="M3" s="205">
        <f t="shared" si="0"/>
        <v>13718.498097150221</v>
      </c>
      <c r="N3" s="205">
        <f t="shared" si="0"/>
        <v>13053.592018849951</v>
      </c>
      <c r="O3" s="205">
        <f t="shared" si="0"/>
        <v>13569.882731893907</v>
      </c>
      <c r="P3" s="205">
        <f t="shared" si="0"/>
        <v>14687.323602935247</v>
      </c>
      <c r="Q3" s="205">
        <f t="shared" si="0"/>
        <v>14894</v>
      </c>
      <c r="R3" s="205">
        <f t="shared" si="0"/>
        <v>15675.422792470861</v>
      </c>
      <c r="S3" s="205">
        <f t="shared" si="0"/>
        <v>16121.789821963132</v>
      </c>
      <c r="T3" s="205">
        <f t="shared" si="0"/>
        <v>15060.563833208274</v>
      </c>
      <c r="U3" s="205">
        <f t="shared" si="0"/>
        <v>15926.512207991556</v>
      </c>
      <c r="V3" s="205">
        <f t="shared" si="0"/>
        <v>16118.771885116706</v>
      </c>
      <c r="W3" s="205">
        <f t="shared" si="0"/>
        <v>18327.356083854032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9016.4708421578016</v>
      </c>
      <c r="C4" s="243">
        <f t="shared" si="1"/>
        <v>9287.625547756621</v>
      </c>
      <c r="D4" s="243">
        <f t="shared" si="1"/>
        <v>9062.9304674799259</v>
      </c>
      <c r="E4" s="243">
        <f t="shared" si="1"/>
        <v>8630.6319240064131</v>
      </c>
      <c r="F4" s="243">
        <f t="shared" si="1"/>
        <v>8760.9107283055473</v>
      </c>
      <c r="G4" s="243">
        <f t="shared" si="1"/>
        <v>8741.2237268145036</v>
      </c>
      <c r="H4" s="243">
        <f t="shared" si="1"/>
        <v>8786.6919170181627</v>
      </c>
      <c r="I4" s="243">
        <f t="shared" si="1"/>
        <v>8623.3168516963633</v>
      </c>
      <c r="J4" s="243">
        <f t="shared" si="1"/>
        <v>8507.4626865671635</v>
      </c>
      <c r="K4" s="243">
        <f t="shared" si="1"/>
        <v>7589.377818385452</v>
      </c>
      <c r="L4" s="243">
        <f t="shared" si="1"/>
        <v>8443.2691348168846</v>
      </c>
      <c r="M4" s="243">
        <f t="shared" si="1"/>
        <v>8820.0333623006009</v>
      </c>
      <c r="N4" s="243">
        <f t="shared" si="1"/>
        <v>7903.9454554569611</v>
      </c>
      <c r="O4" s="243">
        <f t="shared" si="1"/>
        <v>7461.8752831043348</v>
      </c>
      <c r="P4" s="243">
        <f t="shared" si="1"/>
        <v>7770.5426981695018</v>
      </c>
      <c r="Q4" s="243">
        <f t="shared" si="1"/>
        <v>8061</v>
      </c>
      <c r="R4" s="243">
        <f t="shared" si="1"/>
        <v>8681.8032509481109</v>
      </c>
      <c r="S4" s="243">
        <f t="shared" si="1"/>
        <v>9060.3828580431691</v>
      </c>
      <c r="T4" s="243">
        <f t="shared" si="1"/>
        <v>8749.8416472583049</v>
      </c>
      <c r="U4" s="243">
        <f t="shared" si="1"/>
        <v>9184.0552597496044</v>
      </c>
      <c r="V4" s="243">
        <f t="shared" si="1"/>
        <v>8808.7889684854326</v>
      </c>
      <c r="W4" s="243">
        <f t="shared" si="1"/>
        <v>10160.091692239435</v>
      </c>
      <c r="DA4" s="83"/>
    </row>
    <row r="5" spans="1:105" ht="12" customHeight="1" x14ac:dyDescent="0.25">
      <c r="A5" s="99" t="s">
        <v>57</v>
      </c>
      <c r="B5" s="284">
        <v>3255.4308546620391</v>
      </c>
      <c r="C5" s="284">
        <v>3304.0189750645832</v>
      </c>
      <c r="D5" s="284">
        <v>3263.8072897114471</v>
      </c>
      <c r="E5" s="284">
        <v>3185.0149981836762</v>
      </c>
      <c r="F5" s="284">
        <v>3208.9637533108548</v>
      </c>
      <c r="G5" s="284">
        <v>3205.3562285453959</v>
      </c>
      <c r="H5" s="284">
        <v>3246.143310358189</v>
      </c>
      <c r="I5" s="284">
        <v>3215.8231808810392</v>
      </c>
      <c r="J5" s="284">
        <v>3194.147858600239</v>
      </c>
      <c r="K5" s="284">
        <v>2238.3696558826832</v>
      </c>
      <c r="L5" s="284">
        <v>3021.7736544503609</v>
      </c>
      <c r="M5" s="284">
        <v>3623.708312829081</v>
      </c>
      <c r="N5" s="284">
        <v>2793.4502058604239</v>
      </c>
      <c r="O5" s="284">
        <v>2286.048665862088</v>
      </c>
      <c r="P5" s="284">
        <v>2800.315946015568</v>
      </c>
      <c r="Q5" s="284">
        <v>3200.670944348512</v>
      </c>
      <c r="R5" s="284">
        <v>3565.456809953675</v>
      </c>
      <c r="S5" s="284">
        <v>3905.0184696485612</v>
      </c>
      <c r="T5" s="284">
        <v>3519.8781401593351</v>
      </c>
      <c r="U5" s="284">
        <v>3586.382355249958</v>
      </c>
      <c r="V5" s="284">
        <v>3290.7991269657919</v>
      </c>
      <c r="W5" s="284">
        <v>3768.524316806514</v>
      </c>
      <c r="DA5" s="94" t="s">
        <v>940</v>
      </c>
    </row>
    <row r="6" spans="1:105" ht="12" customHeight="1" x14ac:dyDescent="0.25">
      <c r="A6" s="99" t="s">
        <v>47</v>
      </c>
      <c r="B6" s="284">
        <v>5761.0399874957629</v>
      </c>
      <c r="C6" s="284">
        <v>5983.6065726920378</v>
      </c>
      <c r="D6" s="284">
        <v>5799.1231777684789</v>
      </c>
      <c r="E6" s="284">
        <v>5445.6169258227364</v>
      </c>
      <c r="F6" s="284">
        <v>5551.9469749946929</v>
      </c>
      <c r="G6" s="284">
        <v>5535.8674982691082</v>
      </c>
      <c r="H6" s="284">
        <v>5540.5486066599742</v>
      </c>
      <c r="I6" s="284">
        <v>5407.4936708153245</v>
      </c>
      <c r="J6" s="284">
        <v>5313.314827966924</v>
      </c>
      <c r="K6" s="284">
        <v>5351.0081625027688</v>
      </c>
      <c r="L6" s="284">
        <v>5421.4954803665232</v>
      </c>
      <c r="M6" s="284">
        <v>5196.3250494715194</v>
      </c>
      <c r="N6" s="284">
        <v>5110.4952495965372</v>
      </c>
      <c r="O6" s="284">
        <v>5175.8266172422464</v>
      </c>
      <c r="P6" s="284">
        <v>4970.2267521539343</v>
      </c>
      <c r="Q6" s="284">
        <v>4860.3290556514876</v>
      </c>
      <c r="R6" s="284">
        <v>5116.3464409944363</v>
      </c>
      <c r="S6" s="284">
        <v>5155.3643883946079</v>
      </c>
      <c r="T6" s="284">
        <v>5229.9635070989698</v>
      </c>
      <c r="U6" s="284">
        <v>5597.6729044996464</v>
      </c>
      <c r="V6" s="284">
        <v>5517.9898415196403</v>
      </c>
      <c r="W6" s="284">
        <v>6391.5673754329218</v>
      </c>
      <c r="DA6" s="94" t="s">
        <v>941</v>
      </c>
    </row>
    <row r="7" spans="1:105" ht="12" customHeight="1" x14ac:dyDescent="0.25">
      <c r="A7" s="49" t="s">
        <v>48</v>
      </c>
      <c r="B7" s="244">
        <v>4737.5591857657391</v>
      </c>
      <c r="C7" s="244">
        <v>5069.7379816703506</v>
      </c>
      <c r="D7" s="244">
        <v>5183.6040754023898</v>
      </c>
      <c r="E7" s="244">
        <v>5344.1963965257337</v>
      </c>
      <c r="F7" s="244">
        <v>5565.0487230406879</v>
      </c>
      <c r="G7" s="244">
        <v>5869.3934774626414</v>
      </c>
      <c r="H7" s="244">
        <v>6258.0700697254024</v>
      </c>
      <c r="I7" s="244">
        <v>6566.7402639135071</v>
      </c>
      <c r="J7" s="244">
        <v>6861.6915422885568</v>
      </c>
      <c r="K7" s="244">
        <v>6452.6904221560708</v>
      </c>
      <c r="L7" s="244">
        <v>5341.7822572597552</v>
      </c>
      <c r="M7" s="244">
        <v>4898.4647348496201</v>
      </c>
      <c r="N7" s="244">
        <v>5149.6465633929911</v>
      </c>
      <c r="O7" s="244">
        <v>6108.0074487895718</v>
      </c>
      <c r="P7" s="244">
        <v>6916.7809047657447</v>
      </c>
      <c r="Q7" s="244">
        <v>6833</v>
      </c>
      <c r="R7" s="244">
        <v>6993.6195415227503</v>
      </c>
      <c r="S7" s="244">
        <v>7061.4069639199624</v>
      </c>
      <c r="T7" s="244">
        <v>6310.7221859499696</v>
      </c>
      <c r="U7" s="244">
        <v>6742.4569482419529</v>
      </c>
      <c r="V7" s="244">
        <v>7309.9829166312738</v>
      </c>
      <c r="W7" s="244">
        <v>8167.2643916145962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4549.4220721827269</v>
      </c>
      <c r="C10" s="243">
        <v>4493.7080076185684</v>
      </c>
      <c r="D10" s="243">
        <v>4620.2425647742502</v>
      </c>
      <c r="E10" s="243">
        <v>4685.978030937199</v>
      </c>
      <c r="F10" s="243">
        <v>5146.3871630978547</v>
      </c>
      <c r="G10" s="243">
        <v>5448.9604489684334</v>
      </c>
      <c r="H10" s="243">
        <v>5250.6508848620697</v>
      </c>
      <c r="I10" s="243">
        <v>5118.1795606744517</v>
      </c>
      <c r="J10" s="243">
        <v>4990.0090147927813</v>
      </c>
      <c r="K10" s="243">
        <v>3893.2890759208722</v>
      </c>
      <c r="L10" s="243">
        <v>3604.945981252959</v>
      </c>
      <c r="M10" s="243">
        <v>4803.271209597583</v>
      </c>
      <c r="N10" s="243">
        <v>4553.3727801223722</v>
      </c>
      <c r="O10" s="243">
        <v>4082.801197706161</v>
      </c>
      <c r="P10" s="243">
        <v>4242.0738311208625</v>
      </c>
      <c r="Q10" s="243">
        <v>4115.5011866963077</v>
      </c>
      <c r="R10" s="243">
        <v>4328.1215732899009</v>
      </c>
      <c r="S10" s="243">
        <v>4739.9117277041496</v>
      </c>
      <c r="T10" s="243">
        <v>4654.4993414362034</v>
      </c>
      <c r="U10" s="243">
        <v>4889.442261204872</v>
      </c>
      <c r="V10" s="243">
        <v>5052.6077587416512</v>
      </c>
      <c r="W10" s="243">
        <v>5099.3553172249358</v>
      </c>
      <c r="DA10" s="83" t="s">
        <v>944</v>
      </c>
    </row>
    <row r="11" spans="1:105" ht="12" customHeight="1" x14ac:dyDescent="0.25">
      <c r="A11" s="107" t="s">
        <v>945</v>
      </c>
      <c r="B11" s="284">
        <v>2406.8770442554978</v>
      </c>
      <c r="C11" s="284">
        <v>2432.935566631837</v>
      </c>
      <c r="D11" s="284">
        <v>2454.1881935532151</v>
      </c>
      <c r="E11" s="284">
        <v>2395.1963107104962</v>
      </c>
      <c r="F11" s="284">
        <v>2661.878407569186</v>
      </c>
      <c r="G11" s="284">
        <v>2813.3793823959531</v>
      </c>
      <c r="H11" s="284">
        <v>2679.189814055067</v>
      </c>
      <c r="I11" s="284">
        <v>2572.9102473444891</v>
      </c>
      <c r="J11" s="284">
        <v>2481.5162541027121</v>
      </c>
      <c r="K11" s="284">
        <v>2777.5278365713948</v>
      </c>
      <c r="L11" s="284">
        <v>2240.2500570528891</v>
      </c>
      <c r="M11" s="284">
        <v>2319.9189792189022</v>
      </c>
      <c r="N11" s="284">
        <v>2296.9841837843919</v>
      </c>
      <c r="O11" s="284">
        <v>2739.4313867250939</v>
      </c>
      <c r="P11" s="284">
        <v>2274.3859484631089</v>
      </c>
      <c r="Q11" s="284">
        <v>1939.0650079661841</v>
      </c>
      <c r="R11" s="284">
        <v>2191.3545099248208</v>
      </c>
      <c r="S11" s="284">
        <v>2288.1729544209702</v>
      </c>
      <c r="T11" s="284">
        <v>2394.3041026196188</v>
      </c>
      <c r="U11" s="284">
        <v>2598.8168200397758</v>
      </c>
      <c r="V11" s="284">
        <v>2621.1450772732451</v>
      </c>
      <c r="W11" s="284">
        <v>2659.0219833116398</v>
      </c>
      <c r="DA11" s="94" t="s">
        <v>946</v>
      </c>
    </row>
    <row r="12" spans="1:105" ht="12" customHeight="1" x14ac:dyDescent="0.25">
      <c r="A12" s="49" t="s">
        <v>947</v>
      </c>
      <c r="B12" s="244">
        <v>470.87602744631789</v>
      </c>
      <c r="C12" s="244">
        <v>497.10110370560272</v>
      </c>
      <c r="D12" s="244">
        <v>518.53731165342242</v>
      </c>
      <c r="E12" s="244">
        <v>553.12521924598377</v>
      </c>
      <c r="F12" s="244">
        <v>619.13790390067186</v>
      </c>
      <c r="G12" s="244">
        <v>687.25775143015665</v>
      </c>
      <c r="H12" s="244">
        <v>707.59365722561654</v>
      </c>
      <c r="I12" s="244">
        <v>736.5161936139956</v>
      </c>
      <c r="J12" s="244">
        <v>762.47416145003376</v>
      </c>
      <c r="K12" s="244">
        <v>958.78582288431107</v>
      </c>
      <c r="L12" s="244">
        <v>562.65628098624165</v>
      </c>
      <c r="M12" s="244">
        <v>537.12357356936593</v>
      </c>
      <c r="N12" s="244">
        <v>577.40474193371119</v>
      </c>
      <c r="O12" s="244">
        <v>761.60027570790521</v>
      </c>
      <c r="P12" s="244">
        <v>820.82964682570764</v>
      </c>
      <c r="Q12" s="244">
        <v>759.06026845586325</v>
      </c>
      <c r="R12" s="244">
        <v>771.47125895289548</v>
      </c>
      <c r="S12" s="244">
        <v>776.51696622758789</v>
      </c>
      <c r="T12" s="244">
        <v>709.03052890208062</v>
      </c>
      <c r="U12" s="244">
        <v>750.03537862070175</v>
      </c>
      <c r="V12" s="244">
        <v>915.20915165871133</v>
      </c>
      <c r="W12" s="244">
        <v>916.1059122016635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5499.3578579808072</v>
      </c>
      <c r="C15" s="243">
        <v>5499.3578579808072</v>
      </c>
      <c r="D15" s="243">
        <v>4926.8825515621311</v>
      </c>
      <c r="E15" s="243">
        <v>5499.3578579808072</v>
      </c>
      <c r="F15" s="243">
        <v>5499.3578579808072</v>
      </c>
      <c r="G15" s="243">
        <v>6071.8331643994834</v>
      </c>
      <c r="H15" s="243">
        <v>6071.8331643994834</v>
      </c>
      <c r="I15" s="243">
        <v>6071.8331643994834</v>
      </c>
      <c r="J15" s="243">
        <v>5499.3578579808072</v>
      </c>
      <c r="K15" s="243">
        <v>5499.3578579808072</v>
      </c>
      <c r="L15" s="243">
        <v>4926.8825515621311</v>
      </c>
      <c r="M15" s="243">
        <v>5499.3578579808072</v>
      </c>
      <c r="N15" s="243">
        <v>4926.8825515621311</v>
      </c>
      <c r="O15" s="243">
        <v>4926.8825515621311</v>
      </c>
      <c r="P15" s="243">
        <v>4926.8825515621311</v>
      </c>
      <c r="Q15" s="243">
        <v>4926.8825515621311</v>
      </c>
      <c r="R15" s="243">
        <v>4926.8825515621311</v>
      </c>
      <c r="S15" s="243">
        <v>5499.3578579808072</v>
      </c>
      <c r="T15" s="243">
        <v>4926.8825515621311</v>
      </c>
      <c r="U15" s="243">
        <v>5499.3578579808072</v>
      </c>
      <c r="V15" s="243">
        <v>5499.3578579808072</v>
      </c>
      <c r="W15" s="243">
        <v>5499.3578579808072</v>
      </c>
      <c r="DA15" s="83" t="s">
        <v>949</v>
      </c>
    </row>
    <row r="16" spans="1:105" ht="12" customHeight="1" x14ac:dyDescent="0.25">
      <c r="A16" s="107" t="s">
        <v>945</v>
      </c>
      <c r="B16" s="284">
        <v>2785.418938061664</v>
      </c>
      <c r="C16" s="284">
        <v>2785.418938061664</v>
      </c>
      <c r="D16" s="284">
        <v>2785.418938061664</v>
      </c>
      <c r="E16" s="284">
        <v>2785.418938061664</v>
      </c>
      <c r="F16" s="284">
        <v>3077.3185587477369</v>
      </c>
      <c r="G16" s="284">
        <v>3077.3185587477369</v>
      </c>
      <c r="H16" s="284">
        <v>3077.3185587477369</v>
      </c>
      <c r="I16" s="284">
        <v>2785.418938061664</v>
      </c>
      <c r="J16" s="284">
        <v>2785.418938061664</v>
      </c>
      <c r="K16" s="284">
        <v>3077.3185587477369</v>
      </c>
      <c r="L16" s="284">
        <v>3077.3185587477369</v>
      </c>
      <c r="M16" s="284">
        <v>2785.418938061664</v>
      </c>
      <c r="N16" s="284">
        <v>2785.418938061664</v>
      </c>
      <c r="O16" s="284">
        <v>3077.3185587477369</v>
      </c>
      <c r="P16" s="284">
        <v>2785.418938061664</v>
      </c>
      <c r="Q16" s="284">
        <v>2785.418938061664</v>
      </c>
      <c r="R16" s="284">
        <v>2493.519317375592</v>
      </c>
      <c r="S16" s="284">
        <v>2493.519317375592</v>
      </c>
      <c r="T16" s="284">
        <v>2785.418938061664</v>
      </c>
      <c r="U16" s="284">
        <v>2785.418938061664</v>
      </c>
      <c r="V16" s="284">
        <v>2785.418938061664</v>
      </c>
      <c r="W16" s="284">
        <v>3077.3185587477369</v>
      </c>
      <c r="DA16" s="94" t="s">
        <v>950</v>
      </c>
    </row>
    <row r="17" spans="1:105" ht="12" customHeight="1" x14ac:dyDescent="0.25">
      <c r="A17" s="49" t="s">
        <v>947</v>
      </c>
      <c r="B17" s="244">
        <v>545.41780827368655</v>
      </c>
      <c r="C17" s="244">
        <v>545.41780827368655</v>
      </c>
      <c r="D17" s="244">
        <v>585.87006457275777</v>
      </c>
      <c r="E17" s="244">
        <v>585.87006457275777</v>
      </c>
      <c r="F17" s="244">
        <v>666.77457717090022</v>
      </c>
      <c r="G17" s="244">
        <v>747.67908976904266</v>
      </c>
      <c r="H17" s="244">
        <v>747.67908976904266</v>
      </c>
      <c r="I17" s="244">
        <v>788.13134606811388</v>
      </c>
      <c r="J17" s="244">
        <v>828.58360236718511</v>
      </c>
      <c r="K17" s="244">
        <v>1030.8448838625411</v>
      </c>
      <c r="L17" s="244">
        <v>1030.8448838625411</v>
      </c>
      <c r="M17" s="244">
        <v>990.39262756346989</v>
      </c>
      <c r="N17" s="244">
        <v>949.94037126439866</v>
      </c>
      <c r="O17" s="244">
        <v>949.94037126439866</v>
      </c>
      <c r="P17" s="244">
        <v>909.48811496532744</v>
      </c>
      <c r="Q17" s="244">
        <v>869.03585866625622</v>
      </c>
      <c r="R17" s="244">
        <v>869.03585866625622</v>
      </c>
      <c r="S17" s="244">
        <v>828.58360236718499</v>
      </c>
      <c r="T17" s="244">
        <v>788.13134606811377</v>
      </c>
      <c r="U17" s="244">
        <v>828.58360236718499</v>
      </c>
      <c r="V17" s="244">
        <v>990.39262756346977</v>
      </c>
      <c r="W17" s="244">
        <v>990.39262756346977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572.47530641867627</v>
      </c>
      <c r="F19" s="243">
        <v>572.47530641867627</v>
      </c>
      <c r="G19" s="243">
        <v>572.47530641867627</v>
      </c>
      <c r="H19" s="243">
        <v>572.47530641867627</v>
      </c>
      <c r="I19" s="243">
        <v>0</v>
      </c>
      <c r="J19" s="243">
        <v>0</v>
      </c>
      <c r="K19" s="243">
        <v>0</v>
      </c>
      <c r="L19" s="243">
        <v>0</v>
      </c>
      <c r="M19" s="243">
        <v>572.47530641867627</v>
      </c>
      <c r="N19" s="243">
        <v>0</v>
      </c>
      <c r="O19" s="243">
        <v>0</v>
      </c>
      <c r="P19" s="243">
        <v>572.47530641867627</v>
      </c>
      <c r="Q19" s="243">
        <v>0</v>
      </c>
      <c r="R19" s="243">
        <v>572.47530641867627</v>
      </c>
      <c r="S19" s="243">
        <v>572.47530641867627</v>
      </c>
      <c r="T19" s="243">
        <v>0</v>
      </c>
      <c r="U19" s="243">
        <v>572.47530641867627</v>
      </c>
      <c r="V19" s="243">
        <v>0</v>
      </c>
      <c r="W19" s="243">
        <v>572.47530641867627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291.89962068607309</v>
      </c>
      <c r="D20" s="284">
        <v>0</v>
      </c>
      <c r="E20" s="284">
        <v>291.89962068607309</v>
      </c>
      <c r="F20" s="284">
        <v>291.89962068607309</v>
      </c>
      <c r="G20" s="284">
        <v>291.89962068607309</v>
      </c>
      <c r="H20" s="284">
        <v>0</v>
      </c>
      <c r="I20" s="284">
        <v>0</v>
      </c>
      <c r="J20" s="284">
        <v>0</v>
      </c>
      <c r="K20" s="284">
        <v>583.7992413721463</v>
      </c>
      <c r="L20" s="284">
        <v>0</v>
      </c>
      <c r="M20" s="284">
        <v>0</v>
      </c>
      <c r="N20" s="284">
        <v>0</v>
      </c>
      <c r="O20" s="284">
        <v>291.89962068607309</v>
      </c>
      <c r="P20" s="284">
        <v>0</v>
      </c>
      <c r="Q20" s="284">
        <v>0</v>
      </c>
      <c r="R20" s="284">
        <v>0</v>
      </c>
      <c r="S20" s="284">
        <v>0</v>
      </c>
      <c r="T20" s="284">
        <v>583.7992413721463</v>
      </c>
      <c r="U20" s="284">
        <v>0</v>
      </c>
      <c r="V20" s="284">
        <v>291.89962068607309</v>
      </c>
      <c r="W20" s="284">
        <v>291.89962068607309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80.904512598142404</v>
      </c>
      <c r="E21" s="244">
        <v>40.452256299071202</v>
      </c>
      <c r="F21" s="244">
        <v>80.904512598142404</v>
      </c>
      <c r="G21" s="244">
        <v>121.3567688972136</v>
      </c>
      <c r="H21" s="244">
        <v>40.452256299071202</v>
      </c>
      <c r="I21" s="244">
        <v>40.452256299071202</v>
      </c>
      <c r="J21" s="244">
        <v>80.904512598142404</v>
      </c>
      <c r="K21" s="244">
        <v>242.7135377944272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40.452256299071202</v>
      </c>
      <c r="V21" s="244">
        <v>202.261281495356</v>
      </c>
      <c r="W21" s="244">
        <v>40.452256299071202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572.47530641867615</v>
      </c>
      <c r="E23" s="243">
        <f t="shared" si="2"/>
        <v>0</v>
      </c>
      <c r="F23" s="243">
        <f t="shared" si="2"/>
        <v>572.47530641867615</v>
      </c>
      <c r="G23" s="243">
        <f t="shared" si="2"/>
        <v>0</v>
      </c>
      <c r="H23" s="243">
        <f t="shared" si="2"/>
        <v>572.47530641867615</v>
      </c>
      <c r="I23" s="243">
        <f t="shared" si="2"/>
        <v>0</v>
      </c>
      <c r="J23" s="243">
        <f t="shared" si="2"/>
        <v>572.47530641867615</v>
      </c>
      <c r="K23" s="243">
        <f t="shared" si="2"/>
        <v>0</v>
      </c>
      <c r="L23" s="243">
        <f t="shared" si="2"/>
        <v>572.47530641867615</v>
      </c>
      <c r="M23" s="243">
        <f t="shared" si="2"/>
        <v>0</v>
      </c>
      <c r="N23" s="243">
        <f t="shared" si="2"/>
        <v>572.47530641867615</v>
      </c>
      <c r="O23" s="243">
        <f t="shared" si="2"/>
        <v>0</v>
      </c>
      <c r="P23" s="243">
        <f t="shared" si="2"/>
        <v>572.47530641867615</v>
      </c>
      <c r="Q23" s="243">
        <f t="shared" si="2"/>
        <v>0</v>
      </c>
      <c r="R23" s="243">
        <f t="shared" si="2"/>
        <v>572.47530641867615</v>
      </c>
      <c r="S23" s="243">
        <f t="shared" si="2"/>
        <v>0</v>
      </c>
      <c r="T23" s="243">
        <f t="shared" si="2"/>
        <v>572.47530641867615</v>
      </c>
      <c r="U23" s="243">
        <f t="shared" si="2"/>
        <v>0</v>
      </c>
      <c r="V23" s="243">
        <f t="shared" si="2"/>
        <v>0</v>
      </c>
      <c r="W23" s="243">
        <f t="shared" si="2"/>
        <v>572.47530641867615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291.89962068607292</v>
      </c>
      <c r="D24" s="284">
        <f t="shared" si="3"/>
        <v>0</v>
      </c>
      <c r="E24" s="284">
        <f t="shared" si="3"/>
        <v>291.89962068607292</v>
      </c>
      <c r="F24" s="284">
        <f t="shared" si="3"/>
        <v>0</v>
      </c>
      <c r="G24" s="284">
        <f t="shared" si="3"/>
        <v>291.89962068607292</v>
      </c>
      <c r="H24" s="284">
        <f t="shared" si="3"/>
        <v>0</v>
      </c>
      <c r="I24" s="284">
        <f t="shared" si="3"/>
        <v>291.89962068607292</v>
      </c>
      <c r="J24" s="284">
        <f t="shared" si="3"/>
        <v>0</v>
      </c>
      <c r="K24" s="284">
        <f t="shared" si="3"/>
        <v>291.89962068607338</v>
      </c>
      <c r="L24" s="284">
        <f t="shared" si="3"/>
        <v>0</v>
      </c>
      <c r="M24" s="284">
        <f t="shared" si="3"/>
        <v>291.89962068607292</v>
      </c>
      <c r="N24" s="284">
        <f t="shared" si="3"/>
        <v>0</v>
      </c>
      <c r="O24" s="284">
        <f t="shared" si="3"/>
        <v>0</v>
      </c>
      <c r="P24" s="284">
        <f t="shared" si="3"/>
        <v>291.89962068607292</v>
      </c>
      <c r="Q24" s="284">
        <f t="shared" si="3"/>
        <v>0</v>
      </c>
      <c r="R24" s="284">
        <f t="shared" si="3"/>
        <v>291.89962068607201</v>
      </c>
      <c r="S24" s="284">
        <f t="shared" si="3"/>
        <v>0</v>
      </c>
      <c r="T24" s="284">
        <f t="shared" si="3"/>
        <v>291.89962068607429</v>
      </c>
      <c r="U24" s="284">
        <f t="shared" si="3"/>
        <v>0</v>
      </c>
      <c r="V24" s="284">
        <f t="shared" si="3"/>
        <v>291.89962068607292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40.452256299071223</v>
      </c>
      <c r="E25" s="244">
        <f t="shared" si="4"/>
        <v>40.452256299071223</v>
      </c>
      <c r="F25" s="244">
        <f t="shared" si="4"/>
        <v>0</v>
      </c>
      <c r="G25" s="244">
        <f t="shared" si="4"/>
        <v>40.452256299071109</v>
      </c>
      <c r="H25" s="244">
        <f t="shared" si="4"/>
        <v>40.452256299071223</v>
      </c>
      <c r="I25" s="244">
        <f t="shared" si="4"/>
        <v>0</v>
      </c>
      <c r="J25" s="244">
        <f t="shared" si="4"/>
        <v>40.452256299071223</v>
      </c>
      <c r="K25" s="244">
        <f t="shared" si="4"/>
        <v>40.452256299071223</v>
      </c>
      <c r="L25" s="244">
        <f t="shared" si="4"/>
        <v>0</v>
      </c>
      <c r="M25" s="244">
        <f t="shared" si="4"/>
        <v>40.452256299071223</v>
      </c>
      <c r="N25" s="244">
        <f t="shared" si="4"/>
        <v>40.452256299071223</v>
      </c>
      <c r="O25" s="244">
        <f t="shared" si="4"/>
        <v>0</v>
      </c>
      <c r="P25" s="244">
        <f t="shared" si="4"/>
        <v>40.452256299071223</v>
      </c>
      <c r="Q25" s="244">
        <f t="shared" si="4"/>
        <v>40.452256299071223</v>
      </c>
      <c r="R25" s="244">
        <f t="shared" si="4"/>
        <v>0</v>
      </c>
      <c r="S25" s="244">
        <f t="shared" si="4"/>
        <v>40.452256299071223</v>
      </c>
      <c r="T25" s="244">
        <f t="shared" si="4"/>
        <v>40.452256299071223</v>
      </c>
      <c r="U25" s="244">
        <f t="shared" si="4"/>
        <v>0</v>
      </c>
      <c r="V25" s="244">
        <f t="shared" si="4"/>
        <v>40.452256299071109</v>
      </c>
      <c r="W25" s="244">
        <f t="shared" si="4"/>
        <v>40.452256299071109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949.93578579808036</v>
      </c>
      <c r="C27" s="243">
        <f t="shared" si="5"/>
        <v>1005.6498503622388</v>
      </c>
      <c r="D27" s="243">
        <f t="shared" si="5"/>
        <v>306.63998678788084</v>
      </c>
      <c r="E27" s="243">
        <f t="shared" si="5"/>
        <v>813.3798270436082</v>
      </c>
      <c r="F27" s="243">
        <f t="shared" si="5"/>
        <v>352.97069488295256</v>
      </c>
      <c r="G27" s="243">
        <f t="shared" si="5"/>
        <v>622.87271543104998</v>
      </c>
      <c r="H27" s="243">
        <f t="shared" si="5"/>
        <v>821.18227953741371</v>
      </c>
      <c r="I27" s="243">
        <f t="shared" si="5"/>
        <v>953.65360372503164</v>
      </c>
      <c r="J27" s="243">
        <f t="shared" si="5"/>
        <v>509.34884318802597</v>
      </c>
      <c r="K27" s="243">
        <f t="shared" si="5"/>
        <v>1606.0687820599351</v>
      </c>
      <c r="L27" s="243">
        <f t="shared" si="5"/>
        <v>1321.9365703091721</v>
      </c>
      <c r="M27" s="243">
        <f t="shared" si="5"/>
        <v>696.0866483832242</v>
      </c>
      <c r="N27" s="243">
        <f t="shared" si="5"/>
        <v>373.50977143975888</v>
      </c>
      <c r="O27" s="243">
        <f t="shared" si="5"/>
        <v>844.08135385597006</v>
      </c>
      <c r="P27" s="243">
        <f t="shared" si="5"/>
        <v>684.80872044126863</v>
      </c>
      <c r="Q27" s="243">
        <f t="shared" si="5"/>
        <v>811.38136486582334</v>
      </c>
      <c r="R27" s="243">
        <f t="shared" si="5"/>
        <v>598.7609782722302</v>
      </c>
      <c r="S27" s="243">
        <f t="shared" si="5"/>
        <v>759.44613027665764</v>
      </c>
      <c r="T27" s="243">
        <f t="shared" si="5"/>
        <v>272.38321012592769</v>
      </c>
      <c r="U27" s="243">
        <f t="shared" si="5"/>
        <v>609.91559677593523</v>
      </c>
      <c r="V27" s="243">
        <f t="shared" si="5"/>
        <v>446.75009923915604</v>
      </c>
      <c r="W27" s="243">
        <f t="shared" si="5"/>
        <v>400.00254075587145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378.54189380616617</v>
      </c>
      <c r="C28" s="284">
        <f t="shared" si="6"/>
        <v>352.483371429827</v>
      </c>
      <c r="D28" s="284">
        <f t="shared" si="6"/>
        <v>331.23074450844888</v>
      </c>
      <c r="E28" s="284">
        <f t="shared" si="6"/>
        <v>390.22262735116783</v>
      </c>
      <c r="F28" s="284">
        <f t="shared" si="6"/>
        <v>415.44015117855088</v>
      </c>
      <c r="G28" s="284">
        <f t="shared" si="6"/>
        <v>263.93917635178377</v>
      </c>
      <c r="H28" s="284">
        <f t="shared" si="6"/>
        <v>398.1287446926699</v>
      </c>
      <c r="I28" s="284">
        <f t="shared" si="6"/>
        <v>212.50869071717489</v>
      </c>
      <c r="J28" s="284">
        <f t="shared" si="6"/>
        <v>303.90268395895191</v>
      </c>
      <c r="K28" s="284">
        <f t="shared" si="6"/>
        <v>299.79072217634211</v>
      </c>
      <c r="L28" s="284">
        <f t="shared" si="6"/>
        <v>837.06850169484778</v>
      </c>
      <c r="M28" s="284">
        <f t="shared" si="6"/>
        <v>465.49995884276177</v>
      </c>
      <c r="N28" s="284">
        <f t="shared" si="6"/>
        <v>488.43475427727208</v>
      </c>
      <c r="O28" s="284">
        <f t="shared" si="6"/>
        <v>337.88717202264297</v>
      </c>
      <c r="P28" s="284">
        <f t="shared" si="6"/>
        <v>511.0329895985551</v>
      </c>
      <c r="Q28" s="284">
        <f t="shared" si="6"/>
        <v>846.35393009547988</v>
      </c>
      <c r="R28" s="284">
        <f t="shared" si="6"/>
        <v>302.16480745077115</v>
      </c>
      <c r="S28" s="284">
        <f t="shared" si="6"/>
        <v>205.34636295462178</v>
      </c>
      <c r="T28" s="284">
        <f t="shared" si="6"/>
        <v>391.11483544204521</v>
      </c>
      <c r="U28" s="284">
        <f t="shared" si="6"/>
        <v>186.60211802188815</v>
      </c>
      <c r="V28" s="284">
        <f t="shared" si="6"/>
        <v>164.27386078841892</v>
      </c>
      <c r="W28" s="284">
        <f t="shared" si="6"/>
        <v>418.2965754360971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74.541780827368655</v>
      </c>
      <c r="C29" s="244">
        <f t="shared" si="7"/>
        <v>48.316704568083821</v>
      </c>
      <c r="D29" s="244">
        <f t="shared" si="7"/>
        <v>67.332752919335348</v>
      </c>
      <c r="E29" s="244">
        <f t="shared" si="7"/>
        <v>32.744845326773998</v>
      </c>
      <c r="F29" s="244">
        <f t="shared" si="7"/>
        <v>47.636673270228357</v>
      </c>
      <c r="G29" s="244">
        <f t="shared" si="7"/>
        <v>60.421338338886017</v>
      </c>
      <c r="H29" s="244">
        <f t="shared" si="7"/>
        <v>40.085432543426123</v>
      </c>
      <c r="I29" s="244">
        <f t="shared" si="7"/>
        <v>51.615152454118288</v>
      </c>
      <c r="J29" s="244">
        <f t="shared" si="7"/>
        <v>66.109440917151346</v>
      </c>
      <c r="K29" s="244">
        <f t="shared" si="7"/>
        <v>72.059060978230036</v>
      </c>
      <c r="L29" s="244">
        <f t="shared" si="7"/>
        <v>468.18860287629946</v>
      </c>
      <c r="M29" s="244">
        <f t="shared" si="7"/>
        <v>453.26905399410396</v>
      </c>
      <c r="N29" s="244">
        <f t="shared" si="7"/>
        <v>372.53562933068747</v>
      </c>
      <c r="O29" s="244">
        <f t="shared" si="7"/>
        <v>188.34009555649345</v>
      </c>
      <c r="P29" s="244">
        <f t="shared" si="7"/>
        <v>88.658468139619799</v>
      </c>
      <c r="Q29" s="244">
        <f t="shared" si="7"/>
        <v>109.97559021039297</v>
      </c>
      <c r="R29" s="244">
        <f t="shared" si="7"/>
        <v>97.564599713360735</v>
      </c>
      <c r="S29" s="244">
        <f t="shared" si="7"/>
        <v>52.066636139597108</v>
      </c>
      <c r="T29" s="244">
        <f t="shared" si="7"/>
        <v>79.100817166033153</v>
      </c>
      <c r="U29" s="244">
        <f t="shared" si="7"/>
        <v>78.548223746483245</v>
      </c>
      <c r="V29" s="244">
        <f t="shared" si="7"/>
        <v>75.183475904758438</v>
      </c>
      <c r="W29" s="244">
        <f t="shared" si="7"/>
        <v>74.286715361806273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3760.5122098022362</v>
      </c>
      <c r="C32" s="212">
        <v>3667.9899398108341</v>
      </c>
      <c r="D32" s="212">
        <v>4022.6065348237312</v>
      </c>
      <c r="E32" s="212">
        <v>4035.7381771281161</v>
      </c>
      <c r="F32" s="212">
        <v>4436.676354256233</v>
      </c>
      <c r="G32" s="212">
        <v>4688.7938950988819</v>
      </c>
      <c r="H32" s="212">
        <v>4484.6955288048139</v>
      </c>
      <c r="I32" s="212">
        <v>4348.6234737747191</v>
      </c>
      <c r="J32" s="212">
        <v>4200.0045571797073</v>
      </c>
      <c r="K32" s="212">
        <v>3050.1757523645738</v>
      </c>
      <c r="L32" s="212">
        <v>3189.2829750644878</v>
      </c>
      <c r="M32" s="212">
        <v>3880.408254514186</v>
      </c>
      <c r="N32" s="212">
        <v>4128.0444539982791</v>
      </c>
      <c r="O32" s="212">
        <v>4075.3368873602749</v>
      </c>
      <c r="P32" s="212">
        <v>3993.2234130642919</v>
      </c>
      <c r="Q32" s="212">
        <v>3374.0968116941958</v>
      </c>
      <c r="R32" s="212">
        <v>3428.7040521428512</v>
      </c>
      <c r="S32" s="212">
        <v>3471.6328405446179</v>
      </c>
      <c r="T32" s="212">
        <v>3610.7098647122639</v>
      </c>
      <c r="U32" s="212">
        <v>3632.9591080625692</v>
      </c>
      <c r="V32" s="212">
        <v>3504.1869334451549</v>
      </c>
      <c r="W32" s="212">
        <v>3703.7695324450901</v>
      </c>
      <c r="DA32" s="109" t="s">
        <v>955</v>
      </c>
    </row>
    <row r="33" spans="1:105" ht="12" customHeight="1" x14ac:dyDescent="0.25">
      <c r="A33" s="24" t="s">
        <v>30</v>
      </c>
      <c r="B33" s="215">
        <v>61.25821152192605</v>
      </c>
      <c r="C33" s="215">
        <v>239.52820292347371</v>
      </c>
      <c r="D33" s="215">
        <v>255.69475494411</v>
      </c>
      <c r="E33" s="215">
        <v>326.82957867583832</v>
      </c>
      <c r="F33" s="215">
        <v>249.04703353396391</v>
      </c>
      <c r="G33" s="215">
        <v>155.6577815993121</v>
      </c>
      <c r="H33" s="215">
        <v>120.5717970765262</v>
      </c>
      <c r="I33" s="215">
        <v>129.15116079105761</v>
      </c>
      <c r="J33" s="215">
        <v>161.67472055030089</v>
      </c>
      <c r="K33" s="215">
        <v>125.4717110920035</v>
      </c>
      <c r="L33" s="215">
        <v>135.3898538263112</v>
      </c>
      <c r="M33" s="215">
        <v>173.70369733447981</v>
      </c>
      <c r="N33" s="215">
        <v>169.17515047291491</v>
      </c>
      <c r="O33" s="215">
        <v>164.86147893379189</v>
      </c>
      <c r="P33" s="215">
        <v>174.8696474634566</v>
      </c>
      <c r="Q33" s="215">
        <v>164.11066208082539</v>
      </c>
      <c r="R33" s="215">
        <v>134.1237317282889</v>
      </c>
      <c r="S33" s="215">
        <v>113.911263972485</v>
      </c>
      <c r="T33" s="215">
        <v>136.51771281169391</v>
      </c>
      <c r="U33" s="215">
        <v>121.6537403267412</v>
      </c>
      <c r="V33" s="215">
        <v>116.32777300085981</v>
      </c>
      <c r="W33" s="215">
        <v>113.3033533963887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769.28194325021491</v>
      </c>
      <c r="C34" s="206">
        <f t="shared" si="8"/>
        <v>770.69122957867569</v>
      </c>
      <c r="D34" s="206">
        <f t="shared" si="8"/>
        <v>765.30051590713674</v>
      </c>
      <c r="E34" s="206">
        <f t="shared" si="8"/>
        <v>733.58650042992235</v>
      </c>
      <c r="F34" s="206">
        <f t="shared" si="8"/>
        <v>679.35657781599309</v>
      </c>
      <c r="G34" s="206">
        <f t="shared" si="8"/>
        <v>625.74763542562334</v>
      </c>
      <c r="H34" s="206">
        <f t="shared" si="8"/>
        <v>620.29466895958728</v>
      </c>
      <c r="I34" s="206">
        <f t="shared" si="8"/>
        <v>612.74488392089415</v>
      </c>
      <c r="J34" s="206">
        <f t="shared" si="8"/>
        <v>621.16646603611332</v>
      </c>
      <c r="K34" s="206">
        <f t="shared" si="8"/>
        <v>572.84565778159936</v>
      </c>
      <c r="L34" s="206">
        <f t="shared" si="8"/>
        <v>538.0218400687877</v>
      </c>
      <c r="M34" s="206">
        <f t="shared" si="8"/>
        <v>502.99518486672395</v>
      </c>
      <c r="N34" s="206">
        <f t="shared" si="8"/>
        <v>442.8514187446259</v>
      </c>
      <c r="O34" s="206">
        <f t="shared" si="8"/>
        <v>155.37644024075669</v>
      </c>
      <c r="P34" s="206">
        <f t="shared" si="8"/>
        <v>116.55202063628545</v>
      </c>
      <c r="Q34" s="206">
        <f t="shared" si="8"/>
        <v>136.63413585554599</v>
      </c>
      <c r="R34" s="206">
        <f t="shared" si="8"/>
        <v>100.21736887360275</v>
      </c>
      <c r="S34" s="206">
        <f t="shared" si="8"/>
        <v>114.46208082545141</v>
      </c>
      <c r="T34" s="206">
        <f t="shared" si="8"/>
        <v>128.15743766122097</v>
      </c>
      <c r="U34" s="206">
        <f t="shared" si="8"/>
        <v>81.467927773000866</v>
      </c>
      <c r="V34" s="206">
        <f t="shared" si="8"/>
        <v>59.599312123817711</v>
      </c>
      <c r="W34" s="206">
        <f t="shared" si="8"/>
        <v>69.328546861564888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233.8564058469475</v>
      </c>
      <c r="C36" s="206">
        <v>238.3754084264832</v>
      </c>
      <c r="D36" s="206">
        <v>238.3754084264832</v>
      </c>
      <c r="E36" s="206">
        <v>233.8564058469475</v>
      </c>
      <c r="F36" s="206">
        <v>238.3754084264832</v>
      </c>
      <c r="G36" s="206">
        <v>233.8564058469475</v>
      </c>
      <c r="H36" s="206">
        <v>214.6508168529665</v>
      </c>
      <c r="I36" s="206">
        <v>212.39131556319859</v>
      </c>
      <c r="J36" s="206">
        <v>209.00206362854681</v>
      </c>
      <c r="K36" s="206">
        <v>205.61289767841791</v>
      </c>
      <c r="L36" s="206">
        <v>204.48314703353401</v>
      </c>
      <c r="M36" s="206">
        <v>186.4073086844368</v>
      </c>
      <c r="N36" s="206">
        <v>176.23963886500431</v>
      </c>
      <c r="O36" s="206">
        <v>2.259501289767841</v>
      </c>
      <c r="P36" s="206">
        <v>2.259501289767841</v>
      </c>
      <c r="Q36" s="206">
        <v>6.7784178847807386</v>
      </c>
      <c r="R36" s="206">
        <v>14.68667239896819</v>
      </c>
      <c r="S36" s="206">
        <v>5.6486672398968194</v>
      </c>
      <c r="T36" s="206">
        <v>5.6486672398968194</v>
      </c>
      <c r="U36" s="206">
        <v>5.6486672398968194</v>
      </c>
      <c r="V36" s="206">
        <v>3.389251934651762</v>
      </c>
      <c r="W36" s="206">
        <v>2.1227858985382628</v>
      </c>
      <c r="DA36" s="71" t="s">
        <v>958</v>
      </c>
    </row>
    <row r="37" spans="1:105" ht="12" customHeight="1" x14ac:dyDescent="0.25">
      <c r="A37" s="18" t="s">
        <v>69</v>
      </c>
      <c r="B37" s="206">
        <v>104.7577815993121</v>
      </c>
      <c r="C37" s="206">
        <v>112.9741186586414</v>
      </c>
      <c r="D37" s="206">
        <v>110.9200343938091</v>
      </c>
      <c r="E37" s="206">
        <v>123.24445399828031</v>
      </c>
      <c r="F37" s="206">
        <v>140.70412725709369</v>
      </c>
      <c r="G37" s="206">
        <v>145.83929492691311</v>
      </c>
      <c r="H37" s="206">
        <v>77.027773000859838</v>
      </c>
      <c r="I37" s="206">
        <v>105.78486672398969</v>
      </c>
      <c r="J37" s="206">
        <v>103.7307824591573</v>
      </c>
      <c r="K37" s="206">
        <v>101.676698194325</v>
      </c>
      <c r="L37" s="206">
        <v>108.86595012897681</v>
      </c>
      <c r="M37" s="206">
        <v>82.16302665520206</v>
      </c>
      <c r="N37" s="206">
        <v>103.7307824591573</v>
      </c>
      <c r="O37" s="206">
        <v>39.027429062768697</v>
      </c>
      <c r="P37" s="206">
        <v>39.027429062768697</v>
      </c>
      <c r="Q37" s="206">
        <v>41.08151332760103</v>
      </c>
      <c r="R37" s="206">
        <v>42.108512467755801</v>
      </c>
      <c r="S37" s="206">
        <v>44.162596732588128</v>
      </c>
      <c r="T37" s="206">
        <v>47.243680137575232</v>
      </c>
      <c r="U37" s="206">
        <v>41.08151332760103</v>
      </c>
      <c r="V37" s="206">
        <v>35.946345657781599</v>
      </c>
      <c r="W37" s="206">
        <v>33.844969905417017</v>
      </c>
      <c r="DA37" s="71" t="s">
        <v>959</v>
      </c>
    </row>
    <row r="38" spans="1:105" ht="12" customHeight="1" x14ac:dyDescent="0.25">
      <c r="A38" s="18" t="s">
        <v>70</v>
      </c>
      <c r="B38" s="206">
        <v>322.28907996560622</v>
      </c>
      <c r="C38" s="206">
        <v>300.0955288048151</v>
      </c>
      <c r="D38" s="206">
        <v>306.85012897678422</v>
      </c>
      <c r="E38" s="206">
        <v>259.5681857265692</v>
      </c>
      <c r="F38" s="206">
        <v>179.47833190025801</v>
      </c>
      <c r="G38" s="206">
        <v>124.4769561478934</v>
      </c>
      <c r="H38" s="206">
        <v>213.2511607910576</v>
      </c>
      <c r="I38" s="206">
        <v>193.95245055889939</v>
      </c>
      <c r="J38" s="206">
        <v>213.2511607910576</v>
      </c>
      <c r="K38" s="206">
        <v>176.58357695614791</v>
      </c>
      <c r="L38" s="206">
        <v>130.26655202063631</v>
      </c>
      <c r="M38" s="206">
        <v>156.3198624247635</v>
      </c>
      <c r="N38" s="206">
        <v>90.704127257093702</v>
      </c>
      <c r="O38" s="206">
        <v>109.03791917454861</v>
      </c>
      <c r="P38" s="206">
        <v>75.265090283748918</v>
      </c>
      <c r="Q38" s="206">
        <v>88.774204643164225</v>
      </c>
      <c r="R38" s="206">
        <v>43.422184006878759</v>
      </c>
      <c r="S38" s="206">
        <v>64.650816852966457</v>
      </c>
      <c r="T38" s="206">
        <v>75.265090283748918</v>
      </c>
      <c r="U38" s="206">
        <v>34.737747205503013</v>
      </c>
      <c r="V38" s="206">
        <v>20.263714531384348</v>
      </c>
      <c r="W38" s="206">
        <v>33.360791057609617</v>
      </c>
      <c r="DA38" s="71" t="s">
        <v>960</v>
      </c>
    </row>
    <row r="39" spans="1:105" ht="12" customHeight="1" x14ac:dyDescent="0.25">
      <c r="A39" s="18" t="s">
        <v>34</v>
      </c>
      <c r="B39" s="206">
        <v>108.3786758383491</v>
      </c>
      <c r="C39" s="206">
        <v>119.24617368873599</v>
      </c>
      <c r="D39" s="206">
        <v>109.1549441100602</v>
      </c>
      <c r="E39" s="206">
        <v>116.9174548581255</v>
      </c>
      <c r="F39" s="206">
        <v>120.7987102321582</v>
      </c>
      <c r="G39" s="206">
        <v>121.5749785038693</v>
      </c>
      <c r="H39" s="206">
        <v>115.3649183147033</v>
      </c>
      <c r="I39" s="206">
        <v>100.6162510748065</v>
      </c>
      <c r="J39" s="206">
        <v>95.182459157351659</v>
      </c>
      <c r="K39" s="206">
        <v>88.972484952708498</v>
      </c>
      <c r="L39" s="206">
        <v>94.406190885640569</v>
      </c>
      <c r="M39" s="206">
        <v>78.104987102321573</v>
      </c>
      <c r="N39" s="206">
        <v>72.17687016337058</v>
      </c>
      <c r="O39" s="206">
        <v>5.0515907136715388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1814.989251934652</v>
      </c>
      <c r="C40" s="206">
        <f t="shared" si="9"/>
        <v>1579.9310404127259</v>
      </c>
      <c r="D40" s="206">
        <f t="shared" si="9"/>
        <v>1945.3407566637998</v>
      </c>
      <c r="E40" s="206">
        <f t="shared" si="9"/>
        <v>1873.0498710232155</v>
      </c>
      <c r="F40" s="206">
        <f t="shared" si="9"/>
        <v>2360.7715391229576</v>
      </c>
      <c r="G40" s="206">
        <f t="shared" si="9"/>
        <v>2742.0882201203785</v>
      </c>
      <c r="H40" s="206">
        <f t="shared" si="9"/>
        <v>2627.9662080825447</v>
      </c>
      <c r="I40" s="206">
        <f t="shared" si="9"/>
        <v>2550.1079105760955</v>
      </c>
      <c r="J40" s="206">
        <f t="shared" si="9"/>
        <v>2457.7736887360275</v>
      </c>
      <c r="K40" s="206">
        <f t="shared" si="9"/>
        <v>1586.3841788478071</v>
      </c>
      <c r="L40" s="206">
        <f t="shared" si="9"/>
        <v>1768.0518486672399</v>
      </c>
      <c r="M40" s="206">
        <f t="shared" si="9"/>
        <v>2465.692175408426</v>
      </c>
      <c r="N40" s="206">
        <f t="shared" si="9"/>
        <v>2787.7993121238169</v>
      </c>
      <c r="O40" s="206">
        <f t="shared" si="9"/>
        <v>2978.9931212381766</v>
      </c>
      <c r="P40" s="206">
        <f t="shared" si="9"/>
        <v>2884.8203783319</v>
      </c>
      <c r="Q40" s="206">
        <f t="shared" si="9"/>
        <v>2218.9134135855538</v>
      </c>
      <c r="R40" s="206">
        <f t="shared" si="9"/>
        <v>2322.4825451418751</v>
      </c>
      <c r="S40" s="206">
        <f t="shared" si="9"/>
        <v>2378.8739466895959</v>
      </c>
      <c r="T40" s="206">
        <f t="shared" si="9"/>
        <v>2520.2278589853831</v>
      </c>
      <c r="U40" s="206">
        <f t="shared" si="9"/>
        <v>2594.582975064488</v>
      </c>
      <c r="V40" s="206">
        <f t="shared" si="9"/>
        <v>2474.196130696474</v>
      </c>
      <c r="W40" s="206">
        <f t="shared" si="9"/>
        <v>2614.7248495270851</v>
      </c>
      <c r="DA40" s="71"/>
    </row>
    <row r="41" spans="1:105" ht="12" customHeight="1" x14ac:dyDescent="0.25">
      <c r="A41" s="18" t="s">
        <v>72</v>
      </c>
      <c r="B41" s="206">
        <v>1814.989251934652</v>
      </c>
      <c r="C41" s="206">
        <v>1579.0282029234741</v>
      </c>
      <c r="D41" s="206">
        <v>1944.4379191745479</v>
      </c>
      <c r="E41" s="206">
        <v>1872.6199484092861</v>
      </c>
      <c r="F41" s="206">
        <v>2360.0191745485808</v>
      </c>
      <c r="G41" s="206">
        <v>2741.3788478073948</v>
      </c>
      <c r="H41" s="206">
        <v>2627.4717970765259</v>
      </c>
      <c r="I41" s="206">
        <v>2549.8499570077379</v>
      </c>
      <c r="J41" s="206">
        <v>2456.8493551160791</v>
      </c>
      <c r="K41" s="206">
        <v>1586.3841788478071</v>
      </c>
      <c r="L41" s="206">
        <v>1768.0518486672399</v>
      </c>
      <c r="M41" s="206">
        <v>2465.692175408426</v>
      </c>
      <c r="N41" s="206">
        <v>2787.7993121238169</v>
      </c>
      <c r="O41" s="206">
        <v>2977.337919174548</v>
      </c>
      <c r="P41" s="206">
        <v>2884.8203783319</v>
      </c>
      <c r="Q41" s="206">
        <v>2218.9134135855538</v>
      </c>
      <c r="R41" s="206">
        <v>2322.4825451418751</v>
      </c>
      <c r="S41" s="206">
        <v>2378.8739466895959</v>
      </c>
      <c r="T41" s="206">
        <v>2520.2278589853831</v>
      </c>
      <c r="U41" s="206">
        <v>2594.582975064488</v>
      </c>
      <c r="V41" s="206">
        <v>2474.196130696474</v>
      </c>
      <c r="W41" s="206">
        <v>2614.7248495270851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0.90283748925193463</v>
      </c>
      <c r="D42" s="206">
        <v>0.90283748925193463</v>
      </c>
      <c r="E42" s="206">
        <v>0.42992261392949271</v>
      </c>
      <c r="F42" s="206">
        <v>0.75236457437661219</v>
      </c>
      <c r="G42" s="206">
        <v>0.70937231298366288</v>
      </c>
      <c r="H42" s="206">
        <v>0.49441100601891658</v>
      </c>
      <c r="I42" s="206">
        <v>0.25795356835769562</v>
      </c>
      <c r="J42" s="206">
        <v>0.92433361994840924</v>
      </c>
      <c r="K42" s="206">
        <v>0</v>
      </c>
      <c r="L42" s="206">
        <v>0</v>
      </c>
      <c r="M42" s="206">
        <v>0</v>
      </c>
      <c r="N42" s="206">
        <v>0</v>
      </c>
      <c r="O42" s="206">
        <v>1.6552020636285469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14.380911435941536</v>
      </c>
      <c r="C43" s="206">
        <f t="shared" si="10"/>
        <v>14.382889079965612</v>
      </c>
      <c r="D43" s="206">
        <f t="shared" si="10"/>
        <v>14.91195184866724</v>
      </c>
      <c r="E43" s="206">
        <f t="shared" si="10"/>
        <v>14.91195184866724</v>
      </c>
      <c r="F43" s="206">
        <f t="shared" si="10"/>
        <v>14.913069647463455</v>
      </c>
      <c r="G43" s="206">
        <f t="shared" si="10"/>
        <v>14.913327601031813</v>
      </c>
      <c r="H43" s="206">
        <f t="shared" si="10"/>
        <v>13.627257093723127</v>
      </c>
      <c r="I43" s="206">
        <f t="shared" si="10"/>
        <v>13.627257093723127</v>
      </c>
      <c r="J43" s="206">
        <f t="shared" si="10"/>
        <v>13.645915735167668</v>
      </c>
      <c r="K43" s="206">
        <f t="shared" si="10"/>
        <v>4.9411006018916597</v>
      </c>
      <c r="L43" s="206">
        <f t="shared" si="10"/>
        <v>5.0851246775580394</v>
      </c>
      <c r="M43" s="206">
        <f t="shared" si="10"/>
        <v>5.0851246775580394</v>
      </c>
      <c r="N43" s="206">
        <f t="shared" si="10"/>
        <v>5.0887360275150471</v>
      </c>
      <c r="O43" s="206">
        <f t="shared" si="10"/>
        <v>5.1686156491831472</v>
      </c>
      <c r="P43" s="206">
        <f t="shared" si="10"/>
        <v>29.79306052774907</v>
      </c>
      <c r="Q43" s="206">
        <f t="shared" si="10"/>
        <v>37.241695615091082</v>
      </c>
      <c r="R43" s="206">
        <f t="shared" si="10"/>
        <v>32.585479485928914</v>
      </c>
      <c r="S43" s="206">
        <f t="shared" si="10"/>
        <v>35.494749401023256</v>
      </c>
      <c r="T43" s="206">
        <f t="shared" si="10"/>
        <v>39.908316990853237</v>
      </c>
      <c r="U43" s="206">
        <f t="shared" si="10"/>
        <v>44.62677788200169</v>
      </c>
      <c r="V43" s="206">
        <f t="shared" si="10"/>
        <v>51.742135508784543</v>
      </c>
      <c r="W43" s="206">
        <f t="shared" si="10"/>
        <v>57.14365110373177</v>
      </c>
      <c r="DA43" s="71"/>
    </row>
    <row r="44" spans="1:105" ht="12" customHeight="1" x14ac:dyDescent="0.25">
      <c r="A44" s="18" t="s">
        <v>73</v>
      </c>
      <c r="B44" s="206">
        <v>14.378503869303531</v>
      </c>
      <c r="C44" s="206">
        <v>14.378503869303531</v>
      </c>
      <c r="D44" s="206">
        <v>14.903955288048151</v>
      </c>
      <c r="E44" s="206">
        <v>14.903955288048151</v>
      </c>
      <c r="F44" s="206">
        <v>14.903955288048151</v>
      </c>
      <c r="G44" s="206">
        <v>14.903955288048151</v>
      </c>
      <c r="H44" s="206">
        <v>13.61418744625967</v>
      </c>
      <c r="I44" s="206">
        <v>13.61418744625967</v>
      </c>
      <c r="J44" s="206">
        <v>13.61418744625967</v>
      </c>
      <c r="K44" s="206">
        <v>4.8963026655202064</v>
      </c>
      <c r="L44" s="206">
        <v>4.8963026655202064</v>
      </c>
      <c r="M44" s="206">
        <v>4.8963026655202064</v>
      </c>
      <c r="N44" s="206">
        <v>4.8963026655202064</v>
      </c>
      <c r="O44" s="206">
        <v>4.9680137575236456</v>
      </c>
      <c r="P44" s="206">
        <v>4.9680137575236456</v>
      </c>
      <c r="Q44" s="206">
        <v>4.9680137575236456</v>
      </c>
      <c r="R44" s="206">
        <v>6.2816852966466028</v>
      </c>
      <c r="S44" s="206">
        <v>6.2816852966466028</v>
      </c>
      <c r="T44" s="206">
        <v>6.3055030094582971</v>
      </c>
      <c r="U44" s="206">
        <v>6.3055030094582971</v>
      </c>
      <c r="V44" s="206">
        <v>7.4758383490971623</v>
      </c>
      <c r="W44" s="206">
        <v>9.5538263112639719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7.690799656061909</v>
      </c>
      <c r="R45" s="206">
        <v>0</v>
      </c>
      <c r="S45" s="206">
        <v>0</v>
      </c>
      <c r="T45" s="206">
        <v>0</v>
      </c>
      <c r="U45" s="206">
        <v>0.76431642304385194</v>
      </c>
      <c r="V45" s="206">
        <v>1.0748065348237319</v>
      </c>
      <c r="W45" s="206">
        <v>1.218142734307825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2.407566638005159E-3</v>
      </c>
      <c r="C47" s="206">
        <v>4.3852106620808247E-3</v>
      </c>
      <c r="D47" s="206">
        <v>7.9965606190885632E-3</v>
      </c>
      <c r="E47" s="206">
        <v>7.9965606190885632E-3</v>
      </c>
      <c r="F47" s="206">
        <v>9.114359415305244E-3</v>
      </c>
      <c r="G47" s="206">
        <v>9.37231298366294E-3</v>
      </c>
      <c r="H47" s="206">
        <v>1.3069647463456581E-2</v>
      </c>
      <c r="I47" s="206">
        <v>1.3069647463456581E-2</v>
      </c>
      <c r="J47" s="206">
        <v>3.172828890799656E-2</v>
      </c>
      <c r="K47" s="206">
        <v>4.4797936371453143E-2</v>
      </c>
      <c r="L47" s="206">
        <v>0.18882201203783319</v>
      </c>
      <c r="M47" s="206">
        <v>0.18882201203783319</v>
      </c>
      <c r="N47" s="206">
        <v>0.1924333619948409</v>
      </c>
      <c r="O47" s="206">
        <v>0.20060189165950129</v>
      </c>
      <c r="P47" s="206">
        <v>0.20060189165950129</v>
      </c>
      <c r="Q47" s="206">
        <v>0.21281169389509891</v>
      </c>
      <c r="R47" s="206">
        <v>0.1784178847807395</v>
      </c>
      <c r="S47" s="206">
        <v>0.1784178847807395</v>
      </c>
      <c r="T47" s="206">
        <v>0.1760963026655202</v>
      </c>
      <c r="U47" s="206">
        <v>0.179621668099742</v>
      </c>
      <c r="V47" s="206">
        <v>0.18306104901117801</v>
      </c>
      <c r="W47" s="206">
        <v>0.18306104901117801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24.624444878565921</v>
      </c>
      <c r="Q49" s="206">
        <v>24.370070507610428</v>
      </c>
      <c r="R49" s="206">
        <v>26.125376304501572</v>
      </c>
      <c r="S49" s="206">
        <v>29.03464621959591</v>
      </c>
      <c r="T49" s="206">
        <v>33.426717678729418</v>
      </c>
      <c r="U49" s="206">
        <v>37.377336781399798</v>
      </c>
      <c r="V49" s="206">
        <v>43.008429575852468</v>
      </c>
      <c r="W49" s="206">
        <v>46.188621009148797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970</v>
      </c>
    </row>
    <row r="51" spans="1:105" ht="12" customHeight="1" x14ac:dyDescent="0.25">
      <c r="A51" s="21" t="s">
        <v>38</v>
      </c>
      <c r="B51" s="209">
        <v>1100.601891659501</v>
      </c>
      <c r="C51" s="209">
        <v>1063.4565778159929</v>
      </c>
      <c r="D51" s="209">
        <v>1041.358555460017</v>
      </c>
      <c r="E51" s="209">
        <v>1087.3602751504729</v>
      </c>
      <c r="F51" s="209">
        <v>1132.5881341358549</v>
      </c>
      <c r="G51" s="209">
        <v>1150.386930352536</v>
      </c>
      <c r="H51" s="209">
        <v>1102.2355975924329</v>
      </c>
      <c r="I51" s="209">
        <v>1042.9922613929491</v>
      </c>
      <c r="J51" s="209">
        <v>945.74376612209801</v>
      </c>
      <c r="K51" s="209">
        <v>760.53310404127251</v>
      </c>
      <c r="L51" s="209">
        <v>742.7343078245915</v>
      </c>
      <c r="M51" s="209">
        <v>732.93207222699914</v>
      </c>
      <c r="N51" s="209">
        <v>723.12983662940667</v>
      </c>
      <c r="O51" s="209">
        <v>770.93723129836621</v>
      </c>
      <c r="P51" s="209">
        <v>787.18830610490102</v>
      </c>
      <c r="Q51" s="209">
        <v>817.19690455717966</v>
      </c>
      <c r="R51" s="209">
        <v>839.29492691315556</v>
      </c>
      <c r="S51" s="209">
        <v>828.89079965606186</v>
      </c>
      <c r="T51" s="209">
        <v>785.89853826311264</v>
      </c>
      <c r="U51" s="209">
        <v>790.62768701633695</v>
      </c>
      <c r="V51" s="209">
        <v>802.32158211521926</v>
      </c>
      <c r="W51" s="209">
        <v>849.26913155631985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3760.5122098022366</v>
      </c>
      <c r="C52" s="286">
        <f t="shared" si="11"/>
        <v>3667.9899398108364</v>
      </c>
      <c r="D52" s="286">
        <f t="shared" si="11"/>
        <v>4022.6065348237316</v>
      </c>
      <c r="E52" s="286">
        <f t="shared" si="11"/>
        <v>4035.7381771281157</v>
      </c>
      <c r="F52" s="286">
        <f t="shared" si="11"/>
        <v>4436.6763542562321</v>
      </c>
      <c r="G52" s="286">
        <f t="shared" si="11"/>
        <v>4688.7938950988828</v>
      </c>
      <c r="H52" s="286">
        <f t="shared" si="11"/>
        <v>4484.6955288048148</v>
      </c>
      <c r="I52" s="286">
        <f t="shared" si="11"/>
        <v>4348.62347377472</v>
      </c>
      <c r="J52" s="286">
        <f t="shared" si="11"/>
        <v>4200.0045571797064</v>
      </c>
      <c r="K52" s="286">
        <f t="shared" si="11"/>
        <v>3050.1757523645724</v>
      </c>
      <c r="L52" s="286">
        <f t="shared" si="11"/>
        <v>3189.2829750644883</v>
      </c>
      <c r="M52" s="286">
        <f t="shared" si="11"/>
        <v>3880.4082545141855</v>
      </c>
      <c r="N52" s="286">
        <f t="shared" si="11"/>
        <v>4128.04445399828</v>
      </c>
      <c r="O52" s="286">
        <f t="shared" si="11"/>
        <v>4075.3368873602758</v>
      </c>
      <c r="P52" s="286">
        <f t="shared" si="11"/>
        <v>3993.2234130642928</v>
      </c>
      <c r="Q52" s="286">
        <f t="shared" si="11"/>
        <v>3374.0968116941958</v>
      </c>
      <c r="R52" s="286">
        <f t="shared" si="11"/>
        <v>3428.7040521428507</v>
      </c>
      <c r="S52" s="286">
        <f t="shared" si="11"/>
        <v>3471.6328405446193</v>
      </c>
      <c r="T52" s="286">
        <f t="shared" si="11"/>
        <v>3610.7098647122625</v>
      </c>
      <c r="U52" s="286">
        <f t="shared" si="11"/>
        <v>3632.9591080625687</v>
      </c>
      <c r="V52" s="286">
        <f t="shared" si="11"/>
        <v>3504.1869334451562</v>
      </c>
      <c r="W52" s="286">
        <f t="shared" si="11"/>
        <v>3703.7695324450892</v>
      </c>
      <c r="DA52" s="118"/>
    </row>
    <row r="53" spans="1:105" ht="12" customHeight="1" x14ac:dyDescent="0.25">
      <c r="A53" s="51" t="s">
        <v>46</v>
      </c>
      <c r="B53" s="239">
        <f>CHI_fec!B5-B58</f>
        <v>2308.4344437652089</v>
      </c>
      <c r="C53" s="239">
        <f>CHI_fec!C5-C58</f>
        <v>2240.6197279023145</v>
      </c>
      <c r="D53" s="239">
        <f>CHI_fec!D5-D58</f>
        <v>2475.3013516839355</v>
      </c>
      <c r="E53" s="239">
        <f>CHI_fec!E5-E58</f>
        <v>2495.8530219516433</v>
      </c>
      <c r="F53" s="239">
        <f>CHI_fec!F5-F58</f>
        <v>2728.8630137930077</v>
      </c>
      <c r="G53" s="239">
        <f>CHI_fec!G5-G58</f>
        <v>2876.4291300851028</v>
      </c>
      <c r="H53" s="239">
        <f>CHI_fec!H5-H58</f>
        <v>2711.5940294091542</v>
      </c>
      <c r="I53" s="239">
        <f>CHI_fec!I5-I58</f>
        <v>2627.44041848904</v>
      </c>
      <c r="J53" s="239">
        <f>CHI_fec!J5-J58</f>
        <v>2537.6865020196565</v>
      </c>
      <c r="K53" s="239">
        <f>CHI_fec!K5-K58</f>
        <v>1601.5224536653031</v>
      </c>
      <c r="L53" s="239">
        <f>CHI_fec!L5-L58</f>
        <v>1849.6225906489681</v>
      </c>
      <c r="M53" s="239">
        <f>CHI_fec!M5-M58</f>
        <v>2461.373903417888</v>
      </c>
      <c r="N53" s="239">
        <f>CHI_fec!N5-N58</f>
        <v>2558.3999675564569</v>
      </c>
      <c r="O53" s="239">
        <f>CHI_fec!O5-O58</f>
        <v>2253.1249182591596</v>
      </c>
      <c r="P53" s="239">
        <f>CHI_fec!P5-P58</f>
        <v>2296.3327521350352</v>
      </c>
      <c r="Q53" s="239">
        <f>CHI_fec!Q5-Q58</f>
        <v>2024.3763596518515</v>
      </c>
      <c r="R53" s="239">
        <f>CHI_fec!R5-R58</f>
        <v>1982.6781790197333</v>
      </c>
      <c r="S53" s="239">
        <f>CHI_fec!S5-S58</f>
        <v>2020.4758423154844</v>
      </c>
      <c r="T53" s="239">
        <f>CHI_fec!T5-T58</f>
        <v>2140.8069554740596</v>
      </c>
      <c r="U53" s="239">
        <f>CHI_fec!U5-U58</f>
        <v>2097.4002888712421</v>
      </c>
      <c r="V53" s="239">
        <f>CHI_fec!V5-V58</f>
        <v>2044.0511054904155</v>
      </c>
      <c r="W53" s="239">
        <f>CHI_fec!W5-W58</f>
        <v>2152.5895053875961</v>
      </c>
      <c r="DA53" s="83"/>
    </row>
    <row r="54" spans="1:105" ht="12" customHeight="1" x14ac:dyDescent="0.25">
      <c r="A54" s="99" t="s">
        <v>47</v>
      </c>
      <c r="B54" s="240">
        <f>CHI_fec!B61</f>
        <v>1152.459543639834</v>
      </c>
      <c r="C54" s="240">
        <f>CHI_fec!C61</f>
        <v>1106.74395215614</v>
      </c>
      <c r="D54" s="240">
        <f>CHI_fec!D61</f>
        <v>1219.477671591382</v>
      </c>
      <c r="E54" s="240">
        <f>CHI_fec!E61</f>
        <v>1201.9012774701041</v>
      </c>
      <c r="F54" s="240">
        <f>CHI_fec!F61</f>
        <v>1355.862063324357</v>
      </c>
      <c r="G54" s="240">
        <f>CHI_fec!G61</f>
        <v>1441.165763310375</v>
      </c>
      <c r="H54" s="240">
        <f>CHI_fec!H61</f>
        <v>1377.3213610573689</v>
      </c>
      <c r="I54" s="240">
        <f>CHI_fec!I61</f>
        <v>1305.881637895613</v>
      </c>
      <c r="J54" s="240">
        <f>CHI_fec!J61</f>
        <v>1228.3629863314879</v>
      </c>
      <c r="K54" s="240">
        <f>CHI_fec!K61</f>
        <v>1040.5647539113461</v>
      </c>
      <c r="L54" s="240">
        <f>CHI_fec!L61</f>
        <v>1001.829184509498</v>
      </c>
      <c r="M54" s="240">
        <f>CHI_fec!M61</f>
        <v>1109.2399530145431</v>
      </c>
      <c r="N54" s="240">
        <f>CHI_fec!N61</f>
        <v>1243.964555321714</v>
      </c>
      <c r="O54" s="240">
        <f>CHI_fec!O61</f>
        <v>1435.922265387504</v>
      </c>
      <c r="P54" s="240">
        <f>CHI_fec!P61</f>
        <v>1259.451566632898</v>
      </c>
      <c r="Q54" s="240">
        <f>CHI_fec!Q61</f>
        <v>902.22594549796679</v>
      </c>
      <c r="R54" s="240">
        <f>CHI_fec!R61</f>
        <v>1116.905781406293</v>
      </c>
      <c r="S54" s="240">
        <f>CHI_fec!S61</f>
        <v>1150.69841410761</v>
      </c>
      <c r="T54" s="240">
        <f>CHI_fec!T61</f>
        <v>1118.980964077221</v>
      </c>
      <c r="U54" s="240">
        <f>CHI_fec!U61</f>
        <v>1168.18039175271</v>
      </c>
      <c r="V54" s="240">
        <f>CHI_fec!V61</f>
        <v>1083.7290256236049</v>
      </c>
      <c r="W54" s="240">
        <f>CHI_fec!W61</f>
        <v>1130.629950743865</v>
      </c>
      <c r="DA54" s="94"/>
    </row>
    <row r="55" spans="1:105" ht="12" customHeight="1" x14ac:dyDescent="0.25">
      <c r="A55" s="52" t="s">
        <v>48</v>
      </c>
      <c r="B55" s="241">
        <f>CHI_fec!B110</f>
        <v>299.61822239719368</v>
      </c>
      <c r="C55" s="241">
        <f>CHI_fec!C110</f>
        <v>320.62625975238171</v>
      </c>
      <c r="D55" s="241">
        <f>CHI_fec!D110</f>
        <v>327.82751154841412</v>
      </c>
      <c r="E55" s="241">
        <f>CHI_fec!E110</f>
        <v>337.98387770636822</v>
      </c>
      <c r="F55" s="241">
        <f>CHI_fec!F110</f>
        <v>351.95127713886728</v>
      </c>
      <c r="G55" s="241">
        <f>CHI_fec!G110</f>
        <v>371.19900170340532</v>
      </c>
      <c r="H55" s="241">
        <f>CHI_fec!H110</f>
        <v>395.78013833829141</v>
      </c>
      <c r="I55" s="241">
        <f>CHI_fec!I110</f>
        <v>415.30141739006712</v>
      </c>
      <c r="J55" s="241">
        <f>CHI_fec!J110</f>
        <v>433.95506882856182</v>
      </c>
      <c r="K55" s="241">
        <f>CHI_fec!K110</f>
        <v>408.0885447879233</v>
      </c>
      <c r="L55" s="241">
        <f>CHI_fec!L110</f>
        <v>337.83119990602211</v>
      </c>
      <c r="M55" s="241">
        <f>CHI_fec!M110</f>
        <v>309.79439808175442</v>
      </c>
      <c r="N55" s="241">
        <f>CHI_fec!N110</f>
        <v>325.67993112010902</v>
      </c>
      <c r="O55" s="241">
        <f>CHI_fec!O110</f>
        <v>386.28970371361231</v>
      </c>
      <c r="P55" s="241">
        <f>CHI_fec!P110</f>
        <v>437.43909429635983</v>
      </c>
      <c r="Q55" s="241">
        <f>CHI_fec!Q110</f>
        <v>447.4945065443776</v>
      </c>
      <c r="R55" s="241">
        <f>CHI_fec!R110</f>
        <v>329.12009171682439</v>
      </c>
      <c r="S55" s="241">
        <f>CHI_fec!S110</f>
        <v>300.45858412152478</v>
      </c>
      <c r="T55" s="241">
        <f>CHI_fec!T110</f>
        <v>350.92194516098209</v>
      </c>
      <c r="U55" s="241">
        <f>CHI_fec!U110</f>
        <v>367.37842743861648</v>
      </c>
      <c r="V55" s="241">
        <f>CHI_fec!V110</f>
        <v>376.40680233113602</v>
      </c>
      <c r="W55" s="241">
        <f>CHI_fec!W110</f>
        <v>420.55007631362821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6268.7668959587281</v>
      </c>
      <c r="C58" s="212">
        <v>6578.0700773860699</v>
      </c>
      <c r="D58" s="212">
        <v>6300.4333619948402</v>
      </c>
      <c r="E58" s="212">
        <v>6270.9978503869297</v>
      </c>
      <c r="F58" s="212">
        <v>5441.3453998280302</v>
      </c>
      <c r="G58" s="212">
        <v>4613.3570937231289</v>
      </c>
      <c r="H58" s="212">
        <v>4701.0616890805741</v>
      </c>
      <c r="I58" s="212">
        <v>4604.7848722635672</v>
      </c>
      <c r="J58" s="212">
        <v>4510.5783036538196</v>
      </c>
      <c r="K58" s="212">
        <v>4249.0186586414447</v>
      </c>
      <c r="L58" s="212">
        <v>4163.6679277730009</v>
      </c>
      <c r="M58" s="212">
        <v>3981.21238177128</v>
      </c>
      <c r="N58" s="212">
        <v>3526.1503009458288</v>
      </c>
      <c r="O58" s="212">
        <v>3018.8427503816279</v>
      </c>
      <c r="P58" s="212">
        <v>2783.423490624205</v>
      </c>
      <c r="Q58" s="212">
        <v>2941.5533411809652</v>
      </c>
      <c r="R58" s="212">
        <v>3556.9016519523889</v>
      </c>
      <c r="S58" s="212">
        <v>3634.458336343464</v>
      </c>
      <c r="T58" s="212">
        <v>3661.4983102018459</v>
      </c>
      <c r="U58" s="212">
        <v>3720.653433534766</v>
      </c>
      <c r="V58" s="212">
        <v>4344.4984774991844</v>
      </c>
      <c r="W58" s="212">
        <v>3859.1236039200562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44.138731212991253</v>
      </c>
      <c r="I59" s="215">
        <v>42.801209322896042</v>
      </c>
      <c r="J59" s="215">
        <v>44.138750773336959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40.126139294926908</v>
      </c>
      <c r="S59" s="215">
        <v>38.788564058469483</v>
      </c>
      <c r="T59" s="215">
        <v>49.278847807394669</v>
      </c>
      <c r="U59" s="215">
        <v>35.199226139294929</v>
      </c>
      <c r="V59" s="215">
        <v>18.479621668099739</v>
      </c>
      <c r="W59" s="215">
        <v>32.559243336199479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5794.3512467755809</v>
      </c>
      <c r="C60" s="206">
        <f t="shared" si="12"/>
        <v>6106.9862424763542</v>
      </c>
      <c r="D60" s="206">
        <f t="shared" si="12"/>
        <v>5855.3811693895095</v>
      </c>
      <c r="E60" s="206">
        <f t="shared" si="12"/>
        <v>5799.9355116079096</v>
      </c>
      <c r="F60" s="206">
        <f t="shared" si="12"/>
        <v>5001.1727429062757</v>
      </c>
      <c r="G60" s="206">
        <f t="shared" si="12"/>
        <v>4133.5674118658635</v>
      </c>
      <c r="H60" s="206">
        <f t="shared" si="12"/>
        <v>4216.0194325021494</v>
      </c>
      <c r="I60" s="206">
        <f t="shared" si="12"/>
        <v>4085.4398968185733</v>
      </c>
      <c r="J60" s="206">
        <f t="shared" si="12"/>
        <v>4074.3479793637152</v>
      </c>
      <c r="K60" s="206">
        <f t="shared" si="12"/>
        <v>3870.2374032674124</v>
      </c>
      <c r="L60" s="206">
        <f t="shared" si="12"/>
        <v>3693.4413585554598</v>
      </c>
      <c r="M60" s="206">
        <f t="shared" si="12"/>
        <v>3496.2166809974196</v>
      </c>
      <c r="N60" s="206">
        <f t="shared" si="12"/>
        <v>3171.5462596732577</v>
      </c>
      <c r="O60" s="206">
        <f t="shared" si="12"/>
        <v>2548.3328621615083</v>
      </c>
      <c r="P60" s="206">
        <f t="shared" si="12"/>
        <v>2298.4211690420893</v>
      </c>
      <c r="Q60" s="206">
        <f t="shared" si="12"/>
        <v>2505.1567805618756</v>
      </c>
      <c r="R60" s="206">
        <f t="shared" si="12"/>
        <v>3071.7159253831715</v>
      </c>
      <c r="S60" s="206">
        <f t="shared" si="12"/>
        <v>3158.5626355696022</v>
      </c>
      <c r="T60" s="206">
        <f t="shared" si="12"/>
        <v>3148.5049310101003</v>
      </c>
      <c r="U60" s="206">
        <f t="shared" si="12"/>
        <v>3219.2461248503296</v>
      </c>
      <c r="V60" s="206">
        <f t="shared" si="12"/>
        <v>3881.2869555731322</v>
      </c>
      <c r="W60" s="206">
        <f t="shared" si="12"/>
        <v>3434.6469057257304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256.45124677558039</v>
      </c>
      <c r="P62" s="206">
        <v>423.65288048151331</v>
      </c>
      <c r="Q62" s="206">
        <v>619.0981083404987</v>
      </c>
      <c r="R62" s="206">
        <v>1198.6552880481511</v>
      </c>
      <c r="S62" s="206">
        <v>1063.086328460877</v>
      </c>
      <c r="T62" s="206">
        <v>1406.527687016337</v>
      </c>
      <c r="U62" s="206">
        <v>1357.94875322442</v>
      </c>
      <c r="V62" s="206">
        <v>1147.816938950989</v>
      </c>
      <c r="W62" s="206">
        <v>768.35726569217547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808.45511607910578</v>
      </c>
      <c r="C65" s="206">
        <v>906.39148753224413</v>
      </c>
      <c r="D65" s="206">
        <v>814.21607910576097</v>
      </c>
      <c r="E65" s="206">
        <v>1849.26913155632</v>
      </c>
      <c r="F65" s="206">
        <v>2470.4929492691308</v>
      </c>
      <c r="G65" s="206">
        <v>1618.8306104901119</v>
      </c>
      <c r="H65" s="206">
        <v>2010.5760963026651</v>
      </c>
      <c r="I65" s="206">
        <v>1681.241014617369</v>
      </c>
      <c r="J65" s="206">
        <v>2212.2098022355981</v>
      </c>
      <c r="K65" s="206">
        <v>1745.5717970765261</v>
      </c>
      <c r="L65" s="206">
        <v>1421.037575236458</v>
      </c>
      <c r="M65" s="206">
        <v>1347.1051590713671</v>
      </c>
      <c r="N65" s="206">
        <v>1669.719088564058</v>
      </c>
      <c r="O65" s="206">
        <v>698.64808142204174</v>
      </c>
      <c r="P65" s="206">
        <v>313.42073911947512</v>
      </c>
      <c r="Q65" s="206">
        <v>337.46546499867708</v>
      </c>
      <c r="R65" s="206">
        <v>566.80044816907082</v>
      </c>
      <c r="S65" s="206">
        <v>584.08335783959456</v>
      </c>
      <c r="T65" s="206">
        <v>767.33072636693623</v>
      </c>
      <c r="U65" s="206">
        <v>741.03847222780166</v>
      </c>
      <c r="V65" s="206">
        <v>1357.060816278205</v>
      </c>
      <c r="W65" s="206">
        <v>1000.772873051612</v>
      </c>
      <c r="DA65" s="71" t="s">
        <v>979</v>
      </c>
    </row>
    <row r="66" spans="1:105" ht="12" customHeight="1" x14ac:dyDescent="0.25">
      <c r="A66" s="18" t="s">
        <v>84</v>
      </c>
      <c r="B66" s="206">
        <v>4985.8961306964748</v>
      </c>
      <c r="C66" s="206">
        <v>5200.5947549441098</v>
      </c>
      <c r="D66" s="206">
        <v>5041.1650902837482</v>
      </c>
      <c r="E66" s="206">
        <v>3950.6663800515898</v>
      </c>
      <c r="F66" s="206">
        <v>2530.6797936371449</v>
      </c>
      <c r="G66" s="206">
        <v>2514.7368013757518</v>
      </c>
      <c r="H66" s="206">
        <v>2205.4433361994838</v>
      </c>
      <c r="I66" s="206">
        <v>2404.198882201204</v>
      </c>
      <c r="J66" s="206">
        <v>1862.1381771281169</v>
      </c>
      <c r="K66" s="206">
        <v>2124.6656061908861</v>
      </c>
      <c r="L66" s="206">
        <v>2272.4037833190018</v>
      </c>
      <c r="M66" s="206">
        <v>2149.1115219260528</v>
      </c>
      <c r="N66" s="206">
        <v>1501.8271711092</v>
      </c>
      <c r="O66" s="206">
        <v>1593.233533963886</v>
      </c>
      <c r="P66" s="206">
        <v>1561.3475494411009</v>
      </c>
      <c r="Q66" s="206">
        <v>1548.5932072226999</v>
      </c>
      <c r="R66" s="206">
        <v>1306.2601891659499</v>
      </c>
      <c r="S66" s="206">
        <v>1511.3929492691309</v>
      </c>
      <c r="T66" s="206">
        <v>974.64651762682706</v>
      </c>
      <c r="U66" s="206">
        <v>1120.258899398108</v>
      </c>
      <c r="V66" s="206">
        <v>1376.409200343938</v>
      </c>
      <c r="W66" s="206">
        <v>1665.516766981943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474.41564918314702</v>
      </c>
      <c r="C67" s="206">
        <f t="shared" si="13"/>
        <v>471.08383490971619</v>
      </c>
      <c r="D67" s="206">
        <f t="shared" si="13"/>
        <v>445.05219260533102</v>
      </c>
      <c r="E67" s="206">
        <f t="shared" si="13"/>
        <v>471.06233877901968</v>
      </c>
      <c r="F67" s="206">
        <f t="shared" si="13"/>
        <v>440.17265692175403</v>
      </c>
      <c r="G67" s="206">
        <f t="shared" si="13"/>
        <v>479.78968185726558</v>
      </c>
      <c r="H67" s="206">
        <f t="shared" si="13"/>
        <v>440.90352536543418</v>
      </c>
      <c r="I67" s="206">
        <f t="shared" si="13"/>
        <v>476.54376612209802</v>
      </c>
      <c r="J67" s="206">
        <f t="shared" si="13"/>
        <v>392.09157351676691</v>
      </c>
      <c r="K67" s="206">
        <f t="shared" si="13"/>
        <v>378.78125537403258</v>
      </c>
      <c r="L67" s="206">
        <f t="shared" si="13"/>
        <v>470.22656921754083</v>
      </c>
      <c r="M67" s="206">
        <f t="shared" si="13"/>
        <v>484.99570077386068</v>
      </c>
      <c r="N67" s="206">
        <f t="shared" si="13"/>
        <v>354.6040412725709</v>
      </c>
      <c r="O67" s="206">
        <f t="shared" si="13"/>
        <v>470.50988822012027</v>
      </c>
      <c r="P67" s="206">
        <f t="shared" si="13"/>
        <v>485.0023215821152</v>
      </c>
      <c r="Q67" s="206">
        <f t="shared" si="13"/>
        <v>436.39656061908858</v>
      </c>
      <c r="R67" s="206">
        <f t="shared" si="13"/>
        <v>445.05958727429049</v>
      </c>
      <c r="S67" s="206">
        <f t="shared" si="13"/>
        <v>437.10713671539122</v>
      </c>
      <c r="T67" s="206">
        <f t="shared" si="13"/>
        <v>463.71453138435078</v>
      </c>
      <c r="U67" s="206">
        <f t="shared" si="13"/>
        <v>466.20808254514179</v>
      </c>
      <c r="V67" s="206">
        <f t="shared" si="13"/>
        <v>444.73190025795361</v>
      </c>
      <c r="W67" s="206">
        <f t="shared" si="13"/>
        <v>391.9174548581255</v>
      </c>
      <c r="DA67" s="71"/>
    </row>
    <row r="68" spans="1:105" ht="12" customHeight="1" x14ac:dyDescent="0.25">
      <c r="A68" s="18" t="s">
        <v>72</v>
      </c>
      <c r="B68" s="206">
        <v>474.41564918314702</v>
      </c>
      <c r="C68" s="206">
        <v>471.08383490971619</v>
      </c>
      <c r="D68" s="206">
        <v>445.05219260533102</v>
      </c>
      <c r="E68" s="206">
        <v>471.06233877901968</v>
      </c>
      <c r="F68" s="206">
        <v>440.17265692175403</v>
      </c>
      <c r="G68" s="206">
        <v>479.78968185726558</v>
      </c>
      <c r="H68" s="206">
        <v>440.90352536543418</v>
      </c>
      <c r="I68" s="206">
        <v>476.54376612209802</v>
      </c>
      <c r="J68" s="206">
        <v>392.09157351676691</v>
      </c>
      <c r="K68" s="206">
        <v>378.78125537403258</v>
      </c>
      <c r="L68" s="206">
        <v>470.22656921754083</v>
      </c>
      <c r="M68" s="206">
        <v>484.99570077386068</v>
      </c>
      <c r="N68" s="206">
        <v>354.6040412725709</v>
      </c>
      <c r="O68" s="206">
        <v>470.50988822012027</v>
      </c>
      <c r="P68" s="206">
        <v>485.0023215821152</v>
      </c>
      <c r="Q68" s="206">
        <v>436.39656061908858</v>
      </c>
      <c r="R68" s="206">
        <v>445.05958727429049</v>
      </c>
      <c r="S68" s="206">
        <v>437.10713671539122</v>
      </c>
      <c r="T68" s="206">
        <v>463.71453138435078</v>
      </c>
      <c r="U68" s="206">
        <v>466.20808254514179</v>
      </c>
      <c r="V68" s="206">
        <v>444.73190025795361</v>
      </c>
      <c r="W68" s="206">
        <v>391.9174548581255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6268.7668959587281</v>
      </c>
      <c r="C71" s="286">
        <f t="shared" si="14"/>
        <v>6578.0700773860699</v>
      </c>
      <c r="D71" s="286">
        <f t="shared" si="14"/>
        <v>6300.4333619948402</v>
      </c>
      <c r="E71" s="286">
        <f t="shared" si="14"/>
        <v>6270.9978503869297</v>
      </c>
      <c r="F71" s="286">
        <f t="shared" si="14"/>
        <v>5441.3453998280302</v>
      </c>
      <c r="G71" s="286">
        <f t="shared" si="14"/>
        <v>4613.3570937231289</v>
      </c>
      <c r="H71" s="286">
        <f t="shared" si="14"/>
        <v>4701.0616890805741</v>
      </c>
      <c r="I71" s="286">
        <f t="shared" si="14"/>
        <v>4604.7848722635672</v>
      </c>
      <c r="J71" s="286">
        <f t="shared" si="14"/>
        <v>4510.5783036538196</v>
      </c>
      <c r="K71" s="286">
        <f t="shared" si="14"/>
        <v>4249.0186586414447</v>
      </c>
      <c r="L71" s="286">
        <f t="shared" si="14"/>
        <v>4163.6679277730009</v>
      </c>
      <c r="M71" s="286">
        <f t="shared" si="14"/>
        <v>3981.21238177128</v>
      </c>
      <c r="N71" s="286">
        <f t="shared" si="14"/>
        <v>3526.1503009458288</v>
      </c>
      <c r="O71" s="286">
        <f t="shared" si="14"/>
        <v>3018.8427503816279</v>
      </c>
      <c r="P71" s="286">
        <f t="shared" si="14"/>
        <v>2783.423490624205</v>
      </c>
      <c r="Q71" s="286">
        <f t="shared" si="14"/>
        <v>2941.5533411809652</v>
      </c>
      <c r="R71" s="286">
        <f t="shared" si="14"/>
        <v>3556.9016519523889</v>
      </c>
      <c r="S71" s="286">
        <f t="shared" si="14"/>
        <v>3634.458336343464</v>
      </c>
      <c r="T71" s="286">
        <f t="shared" si="14"/>
        <v>3661.4983102018459</v>
      </c>
      <c r="U71" s="286">
        <f t="shared" si="14"/>
        <v>3720.653433534766</v>
      </c>
      <c r="V71" s="286">
        <f t="shared" si="14"/>
        <v>4344.4984774991844</v>
      </c>
      <c r="W71" s="286">
        <f t="shared" si="14"/>
        <v>3859.1236039200562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6268.7668959587281</v>
      </c>
      <c r="C72" s="243">
        <f>CHI_fec!C16</f>
        <v>6578.0700773860699</v>
      </c>
      <c r="D72" s="243">
        <f>CHI_fec!D16</f>
        <v>6300.4333619948402</v>
      </c>
      <c r="E72" s="243">
        <f>CHI_fec!E16</f>
        <v>6270.9978503869297</v>
      </c>
      <c r="F72" s="243">
        <f>CHI_fec!F16</f>
        <v>5441.3453998280302</v>
      </c>
      <c r="G72" s="243">
        <f>CHI_fec!G16</f>
        <v>4613.3570937231289</v>
      </c>
      <c r="H72" s="243">
        <f>CHI_fec!H16</f>
        <v>4701.0616890805741</v>
      </c>
      <c r="I72" s="243">
        <f>CHI_fec!I16</f>
        <v>4604.7848722635672</v>
      </c>
      <c r="J72" s="243">
        <f>CHI_fec!J16</f>
        <v>4510.5783036538196</v>
      </c>
      <c r="K72" s="243">
        <f>CHI_fec!K16</f>
        <v>4249.0186586414447</v>
      </c>
      <c r="L72" s="243">
        <f>CHI_fec!L16</f>
        <v>4163.6679277730009</v>
      </c>
      <c r="M72" s="243">
        <f>CHI_fec!M16</f>
        <v>3981.21238177128</v>
      </c>
      <c r="N72" s="243">
        <f>CHI_fec!N16</f>
        <v>3526.1503009458288</v>
      </c>
      <c r="O72" s="243">
        <f>CHI_fec!O16</f>
        <v>3018.8427503816279</v>
      </c>
      <c r="P72" s="243">
        <f>CHI_fec!P16</f>
        <v>2783.423490624205</v>
      </c>
      <c r="Q72" s="243">
        <f>CHI_fec!Q16</f>
        <v>2941.5533411809652</v>
      </c>
      <c r="R72" s="243">
        <f>CHI_fec!R16</f>
        <v>3556.9016519523889</v>
      </c>
      <c r="S72" s="243">
        <f>CHI_fec!S16</f>
        <v>3634.458336343464</v>
      </c>
      <c r="T72" s="243">
        <f>CHI_fec!T16</f>
        <v>3661.4983102018459</v>
      </c>
      <c r="U72" s="243">
        <f>CHI_fec!U16</f>
        <v>3720.653433534766</v>
      </c>
      <c r="V72" s="243">
        <f>CHI_fec!V16</f>
        <v>4344.4984774991844</v>
      </c>
      <c r="W72" s="243">
        <f>CHI_fec!W16</f>
        <v>3859.1236039200562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9794.8998812984009</v>
      </c>
      <c r="C76" s="205">
        <f t="shared" si="15"/>
        <v>10099.839632321566</v>
      </c>
      <c r="D76" s="205">
        <f t="shared" si="15"/>
        <v>11131.83558924882</v>
      </c>
      <c r="E76" s="205">
        <f t="shared" si="15"/>
        <v>11410.518711212184</v>
      </c>
      <c r="F76" s="205">
        <f t="shared" si="15"/>
        <v>12203.47621666653</v>
      </c>
      <c r="G76" s="205">
        <f t="shared" si="15"/>
        <v>12614.361175137026</v>
      </c>
      <c r="H76" s="205">
        <f t="shared" si="15"/>
        <v>12271.756262011826</v>
      </c>
      <c r="I76" s="205">
        <f t="shared" si="15"/>
        <v>12370.168059637341</v>
      </c>
      <c r="J76" s="205">
        <f t="shared" si="15"/>
        <v>11739.92314141888</v>
      </c>
      <c r="K76" s="205">
        <f t="shared" si="15"/>
        <v>9255.3820766153531</v>
      </c>
      <c r="L76" s="205">
        <f t="shared" si="15"/>
        <v>9950.9512947744988</v>
      </c>
      <c r="M76" s="205">
        <f t="shared" si="15"/>
        <v>11565.312203671809</v>
      </c>
      <c r="N76" s="205">
        <f t="shared" si="15"/>
        <v>11854.019110877702</v>
      </c>
      <c r="O76" s="205">
        <f t="shared" si="15"/>
        <v>11350.743850472965</v>
      </c>
      <c r="P76" s="205">
        <f t="shared" si="15"/>
        <v>11348.048737695619</v>
      </c>
      <c r="Q76" s="205">
        <f t="shared" si="15"/>
        <v>9811.9387642618749</v>
      </c>
      <c r="R76" s="205">
        <f t="shared" si="15"/>
        <v>9916.5778060694429</v>
      </c>
      <c r="S76" s="205">
        <f t="shared" si="15"/>
        <v>10048.007380189574</v>
      </c>
      <c r="T76" s="205">
        <f t="shared" si="15"/>
        <v>10528.68916118884</v>
      </c>
      <c r="U76" s="205">
        <f t="shared" si="15"/>
        <v>10345.140121771483</v>
      </c>
      <c r="V76" s="205">
        <f t="shared" si="15"/>
        <v>9871.8119573766053</v>
      </c>
      <c r="W76" s="205">
        <f t="shared" si="15"/>
        <v>10175.328291902842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6941.2735455641605</v>
      </c>
      <c r="C77" s="215">
        <f>(CHI_emi!C5-CHI_emi!C59)+(CHI_emi!C61-CHI_emi!C108)+CHI_emi!C110</f>
        <v>7147.6723477007208</v>
      </c>
      <c r="D77" s="215">
        <f>(CHI_emi!D5-CHI_emi!D59)+(CHI_emi!D61-CHI_emi!D108)+CHI_emi!D110</f>
        <v>8055.9321852095572</v>
      </c>
      <c r="E77" s="215">
        <f>(CHI_emi!E5-CHI_emi!E59)+(CHI_emi!E61-CHI_emi!E108)+CHI_emi!E110</f>
        <v>8099.4168153938526</v>
      </c>
      <c r="F77" s="215">
        <f>(CHI_emi!F5-CHI_emi!F59)+(CHI_emi!F61-CHI_emi!F108)+CHI_emi!F110</f>
        <v>8734.336853972356</v>
      </c>
      <c r="G77" s="215">
        <f>(CHI_emi!G5-CHI_emi!G59)+(CHI_emi!G61-CHI_emi!G108)+CHI_emi!G110</f>
        <v>9040.5999167065238</v>
      </c>
      <c r="H77" s="215">
        <f>(CHI_emi!H5-CHI_emi!H59)+(CHI_emi!H61-CHI_emi!H108)+CHI_emi!H110</f>
        <v>8624.3138015725181</v>
      </c>
      <c r="I77" s="215">
        <f>(CHI_emi!I5-CHI_emi!I59)+(CHI_emi!I61-CHI_emi!I108)+CHI_emi!I110</f>
        <v>8440.0797081823312</v>
      </c>
      <c r="J77" s="215">
        <f>(CHI_emi!J5-CHI_emi!J59)+(CHI_emi!J61-CHI_emi!J108)+CHI_emi!J110</f>
        <v>8383.686581928665</v>
      </c>
      <c r="K77" s="215">
        <f>(CHI_emi!K5-CHI_emi!K59)+(CHI_emi!K61-CHI_emi!K108)+CHI_emi!K110</f>
        <v>6023.7092646462916</v>
      </c>
      <c r="L77" s="215">
        <f>(CHI_emi!L5-CHI_emi!L59)+(CHI_emi!L61-CHI_emi!L108)+CHI_emi!L110</f>
        <v>6377.1093789355618</v>
      </c>
      <c r="M77" s="215">
        <f>(CHI_emi!M5-CHI_emi!M59)+(CHI_emi!M61-CHI_emi!M108)+CHI_emi!M110</f>
        <v>8040.8519226274047</v>
      </c>
      <c r="N77" s="215">
        <f>(CHI_emi!N5-CHI_emi!N59)+(CHI_emi!N61-CHI_emi!N108)+CHI_emi!N110</f>
        <v>8573.8635682996901</v>
      </c>
      <c r="O77" s="215">
        <f>(CHI_emi!O5-CHI_emi!O59)+(CHI_emi!O61-CHI_emi!O108)+CHI_emi!O110</f>
        <v>8138.4652927070856</v>
      </c>
      <c r="P77" s="215">
        <f>(CHI_emi!P5-CHI_emi!P59)+(CHI_emi!P61-CHI_emi!P108)+CHI_emi!P110</f>
        <v>7841.0047220776851</v>
      </c>
      <c r="Q77" s="215">
        <f>(CHI_emi!Q5-CHI_emi!Q59)+(CHI_emi!Q61-CHI_emi!Q108)+CHI_emi!Q110</f>
        <v>6290.3609472699218</v>
      </c>
      <c r="R77" s="215">
        <f>(CHI_emi!R5-CHI_emi!R59)+(CHI_emi!R61-CHI_emi!R108)+CHI_emi!R110</f>
        <v>6300.4336661143552</v>
      </c>
      <c r="S77" s="215">
        <f>(CHI_emi!S5-CHI_emi!S59)+(CHI_emi!S61-CHI_emi!S108)+CHI_emi!S110</f>
        <v>6399.8110926703057</v>
      </c>
      <c r="T77" s="215">
        <f>(CHI_emi!T5-CHI_emi!T59)+(CHI_emi!T61-CHI_emi!T108)+CHI_emi!T110</f>
        <v>6885.2267523855026</v>
      </c>
      <c r="U77" s="215">
        <f>(CHI_emi!U5-CHI_emi!U59)+(CHI_emi!U61-CHI_emi!U108)+CHI_emi!U110</f>
        <v>6848.3866280842722</v>
      </c>
      <c r="V77" s="215">
        <f>(CHI_emi!V5-CHI_emi!V59)+(CHI_emi!V61-CHI_emi!V108)+CHI_emi!V110</f>
        <v>6479.5657507558462</v>
      </c>
      <c r="W77" s="215">
        <f>(CHI_emi!W5-CHI_emi!W59)+(CHI_emi!W61-CHI_emi!W108)+CHI_emi!W110</f>
        <v>6823.8332120034138</v>
      </c>
      <c r="DA77" s="85"/>
    </row>
    <row r="78" spans="1:105" ht="12" customHeight="1" x14ac:dyDescent="0.25">
      <c r="A78" s="14" t="s">
        <v>147</v>
      </c>
      <c r="B78" s="206">
        <f>CHI_emi!B59+CHI_emi!B108</f>
        <v>2853.62633573424</v>
      </c>
      <c r="C78" s="206">
        <f>CHI_emi!C59+CHI_emi!C108</f>
        <v>2952.1672846208448</v>
      </c>
      <c r="D78" s="206">
        <f>CHI_emi!D59+CHI_emi!D108</f>
        <v>3075.903404039263</v>
      </c>
      <c r="E78" s="206">
        <f>CHI_emi!E59+CHI_emi!E108</f>
        <v>3311.1018958183308</v>
      </c>
      <c r="F78" s="206">
        <f>CHI_emi!F59+CHI_emi!F108</f>
        <v>3469.139362694174</v>
      </c>
      <c r="G78" s="206">
        <f>CHI_emi!G59+CHI_emi!G108</f>
        <v>3573.761258430502</v>
      </c>
      <c r="H78" s="206">
        <f>CHI_emi!H59+CHI_emi!H108</f>
        <v>3647.4424604393089</v>
      </c>
      <c r="I78" s="206">
        <f>CHI_emi!I59+CHI_emi!I108</f>
        <v>3930.0883514550092</v>
      </c>
      <c r="J78" s="206">
        <f>CHI_emi!J59+CHI_emi!J108</f>
        <v>3356.2365594902149</v>
      </c>
      <c r="K78" s="206">
        <f>CHI_emi!K59+CHI_emi!K108</f>
        <v>3231.672811969062</v>
      </c>
      <c r="L78" s="206">
        <f>CHI_emi!L59+CHI_emi!L108</f>
        <v>3573.841915838937</v>
      </c>
      <c r="M78" s="206">
        <f>CHI_emi!M59+CHI_emi!M108</f>
        <v>3524.4602810444039</v>
      </c>
      <c r="N78" s="206">
        <f>CHI_emi!N59+CHI_emi!N108</f>
        <v>3280.155542578012</v>
      </c>
      <c r="O78" s="206">
        <f>CHI_emi!O59+CHI_emi!O108</f>
        <v>3212.2785577658801</v>
      </c>
      <c r="P78" s="206">
        <f>CHI_emi!P59+CHI_emi!P108</f>
        <v>3507.0440156179338</v>
      </c>
      <c r="Q78" s="206">
        <f>CHI_emi!Q59+CHI_emi!Q108</f>
        <v>3521.577816991954</v>
      </c>
      <c r="R78" s="206">
        <f>CHI_emi!R59+CHI_emi!R108</f>
        <v>3616.1441399550872</v>
      </c>
      <c r="S78" s="206">
        <f>CHI_emi!S59+CHI_emi!S108</f>
        <v>3648.1962875192689</v>
      </c>
      <c r="T78" s="206">
        <f>CHI_emi!T59+CHI_emi!T108</f>
        <v>3643.4624088033379</v>
      </c>
      <c r="U78" s="206">
        <f>CHI_emi!U59+CHI_emi!U108</f>
        <v>3496.7534936872112</v>
      </c>
      <c r="V78" s="206">
        <f>CHI_emi!V59+CHI_emi!V108</f>
        <v>3392.2462066207599</v>
      </c>
      <c r="W78" s="206">
        <f>CHI_emi!W59+CHI_emi!W108</f>
        <v>3351.4950798994291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9794.8998812984009</v>
      </c>
      <c r="C79" s="212">
        <f t="shared" si="16"/>
        <v>10099.839632321567</v>
      </c>
      <c r="D79" s="212">
        <f t="shared" si="16"/>
        <v>11131.83558924882</v>
      </c>
      <c r="E79" s="212">
        <f t="shared" si="16"/>
        <v>11410.518711212182</v>
      </c>
      <c r="F79" s="212">
        <f t="shared" si="16"/>
        <v>12203.476216666531</v>
      </c>
      <c r="G79" s="212">
        <f t="shared" si="16"/>
        <v>12614.361175137026</v>
      </c>
      <c r="H79" s="212">
        <f t="shared" si="16"/>
        <v>12271.756262011826</v>
      </c>
      <c r="I79" s="212">
        <f t="shared" si="16"/>
        <v>12370.168059637341</v>
      </c>
      <c r="J79" s="212">
        <f t="shared" si="16"/>
        <v>11739.92314141888</v>
      </c>
      <c r="K79" s="212">
        <f t="shared" si="16"/>
        <v>9255.3820766153531</v>
      </c>
      <c r="L79" s="212">
        <f t="shared" si="16"/>
        <v>9950.9512947744988</v>
      </c>
      <c r="M79" s="212">
        <f t="shared" si="16"/>
        <v>11565.312203671807</v>
      </c>
      <c r="N79" s="212">
        <f t="shared" si="16"/>
        <v>11854.019110877702</v>
      </c>
      <c r="O79" s="212">
        <f t="shared" si="16"/>
        <v>11350.743850472967</v>
      </c>
      <c r="P79" s="212">
        <f t="shared" si="16"/>
        <v>11348.048737695619</v>
      </c>
      <c r="Q79" s="212">
        <f t="shared" si="16"/>
        <v>9811.9387642618767</v>
      </c>
      <c r="R79" s="212">
        <f t="shared" si="16"/>
        <v>9916.5778060694411</v>
      </c>
      <c r="S79" s="212">
        <f t="shared" si="16"/>
        <v>10048.007380189574</v>
      </c>
      <c r="T79" s="212">
        <f t="shared" si="16"/>
        <v>10528.68916118884</v>
      </c>
      <c r="U79" s="212">
        <f t="shared" si="16"/>
        <v>10345.140121771483</v>
      </c>
      <c r="V79" s="212">
        <f t="shared" si="16"/>
        <v>9871.8119573766071</v>
      </c>
      <c r="W79" s="212">
        <f t="shared" si="16"/>
        <v>10175.328291902842</v>
      </c>
      <c r="DA79" s="109"/>
    </row>
    <row r="80" spans="1:105" ht="12" customHeight="1" x14ac:dyDescent="0.25">
      <c r="A80" s="51" t="s">
        <v>46</v>
      </c>
      <c r="B80" s="243">
        <f>CHI_emi!B$5</f>
        <v>7019.4528244841549</v>
      </c>
      <c r="C80" s="243">
        <f>CHI_emi!C$5</f>
        <v>7213.9355797781745</v>
      </c>
      <c r="D80" s="243">
        <f>CHI_emi!D$5</f>
        <v>7930.1027558607366</v>
      </c>
      <c r="E80" s="243">
        <f>CHI_emi!E$5</f>
        <v>8219.4332303817118</v>
      </c>
      <c r="F80" s="243">
        <f>CHI_emi!F$5</f>
        <v>8746.841805615808</v>
      </c>
      <c r="G80" s="243">
        <f>CHI_emi!G$5</f>
        <v>9026.5479051741531</v>
      </c>
      <c r="H80" s="243">
        <f>CHI_emi!H$5</f>
        <v>8760.2840850058856</v>
      </c>
      <c r="I80" s="243">
        <f>CHI_emi!I$5</f>
        <v>8916.3366342128629</v>
      </c>
      <c r="J80" s="243">
        <f>CHI_emi!J$5</f>
        <v>8303.0192676078586</v>
      </c>
      <c r="K80" s="243">
        <f>CHI_emi!K$5</f>
        <v>6261.9912678800592</v>
      </c>
      <c r="L80" s="243">
        <f>CHI_emi!L$5</f>
        <v>7143.4641563312452</v>
      </c>
      <c r="M80" s="243">
        <f>CHI_emi!M$5</f>
        <v>8523.723331597721</v>
      </c>
      <c r="N80" s="243">
        <f>CHI_emi!N$5</f>
        <v>8499.3804408621618</v>
      </c>
      <c r="O80" s="243">
        <f>CHI_emi!O$5</f>
        <v>7601.7689855817189</v>
      </c>
      <c r="P80" s="243">
        <f>CHI_emi!P$5</f>
        <v>7909.2086251619239</v>
      </c>
      <c r="Q80" s="243">
        <f>CHI_emi!Q$5</f>
        <v>7189.6938495743661</v>
      </c>
      <c r="R80" s="243">
        <f>CHI_emi!R$5</f>
        <v>7189.1403198192538</v>
      </c>
      <c r="S80" s="243">
        <f>CHI_emi!S$5</f>
        <v>7301.5917063740599</v>
      </c>
      <c r="T80" s="243">
        <f>CHI_emi!T$5</f>
        <v>7684.7444700352444</v>
      </c>
      <c r="U80" s="243">
        <f>CHI_emi!U$5</f>
        <v>7418.5764240058015</v>
      </c>
      <c r="V80" s="243">
        <f>CHI_emi!V$5</f>
        <v>7143.3848481152836</v>
      </c>
      <c r="W80" s="243">
        <f>CHI_emi!W$5</f>
        <v>7286.3452150099547</v>
      </c>
      <c r="DA80" s="83"/>
    </row>
    <row r="81" spans="1:105" ht="12" customHeight="1" x14ac:dyDescent="0.25">
      <c r="A81" s="99" t="s">
        <v>47</v>
      </c>
      <c r="B81" s="284">
        <f>CHI_emi!B$61</f>
        <v>2136.2128890253416</v>
      </c>
      <c r="C81" s="284">
        <f>CHI_emi!C$61</f>
        <v>2169.1581732310501</v>
      </c>
      <c r="D81" s="284">
        <f>CHI_emi!D$61</f>
        <v>2455.3265073357165</v>
      </c>
      <c r="E81" s="284">
        <f>CHI_emi!E$61</f>
        <v>2419.4605836092114</v>
      </c>
      <c r="F81" s="284">
        <f>CHI_emi!F$61</f>
        <v>2669.609297486043</v>
      </c>
      <c r="G81" s="284">
        <f>CHI_emi!G$61</f>
        <v>2774.9508609191907</v>
      </c>
      <c r="H81" s="284">
        <f>CHI_emi!H$61</f>
        <v>2646.5903232512633</v>
      </c>
      <c r="I81" s="284">
        <f>CHI_emi!I$61</f>
        <v>2538.9965372416</v>
      </c>
      <c r="J81" s="284">
        <f>CHI_emi!J$61</f>
        <v>2460.7654950845922</v>
      </c>
      <c r="K81" s="284">
        <f>CHI_emi!K$61</f>
        <v>2074.6630505317862</v>
      </c>
      <c r="L81" s="284">
        <f>CHI_emi!L$61</f>
        <v>2038.5410366158412</v>
      </c>
      <c r="M81" s="284">
        <f>CHI_emi!M$61</f>
        <v>2327.4107404773827</v>
      </c>
      <c r="N81" s="284">
        <f>CHI_emi!N$61</f>
        <v>2607.5049402222066</v>
      </c>
      <c r="O81" s="284">
        <f>CHI_emi!O$61</f>
        <v>2888.2761976744941</v>
      </c>
      <c r="P81" s="284">
        <f>CHI_emi!P$61</f>
        <v>2482.2197330067843</v>
      </c>
      <c r="Q81" s="284">
        <f>CHI_emi!Q$61</f>
        <v>1678.7795702186725</v>
      </c>
      <c r="R81" s="284">
        <f>CHI_emi!R$61</f>
        <v>2071.3340682553644</v>
      </c>
      <c r="S81" s="284">
        <f>CHI_emi!S$61</f>
        <v>2150.063839209623</v>
      </c>
      <c r="T81" s="284">
        <f>CHI_emi!T$61</f>
        <v>2129.1595909603134</v>
      </c>
      <c r="U81" s="284">
        <f>CHI_emi!U$61</f>
        <v>2202.5320321910581</v>
      </c>
      <c r="V81" s="284">
        <f>CHI_emi!V$61</f>
        <v>1999.9179806563384</v>
      </c>
      <c r="W81" s="284">
        <f>CHI_emi!W$61</f>
        <v>2078.0127335113375</v>
      </c>
      <c r="DA81" s="94"/>
    </row>
    <row r="82" spans="1:105" ht="12" customHeight="1" x14ac:dyDescent="0.25">
      <c r="A82" s="52" t="s">
        <v>48</v>
      </c>
      <c r="B82" s="244">
        <f>CHI_emi!B$110</f>
        <v>639.23416778890328</v>
      </c>
      <c r="C82" s="244">
        <f>CHI_emi!C$110</f>
        <v>716.74587931234146</v>
      </c>
      <c r="D82" s="244">
        <f>CHI_emi!D$110</f>
        <v>746.40632605236794</v>
      </c>
      <c r="E82" s="244">
        <f>CHI_emi!E$110</f>
        <v>771.62489722125963</v>
      </c>
      <c r="F82" s="244">
        <f>CHI_emi!F$110</f>
        <v>787.02511356467858</v>
      </c>
      <c r="G82" s="244">
        <f>CHI_emi!G$110</f>
        <v>812.86240904368208</v>
      </c>
      <c r="H82" s="244">
        <f>CHI_emi!H$110</f>
        <v>864.88185375467719</v>
      </c>
      <c r="I82" s="244">
        <f>CHI_emi!I$110</f>
        <v>914.83488818287822</v>
      </c>
      <c r="J82" s="244">
        <f>CHI_emi!J$110</f>
        <v>976.13837872642989</v>
      </c>
      <c r="K82" s="244">
        <f>CHI_emi!K$110</f>
        <v>918.72775820350728</v>
      </c>
      <c r="L82" s="244">
        <f>CHI_emi!L$110</f>
        <v>768.94610182741189</v>
      </c>
      <c r="M82" s="244">
        <f>CHI_emi!M$110</f>
        <v>714.17813159670447</v>
      </c>
      <c r="N82" s="244">
        <f>CHI_emi!N$110</f>
        <v>747.13372979333326</v>
      </c>
      <c r="O82" s="244">
        <f>CHI_emi!O$110</f>
        <v>860.6986672167526</v>
      </c>
      <c r="P82" s="244">
        <f>CHI_emi!P$110</f>
        <v>956.6203795269098</v>
      </c>
      <c r="Q82" s="244">
        <f>CHI_emi!Q$110</f>
        <v>943.46534446883709</v>
      </c>
      <c r="R82" s="244">
        <f>CHI_emi!R$110</f>
        <v>656.10341799482353</v>
      </c>
      <c r="S82" s="244">
        <f>CHI_emi!S$110</f>
        <v>596.3518346058919</v>
      </c>
      <c r="T82" s="244">
        <f>CHI_emi!T$110</f>
        <v>714.78510019328269</v>
      </c>
      <c r="U82" s="244">
        <f>CHI_emi!U$110</f>
        <v>724.03166557462328</v>
      </c>
      <c r="V82" s="244">
        <f>CHI_emi!V$110</f>
        <v>728.50912860498465</v>
      </c>
      <c r="W82" s="244">
        <f>CHI_emi!W$110</f>
        <v>810.97034338155061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715.57019837030521</v>
      </c>
      <c r="C85" s="289">
        <f t="shared" si="17"/>
        <v>735.25448682090519</v>
      </c>
      <c r="D85" s="289">
        <f t="shared" si="17"/>
        <v>706.41470527877357</v>
      </c>
      <c r="E85" s="289">
        <f t="shared" si="17"/>
        <v>679.690552784489</v>
      </c>
      <c r="F85" s="289">
        <f t="shared" si="17"/>
        <v>623.53718280674934</v>
      </c>
      <c r="G85" s="289">
        <f t="shared" si="17"/>
        <v>588.25096246610042</v>
      </c>
      <c r="H85" s="289">
        <f t="shared" si="17"/>
        <v>618.23636374625619</v>
      </c>
      <c r="I85" s="289">
        <f t="shared" si="17"/>
        <v>628.31386487293776</v>
      </c>
      <c r="J85" s="289">
        <f t="shared" si="17"/>
        <v>640.1086349005086</v>
      </c>
      <c r="K85" s="289">
        <f t="shared" si="17"/>
        <v>574.93024849516121</v>
      </c>
      <c r="L85" s="289">
        <f t="shared" si="17"/>
        <v>838.22994024451179</v>
      </c>
      <c r="M85" s="289">
        <f t="shared" si="17"/>
        <v>754.42508963233718</v>
      </c>
      <c r="N85" s="289">
        <f t="shared" si="17"/>
        <v>613.49033798751475</v>
      </c>
      <c r="O85" s="289">
        <f t="shared" si="17"/>
        <v>559.92162125024799</v>
      </c>
      <c r="P85" s="289">
        <f t="shared" si="17"/>
        <v>660.12899763124926</v>
      </c>
      <c r="Q85" s="289">
        <f t="shared" si="17"/>
        <v>777.71109742233614</v>
      </c>
      <c r="R85" s="289">
        <f t="shared" si="17"/>
        <v>823.78850722612492</v>
      </c>
      <c r="S85" s="289">
        <f t="shared" si="17"/>
        <v>823.85890159604685</v>
      </c>
      <c r="T85" s="289">
        <f t="shared" si="17"/>
        <v>756.23131124415056</v>
      </c>
      <c r="U85" s="289">
        <f t="shared" si="17"/>
        <v>733.49518486106228</v>
      </c>
      <c r="V85" s="289">
        <f t="shared" si="17"/>
        <v>651.30706441090604</v>
      </c>
      <c r="W85" s="289">
        <f t="shared" si="17"/>
        <v>739.01975492410702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2393.5746951617898</v>
      </c>
      <c r="C86" s="290">
        <f t="shared" si="18"/>
        <v>2459.4184304583782</v>
      </c>
      <c r="D86" s="290">
        <f t="shared" si="18"/>
        <v>2362.9496682454537</v>
      </c>
      <c r="E86" s="290">
        <f t="shared" si="18"/>
        <v>2273.5576626733291</v>
      </c>
      <c r="F86" s="290">
        <f t="shared" si="18"/>
        <v>2085.7252379400393</v>
      </c>
      <c r="G86" s="290">
        <f t="shared" si="18"/>
        <v>1967.6932065787046</v>
      </c>
      <c r="H86" s="290">
        <f t="shared" si="18"/>
        <v>2067.9940546183698</v>
      </c>
      <c r="I86" s="290">
        <f t="shared" si="18"/>
        <v>2101.7031885960346</v>
      </c>
      <c r="J86" s="290">
        <f t="shared" si="18"/>
        <v>2141.1565687641073</v>
      </c>
      <c r="K86" s="290">
        <f t="shared" si="18"/>
        <v>1926.5362859902427</v>
      </c>
      <c r="L86" s="290">
        <f t="shared" si="18"/>
        <v>2420.0403268814775</v>
      </c>
      <c r="M86" s="290">
        <f t="shared" si="18"/>
        <v>2239.8735024880393</v>
      </c>
      <c r="N86" s="290">
        <f t="shared" si="18"/>
        <v>2224.8717625807726</v>
      </c>
      <c r="O86" s="290">
        <f t="shared" si="18"/>
        <v>1889.3799064738716</v>
      </c>
      <c r="P86" s="290">
        <f t="shared" si="18"/>
        <v>2185.3048975757656</v>
      </c>
      <c r="Q86" s="290">
        <f t="shared" si="18"/>
        <v>2506.5322903997489</v>
      </c>
      <c r="R86" s="290">
        <f t="shared" si="18"/>
        <v>2334.7871911286338</v>
      </c>
      <c r="S86" s="290">
        <f t="shared" si="18"/>
        <v>2253.0483888614926</v>
      </c>
      <c r="T86" s="290">
        <f t="shared" si="18"/>
        <v>2184.3355242038151</v>
      </c>
      <c r="U86" s="290">
        <f t="shared" si="18"/>
        <v>2153.9313049443676</v>
      </c>
      <c r="V86" s="290">
        <f t="shared" si="18"/>
        <v>2105.1829177116583</v>
      </c>
      <c r="W86" s="290">
        <f t="shared" si="18"/>
        <v>2403.7286699949123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10061.160283437541</v>
      </c>
      <c r="C87" s="291">
        <f t="shared" si="19"/>
        <v>10198.605361924105</v>
      </c>
      <c r="D87" s="291">
        <f t="shared" si="19"/>
        <v>9996.5884014668227</v>
      </c>
      <c r="E87" s="291">
        <f t="shared" si="19"/>
        <v>9661.8201639963245</v>
      </c>
      <c r="F87" s="291">
        <f t="shared" si="19"/>
        <v>8988.3831824541103</v>
      </c>
      <c r="G87" s="291">
        <f t="shared" si="19"/>
        <v>8540.3088801088998</v>
      </c>
      <c r="H87" s="291">
        <f t="shared" si="19"/>
        <v>8844.1579511360924</v>
      </c>
      <c r="I87" s="291">
        <f t="shared" si="19"/>
        <v>8915.9482450634387</v>
      </c>
      <c r="J87" s="291">
        <f t="shared" si="19"/>
        <v>8999.2446816025185</v>
      </c>
      <c r="K87" s="291">
        <f t="shared" si="19"/>
        <v>6730.0644921349285</v>
      </c>
      <c r="L87" s="291">
        <f t="shared" si="19"/>
        <v>9493.8640832312612</v>
      </c>
      <c r="M87" s="291">
        <f t="shared" si="19"/>
        <v>9119.8096227608894</v>
      </c>
      <c r="N87" s="291">
        <f t="shared" si="19"/>
        <v>8918.6080220730073</v>
      </c>
      <c r="O87" s="291">
        <f t="shared" si="19"/>
        <v>8019.9648603228206</v>
      </c>
      <c r="P87" s="291">
        <f t="shared" si="19"/>
        <v>8426.5729576339636</v>
      </c>
      <c r="Q87" s="291">
        <f t="shared" si="19"/>
        <v>9001.9202479141695</v>
      </c>
      <c r="R87" s="291">
        <f t="shared" si="19"/>
        <v>9065.3014747627385</v>
      </c>
      <c r="S87" s="291">
        <f t="shared" si="19"/>
        <v>9093.6930821036931</v>
      </c>
      <c r="T87" s="291">
        <f t="shared" si="19"/>
        <v>8900.494306954588</v>
      </c>
      <c r="U87" s="291">
        <f t="shared" si="19"/>
        <v>8989.5185486332393</v>
      </c>
      <c r="V87" s="291">
        <f t="shared" si="19"/>
        <v>7987.2266392690353</v>
      </c>
      <c r="W87" s="291">
        <f t="shared" si="19"/>
        <v>8915.1966850495846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1.8853386657986555</v>
      </c>
      <c r="C89" s="254">
        <f t="shared" si="20"/>
        <v>1.9624527873945756</v>
      </c>
      <c r="D89" s="254">
        <f t="shared" si="20"/>
        <v>1.8994099531888033</v>
      </c>
      <c r="E89" s="254">
        <f t="shared" si="20"/>
        <v>1.8708689657653381</v>
      </c>
      <c r="F89" s="254">
        <f t="shared" si="20"/>
        <v>1.5875619448543397</v>
      </c>
      <c r="G89" s="254">
        <f t="shared" si="20"/>
        <v>1.3745348849478538</v>
      </c>
      <c r="H89" s="254">
        <f t="shared" si="20"/>
        <v>1.4117593953657905</v>
      </c>
      <c r="I89" s="254">
        <f t="shared" si="20"/>
        <v>1.4130464171912669</v>
      </c>
      <c r="J89" s="254">
        <f t="shared" si="20"/>
        <v>1.4124753652306112</v>
      </c>
      <c r="K89" s="254">
        <f t="shared" si="20"/>
        <v>1.5027245596765586</v>
      </c>
      <c r="L89" s="254">
        <f t="shared" si="20"/>
        <v>1.6680667476553834</v>
      </c>
      <c r="M89" s="254">
        <f t="shared" si="20"/>
        <v>1.3412913833214357</v>
      </c>
      <c r="N89" s="254">
        <f t="shared" si="20"/>
        <v>1.3362732555226378</v>
      </c>
      <c r="O89" s="254">
        <f t="shared" si="20"/>
        <v>1.2912623988654492</v>
      </c>
      <c r="P89" s="254">
        <f t="shared" si="20"/>
        <v>1.1974700217362886</v>
      </c>
      <c r="Q89" s="254">
        <f t="shared" si="20"/>
        <v>1.2066403277650819</v>
      </c>
      <c r="R89" s="254">
        <f t="shared" si="20"/>
        <v>1.2799039345748704</v>
      </c>
      <c r="S89" s="254">
        <f t="shared" si="20"/>
        <v>1.1930463062437671</v>
      </c>
      <c r="T89" s="254">
        <f t="shared" si="20"/>
        <v>1.2466013721436111</v>
      </c>
      <c r="U89" s="254">
        <f t="shared" si="20"/>
        <v>1.1899217562234399</v>
      </c>
      <c r="V89" s="254">
        <f t="shared" si="20"/>
        <v>1.2644063992374235</v>
      </c>
      <c r="W89" s="254">
        <f t="shared" si="20"/>
        <v>1.1789163012431974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1.377925986311288</v>
      </c>
      <c r="C90" s="293">
        <f t="shared" si="21"/>
        <v>1.4638401218400714</v>
      </c>
      <c r="D90" s="293">
        <f t="shared" si="21"/>
        <v>1.3636585684982723</v>
      </c>
      <c r="E90" s="293">
        <f t="shared" si="21"/>
        <v>1.3382473859214243</v>
      </c>
      <c r="F90" s="293">
        <f t="shared" si="21"/>
        <v>1.0573136507966545</v>
      </c>
      <c r="G90" s="293">
        <f t="shared" si="21"/>
        <v>0.84664903277037062</v>
      </c>
      <c r="H90" s="293">
        <f t="shared" si="21"/>
        <v>0.89532932052938563</v>
      </c>
      <c r="I90" s="293">
        <f t="shared" si="21"/>
        <v>0.89969193493023292</v>
      </c>
      <c r="J90" s="293">
        <f t="shared" si="21"/>
        <v>0.90392187474657881</v>
      </c>
      <c r="K90" s="293">
        <f t="shared" si="21"/>
        <v>1.0913699383178816</v>
      </c>
      <c r="L90" s="293">
        <f t="shared" si="21"/>
        <v>1.1549876057576454</v>
      </c>
      <c r="M90" s="293">
        <f t="shared" si="21"/>
        <v>0.82885438028489444</v>
      </c>
      <c r="N90" s="293">
        <f t="shared" si="21"/>
        <v>0.77440404535713492</v>
      </c>
      <c r="O90" s="293">
        <f t="shared" si="21"/>
        <v>0.73940478710491786</v>
      </c>
      <c r="P90" s="293">
        <f t="shared" si="21"/>
        <v>0.65614687566358421</v>
      </c>
      <c r="Q90" s="293">
        <f t="shared" si="21"/>
        <v>0.7147497249398872</v>
      </c>
      <c r="R90" s="293">
        <f t="shared" si="21"/>
        <v>0.82181186265724726</v>
      </c>
      <c r="S90" s="293">
        <f t="shared" si="21"/>
        <v>0.76677764168065443</v>
      </c>
      <c r="T90" s="293">
        <f t="shared" si="21"/>
        <v>0.78665782109060201</v>
      </c>
      <c r="U90" s="293">
        <f t="shared" si="21"/>
        <v>0.76095661524754576</v>
      </c>
      <c r="V90" s="293">
        <f t="shared" si="21"/>
        <v>0.8598527107081787</v>
      </c>
      <c r="W90" s="293">
        <f t="shared" si="21"/>
        <v>0.75678656689885015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0.50741267948736746</v>
      </c>
      <c r="C91" s="293">
        <f t="shared" si="22"/>
        <v>0.49861266555450418</v>
      </c>
      <c r="D91" s="293">
        <f t="shared" si="22"/>
        <v>0.53575138469053118</v>
      </c>
      <c r="E91" s="293">
        <f t="shared" si="22"/>
        <v>0.53262157984391378</v>
      </c>
      <c r="F91" s="293">
        <f t="shared" si="22"/>
        <v>0.53024829405768525</v>
      </c>
      <c r="G91" s="293">
        <f t="shared" si="22"/>
        <v>0.52788585217748318</v>
      </c>
      <c r="H91" s="293">
        <f t="shared" si="22"/>
        <v>0.51643007483640491</v>
      </c>
      <c r="I91" s="293">
        <f t="shared" si="22"/>
        <v>0.51335448226103408</v>
      </c>
      <c r="J91" s="293">
        <f t="shared" si="22"/>
        <v>0.50855349048403242</v>
      </c>
      <c r="K91" s="293">
        <f t="shared" si="22"/>
        <v>0.41135462135867684</v>
      </c>
      <c r="L91" s="293">
        <f t="shared" si="22"/>
        <v>0.51307914189773818</v>
      </c>
      <c r="M91" s="293">
        <f t="shared" si="22"/>
        <v>0.51243700303654127</v>
      </c>
      <c r="N91" s="293">
        <f t="shared" si="22"/>
        <v>0.56186921016550284</v>
      </c>
      <c r="O91" s="293">
        <f t="shared" si="22"/>
        <v>0.5518576117605315</v>
      </c>
      <c r="P91" s="293">
        <f t="shared" si="22"/>
        <v>0.54132314607270438</v>
      </c>
      <c r="Q91" s="293">
        <f t="shared" si="22"/>
        <v>0.49189060282519481</v>
      </c>
      <c r="R91" s="293">
        <f t="shared" si="22"/>
        <v>0.45809207191762308</v>
      </c>
      <c r="S91" s="293">
        <f t="shared" si="22"/>
        <v>0.42626866456311274</v>
      </c>
      <c r="T91" s="293">
        <f t="shared" si="22"/>
        <v>0.4599435510530091</v>
      </c>
      <c r="U91" s="293">
        <f t="shared" si="22"/>
        <v>0.42896514097589405</v>
      </c>
      <c r="V91" s="293">
        <f t="shared" si="22"/>
        <v>0.40455368852924478</v>
      </c>
      <c r="W91" s="293">
        <f t="shared" si="22"/>
        <v>0.42212973434434714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0.47881945045361307</v>
      </c>
      <c r="C92" s="293">
        <f t="shared" si="23"/>
        <v>0.45490064239075578</v>
      </c>
      <c r="D92" s="293">
        <f t="shared" si="23"/>
        <v>0.4968965602535157</v>
      </c>
      <c r="E92" s="293">
        <f t="shared" si="23"/>
        <v>0.50179656343641388</v>
      </c>
      <c r="F92" s="293">
        <f t="shared" si="23"/>
        <v>0.50936288429587717</v>
      </c>
      <c r="G92" s="293">
        <f t="shared" si="23"/>
        <v>0.51225432742136534</v>
      </c>
      <c r="H92" s="293">
        <f t="shared" si="23"/>
        <v>0.51408129197562702</v>
      </c>
      <c r="I92" s="293">
        <f t="shared" si="23"/>
        <v>0.50755040493286485</v>
      </c>
      <c r="J92" s="293">
        <f t="shared" si="23"/>
        <v>0.49500501328597984</v>
      </c>
      <c r="K92" s="293">
        <f t="shared" si="23"/>
        <v>0.37463702081050193</v>
      </c>
      <c r="L92" s="293">
        <f t="shared" si="23"/>
        <v>0.44719525008178412</v>
      </c>
      <c r="M92" s="293">
        <f t="shared" si="23"/>
        <v>0.4781373672747895</v>
      </c>
      <c r="N92" s="293">
        <f t="shared" si="23"/>
        <v>0.54156426679099834</v>
      </c>
      <c r="O92" s="293">
        <f t="shared" si="23"/>
        <v>0.52416799790853863</v>
      </c>
      <c r="P92" s="293">
        <f t="shared" si="23"/>
        <v>0.55375454965502158</v>
      </c>
      <c r="Q92" s="293">
        <f t="shared" si="23"/>
        <v>0.46528916864127173</v>
      </c>
      <c r="R92" s="293">
        <f t="shared" si="23"/>
        <v>0.5096873994361647</v>
      </c>
      <c r="S92" s="293">
        <f t="shared" si="23"/>
        <v>0.50288961412831579</v>
      </c>
      <c r="T92" s="293">
        <f t="shared" si="23"/>
        <v>0.46735122863170925</v>
      </c>
      <c r="U92" s="293">
        <f t="shared" si="23"/>
        <v>0.44950470642822393</v>
      </c>
      <c r="V92" s="293">
        <f t="shared" si="23"/>
        <v>0.4134563306015091</v>
      </c>
      <c r="W92" s="293">
        <f t="shared" si="23"/>
        <v>0.4252051911717325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0.63629958828462885</v>
      </c>
      <c r="C93" s="255">
        <f t="shared" si="24"/>
        <v>0.64499204962993928</v>
      </c>
      <c r="D93" s="255">
        <f t="shared" si="24"/>
        <v>0.63221585830167992</v>
      </c>
      <c r="E93" s="255">
        <f t="shared" si="24"/>
        <v>0.61104405647441884</v>
      </c>
      <c r="F93" s="255">
        <f t="shared" si="24"/>
        <v>0.56845377244958784</v>
      </c>
      <c r="G93" s="255">
        <f t="shared" si="24"/>
        <v>0.54011613682196324</v>
      </c>
      <c r="H93" s="255">
        <f t="shared" si="24"/>
        <v>0.55933251280133611</v>
      </c>
      <c r="I93" s="255">
        <f t="shared" si="24"/>
        <v>0.56387275798001602</v>
      </c>
      <c r="J93" s="255">
        <f t="shared" si="24"/>
        <v>0.56914068799825113</v>
      </c>
      <c r="K93" s="255">
        <f t="shared" si="24"/>
        <v>0.4256305579908059</v>
      </c>
      <c r="L93" s="255">
        <f t="shared" si="24"/>
        <v>0.60042198287355997</v>
      </c>
      <c r="M93" s="255">
        <f t="shared" si="24"/>
        <v>0.57676559608632882</v>
      </c>
      <c r="N93" s="255">
        <f t="shared" si="24"/>
        <v>0.56404097068793835</v>
      </c>
      <c r="O93" s="255">
        <f t="shared" si="24"/>
        <v>0.50720793575679468</v>
      </c>
      <c r="P93" s="255">
        <f t="shared" si="24"/>
        <v>0.53292311746781273</v>
      </c>
      <c r="Q93" s="255">
        <f t="shared" si="24"/>
        <v>0.58953751782411712</v>
      </c>
      <c r="R93" s="255">
        <f t="shared" si="24"/>
        <v>0.42661354897852366</v>
      </c>
      <c r="S93" s="255">
        <f t="shared" si="24"/>
        <v>0.3869311260270184</v>
      </c>
      <c r="T93" s="255">
        <f t="shared" si="24"/>
        <v>0.49493206689474656</v>
      </c>
      <c r="U93" s="255">
        <f t="shared" si="24"/>
        <v>0.48981479795555399</v>
      </c>
      <c r="V93" s="255">
        <f t="shared" si="24"/>
        <v>0.41127954375122011</v>
      </c>
      <c r="W93" s="255">
        <f t="shared" si="24"/>
        <v>0.45906272485779137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1.6208925330374215</v>
      </c>
      <c r="C95" s="254">
        <f t="shared" si="25"/>
        <v>1.7008396308150993</v>
      </c>
      <c r="D95" s="254">
        <f t="shared" si="25"/>
        <v>1.6195183283554924</v>
      </c>
      <c r="E95" s="254">
        <f t="shared" si="25"/>
        <v>1.5929027930431612</v>
      </c>
      <c r="F95" s="254">
        <f t="shared" si="25"/>
        <v>1.3144885021907797</v>
      </c>
      <c r="G95" s="254">
        <f t="shared" si="25"/>
        <v>1.1061050554861118</v>
      </c>
      <c r="H95" s="254">
        <f t="shared" si="25"/>
        <v>1.1508848207459434</v>
      </c>
      <c r="I95" s="254">
        <f t="shared" si="25"/>
        <v>1.1541851286800695</v>
      </c>
      <c r="J95" s="254">
        <f t="shared" si="25"/>
        <v>1.1561162430668164</v>
      </c>
      <c r="K95" s="254">
        <f t="shared" si="25"/>
        <v>1.2951471633943121</v>
      </c>
      <c r="L95" s="254">
        <f t="shared" si="25"/>
        <v>1.4105282341324221</v>
      </c>
      <c r="M95" s="254">
        <f t="shared" si="25"/>
        <v>1.0893042831038713</v>
      </c>
      <c r="N95" s="254">
        <f t="shared" si="25"/>
        <v>1.0612553615196265</v>
      </c>
      <c r="O95" s="254">
        <f t="shared" si="25"/>
        <v>1.0217208566511382</v>
      </c>
      <c r="P95" s="254">
        <f t="shared" si="25"/>
        <v>0.93944770636486052</v>
      </c>
      <c r="Q95" s="254">
        <f t="shared" si="25"/>
        <v>0.96980692993076412</v>
      </c>
      <c r="R95" s="254">
        <f t="shared" si="25"/>
        <v>1.0660711932296723</v>
      </c>
      <c r="S95" s="254">
        <f t="shared" si="25"/>
        <v>0.99917465016361007</v>
      </c>
      <c r="T95" s="254">
        <f t="shared" si="25"/>
        <v>1.0364118504931619</v>
      </c>
      <c r="U95" s="254">
        <f t="shared" si="25"/>
        <v>0.99958032930055296</v>
      </c>
      <c r="V95" s="254">
        <f t="shared" si="25"/>
        <v>1.0847187062533068</v>
      </c>
      <c r="W95" s="254">
        <f t="shared" si="25"/>
        <v>0.99652344283706984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1.377925986311288</v>
      </c>
      <c r="C96" s="293">
        <f>IF(CHI_ued!C$16=0,"",CHI_ued!C$16/C$10)</f>
        <v>1.4638401218400714</v>
      </c>
      <c r="D96" s="293">
        <f>IF(CHI_ued!D$16=0,"",CHI_ued!D$16/D$10)</f>
        <v>1.3636585684982723</v>
      </c>
      <c r="E96" s="293">
        <f>IF(CHI_ued!E$16=0,"",CHI_ued!E$16/E$10)</f>
        <v>1.3382473859214243</v>
      </c>
      <c r="F96" s="293">
        <f>IF(CHI_ued!F$16=0,"",CHI_ued!F$16/F$10)</f>
        <v>1.0573136507966545</v>
      </c>
      <c r="G96" s="293">
        <f>IF(CHI_ued!G$16=0,"",CHI_ued!G$16/G$10)</f>
        <v>0.84664903277037062</v>
      </c>
      <c r="H96" s="293">
        <f>IF(CHI_ued!H$16=0,"",CHI_ued!H$16/H$10)</f>
        <v>0.89532932052938563</v>
      </c>
      <c r="I96" s="293">
        <f>IF(CHI_ued!I$16=0,"",CHI_ued!I$16/I$10)</f>
        <v>0.89969193493023292</v>
      </c>
      <c r="J96" s="293">
        <f>IF(CHI_ued!J$16=0,"",CHI_ued!J$16/J$10)</f>
        <v>0.90392187474657881</v>
      </c>
      <c r="K96" s="293">
        <f>IF(CHI_ued!K$16=0,"",CHI_ued!K$16/K$10)</f>
        <v>1.0913699383178816</v>
      </c>
      <c r="L96" s="293">
        <f>IF(CHI_ued!L$16=0,"",CHI_ued!L$16/L$10)</f>
        <v>1.1549876057576454</v>
      </c>
      <c r="M96" s="293">
        <f>IF(CHI_ued!M$16=0,"",CHI_ued!M$16/M$10)</f>
        <v>0.82885438028489444</v>
      </c>
      <c r="N96" s="293">
        <f>IF(CHI_ued!N$16=0,"",CHI_ued!N$16/N$10)</f>
        <v>0.77440404535713492</v>
      </c>
      <c r="O96" s="293">
        <f>IF(CHI_ued!O$16=0,"",CHI_ued!O$16/O$10)</f>
        <v>0.73940478710491786</v>
      </c>
      <c r="P96" s="293">
        <f>IF(CHI_ued!P$16=0,"",CHI_ued!P$16/P$10)</f>
        <v>0.65614687566358421</v>
      </c>
      <c r="Q96" s="293">
        <f>IF(CHI_ued!Q$16=0,"",CHI_ued!Q$16/Q$10)</f>
        <v>0.7147497249398872</v>
      </c>
      <c r="R96" s="293">
        <f>IF(CHI_ued!R$16=0,"",CHI_ued!R$16/R$10)</f>
        <v>0.82181186265724726</v>
      </c>
      <c r="S96" s="293">
        <f>IF(CHI_ued!S$16=0,"",CHI_ued!S$16/S$10)</f>
        <v>0.76677764168065443</v>
      </c>
      <c r="T96" s="293">
        <f>IF(CHI_ued!T$16=0,"",CHI_ued!T$16/T$10)</f>
        <v>0.78665782109060201</v>
      </c>
      <c r="U96" s="293">
        <f>IF(CHI_ued!U$16=0,"",CHI_ued!U$16/U$10)</f>
        <v>0.76095661524754576</v>
      </c>
      <c r="V96" s="293">
        <f>IF(CHI_ued!V$16=0,"",CHI_ued!V$16/V$10)</f>
        <v>0.8598527107081787</v>
      </c>
      <c r="W96" s="293">
        <f>IF(CHI_ued!W$16=0,"",CHI_ued!W$16/W$10)</f>
        <v>0.75678656689885015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0.24296654672613344</v>
      </c>
      <c r="C97" s="293">
        <f>IF((CHI_ued!C$5-CHI_ued!C$16)=0,"",(CHI_ued!C$5-CHI_ued!C$16)/C$10)</f>
        <v>0.23699950897502781</v>
      </c>
      <c r="D97" s="293">
        <f>IF((CHI_ued!D$5-CHI_ued!D$16)=0,"",(CHI_ued!D$5-CHI_ued!D$16)/D$10)</f>
        <v>0.25585975985722015</v>
      </c>
      <c r="E97" s="293">
        <f>IF((CHI_ued!E$5-CHI_ued!E$16)=0,"",(CHI_ued!E$5-CHI_ued!E$16)/E$10)</f>
        <v>0.25465540712173684</v>
      </c>
      <c r="F97" s="293">
        <f>IF((CHI_ued!F$5-CHI_ued!F$16)=0,"",(CHI_ued!F$5-CHI_ued!F$16)/F$10)</f>
        <v>0.25717485139412521</v>
      </c>
      <c r="G97" s="293">
        <f>IF((CHI_ued!G$5-CHI_ued!G$16)=0,"",(CHI_ued!G$5-CHI_ued!G$16)/G$10)</f>
        <v>0.2594560227157412</v>
      </c>
      <c r="H97" s="293">
        <f>IF((CHI_ued!H$5-CHI_ued!H$16)=0,"",(CHI_ued!H$5-CHI_ued!H$16)/H$10)</f>
        <v>0.25555550021655776</v>
      </c>
      <c r="I97" s="293">
        <f>IF((CHI_ued!I$5-CHI_ued!I$16)=0,"",(CHI_ued!I$5-CHI_ued!I$16)/I$10)</f>
        <v>0.25449319374983664</v>
      </c>
      <c r="J97" s="293">
        <f>IF((CHI_ued!J$5-CHI_ued!J$16)=0,"",(CHI_ued!J$5-CHI_ued!J$16)/J$10)</f>
        <v>0.25219436832023762</v>
      </c>
      <c r="K97" s="293">
        <f>IF((CHI_ued!K$5-CHI_ued!K$16)=0,"",(CHI_ued!K$5-CHI_ued!K$16)/K$10)</f>
        <v>0.20377722507643048</v>
      </c>
      <c r="L97" s="293">
        <f>IF((CHI_ued!L$5-CHI_ued!L$16)=0,"",(CHI_ued!L$5-CHI_ued!L$16)/L$10)</f>
        <v>0.25554062837477665</v>
      </c>
      <c r="M97" s="293">
        <f>IF((CHI_ued!M$5-CHI_ued!M$16)=0,"",(CHI_ued!M$5-CHI_ued!M$16)/M$10)</f>
        <v>0.26044990281897673</v>
      </c>
      <c r="N97" s="293">
        <f>IF((CHI_ued!N$5-CHI_ued!N$16)=0,"",(CHI_ued!N$5-CHI_ued!N$16)/N$10)</f>
        <v>0.2868513161624916</v>
      </c>
      <c r="O97" s="293">
        <f>IF((CHI_ued!O$5-CHI_ued!O$16)=0,"",(CHI_ued!O$5-CHI_ued!O$16)/O$10)</f>
        <v>0.28231606954622041</v>
      </c>
      <c r="P97" s="293">
        <f>IF((CHI_ued!P$5-CHI_ued!P$16)=0,"",(CHI_ued!P$5-CHI_ued!P$16)/P$10)</f>
        <v>0.28330083070127632</v>
      </c>
      <c r="Q97" s="293">
        <f>IF((CHI_ued!Q$5-CHI_ued!Q$16)=0,"",(CHI_ued!Q$5-CHI_ued!Q$16)/Q$10)</f>
        <v>0.25505720499087692</v>
      </c>
      <c r="R97" s="293">
        <f>IF((CHI_ued!R$5-CHI_ued!R$16)=0,"",(CHI_ued!R$5-CHI_ued!R$16)/R$10)</f>
        <v>0.24425933057242499</v>
      </c>
      <c r="S97" s="293">
        <f>IF((CHI_ued!S$5-CHI_ued!S$16)=0,"",(CHI_ued!S$5-CHI_ued!S$16)/S$10)</f>
        <v>0.23239700848295558</v>
      </c>
      <c r="T97" s="293">
        <f>IF((CHI_ued!T$5-CHI_ued!T$16)=0,"",(CHI_ued!T$5-CHI_ued!T$16)/T$10)</f>
        <v>0.24975402940255975</v>
      </c>
      <c r="U97" s="293">
        <f>IF((CHI_ued!U$5-CHI_ued!U$16)=0,"",(CHI_ued!U$5-CHI_ued!U$16)/U$10)</f>
        <v>0.23862371405300722</v>
      </c>
      <c r="V97" s="293">
        <f>IF((CHI_ued!V$5-CHI_ued!V$16)=0,"",(CHI_ued!V$5-CHI_ued!V$16)/V$10)</f>
        <v>0.22486599554512804</v>
      </c>
      <c r="W97" s="293">
        <f>IF((CHI_ued!W$5-CHI_ued!W$16)=0,"",(CHI_ued!W$5-CHI_ued!W$16)/W$10)</f>
        <v>0.23973687593821966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0.24969425944400164</v>
      </c>
      <c r="C98" s="293">
        <f>IF(CHI_ued!C$61=0,"",CHI_ued!C$61/C$11)</f>
        <v>0.23565639702166463</v>
      </c>
      <c r="D98" s="293">
        <f>IF(CHI_ued!D$61=0,"",CHI_ued!D$61/D$11)</f>
        <v>0.25934608469591502</v>
      </c>
      <c r="E98" s="293">
        <f>IF(CHI_ued!E$61=0,"",CHI_ued!E$61/E$11)</f>
        <v>0.26210560881811562</v>
      </c>
      <c r="F98" s="293">
        <f>IF(CHI_ued!F$61=0,"",CHI_ued!F$61/F$11)</f>
        <v>0.27029412284142412</v>
      </c>
      <c r="G98" s="293">
        <f>IF(CHI_ued!G$61=0,"",CHI_ued!G$61/G$11)</f>
        <v>0.27578831924752112</v>
      </c>
      <c r="H98" s="293">
        <f>IF(CHI_ued!H$61=0,"",CHI_ued!H$61/H$11)</f>
        <v>0.27648034437091229</v>
      </c>
      <c r="I98" s="293">
        <f>IF(CHI_ued!I$61=0,"",CHI_ued!I$61/I$11)</f>
        <v>0.27331488239909185</v>
      </c>
      <c r="J98" s="293">
        <f>IF(CHI_ued!J$61=0,"",CHI_ued!J$61/J$11)</f>
        <v>0.26673849145160899</v>
      </c>
      <c r="K98" s="293">
        <f>IF(CHI_ued!K$61=0,"",CHI_ued!K$61/K$11)</f>
        <v>0.20515164792251137</v>
      </c>
      <c r="L98" s="293">
        <f>IF(CHI_ued!L$61=0,"",CHI_ued!L$61/L$11)</f>
        <v>0.24662794791014431</v>
      </c>
      <c r="M98" s="293">
        <f>IF(CHI_ued!M$61=0,"",CHI_ued!M$61/M$11)</f>
        <v>0.26668642984311725</v>
      </c>
      <c r="N98" s="293">
        <f>IF(CHI_ued!N$61=0,"",CHI_ued!N$61/N$11)</f>
        <v>0.30398611023782607</v>
      </c>
      <c r="O98" s="293">
        <f>IF(CHI_ued!O$61=0,"",CHI_ued!O$61/O$11)</f>
        <v>0.29898166479224236</v>
      </c>
      <c r="P98" s="293">
        <f>IF(CHI_ued!P$61=0,"",CHI_ued!P$61/P$11)</f>
        <v>0.3162821340776315</v>
      </c>
      <c r="Q98" s="293">
        <f>IF(CHI_ued!Q$61=0,"",CHI_ued!Q$61/Q$11)</f>
        <v>0.26245912918291953</v>
      </c>
      <c r="R98" s="293">
        <f>IF(CHI_ued!R$61=0,"",CHI_ued!R$61/R$11)</f>
        <v>0.2890759183928952</v>
      </c>
      <c r="S98" s="293">
        <f>IF(CHI_ued!S$61=0,"",CHI_ued!S$61/S$11)</f>
        <v>0.28599956925696907</v>
      </c>
      <c r="T98" s="293">
        <f>IF(CHI_ued!T$61=0,"",CHI_ued!T$61/T$11)</f>
        <v>0.27697189855763071</v>
      </c>
      <c r="U98" s="293">
        <f>IF(CHI_ued!U$61=0,"",CHI_ued!U$61/U$11)</f>
        <v>0.26936124506652948</v>
      </c>
      <c r="V98" s="293">
        <f>IF(CHI_ued!V$61=0,"",CHI_ued!V$61/V$11)</f>
        <v>0.25289457438796409</v>
      </c>
      <c r="W98" s="293">
        <f>IF(CHI_ued!W$61=0,"",CHI_ued!W$61/W$11)</f>
        <v>0.26502526809117538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0.31731815366803251</v>
      </c>
      <c r="C99" s="255">
        <f>IF(CHI_ued!C$110=0,"",CHI_ued!C$110/C$12)</f>
        <v>0.31904092212535512</v>
      </c>
      <c r="D99" s="255">
        <f>IF(CHI_ued!D$110=0,"",CHI_ued!D$110/D$12)</f>
        <v>0.31369031941705661</v>
      </c>
      <c r="E99" s="255">
        <f>IF(CHI_ued!E$110=0,"",CHI_ued!E$110/E$12)</f>
        <v>0.30388523318685634</v>
      </c>
      <c r="F99" s="255">
        <f>IF(CHI_ued!F$110=0,"",CHI_ued!F$110/F$12)</f>
        <v>0.28643597166900503</v>
      </c>
      <c r="G99" s="255">
        <f>IF(CHI_ued!G$110=0,"",CHI_ued!G$110/G$12)</f>
        <v>0.27646066785009593</v>
      </c>
      <c r="H99" s="255">
        <f>IF(CHI_ued!H$110=0,"",CHI_ued!H$110/H$12)</f>
        <v>0.28709831463828617</v>
      </c>
      <c r="I99" s="255">
        <f>IF(CHI_ued!I$110=0,"",CHI_ued!I$110/I$12)</f>
        <v>0.29046685729906652</v>
      </c>
      <c r="J99" s="255">
        <f>IF(CHI_ued!J$110=0,"",CHI_ued!J$110/J$12)</f>
        <v>0.2950029977510859</v>
      </c>
      <c r="K99" s="255">
        <f>IF(CHI_ued!K$110=0,"",CHI_ued!K$110/K$12)</f>
        <v>0.22532177049663585</v>
      </c>
      <c r="L99" s="255">
        <f>IF(CHI_ued!L$110=0,"",CHI_ued!L$110/L$12)</f>
        <v>0.31829324491820821</v>
      </c>
      <c r="M99" s="255">
        <f>IF(CHI_ued!M$110=0,"",CHI_ued!M$110/M$12)</f>
        <v>0.30634661354898379</v>
      </c>
      <c r="N99" s="255">
        <f>IF(CHI_ued!N$110=0,"",CHI_ued!N$110/N$12)</f>
        <v>0.30067851951673863</v>
      </c>
      <c r="O99" s="255">
        <f>IF(CHI_ued!O$110=0,"",CHI_ued!O$110/O$12)</f>
        <v>0.27124061639332991</v>
      </c>
      <c r="P99" s="255">
        <f>IF(CHI_ued!P$110=0,"",CHI_ued!P$110/P$12)</f>
        <v>0.28671015330177368</v>
      </c>
      <c r="Q99" s="255">
        <f>IF(CHI_ued!Q$110=0,"",CHI_ued!Q$110/Q$12)</f>
        <v>0.31690981946574798</v>
      </c>
      <c r="R99" s="255">
        <f>IF(CHI_ued!R$110=0,"",CHI_ued!R$110/R$12)</f>
        <v>0.22877891649198914</v>
      </c>
      <c r="S99" s="255">
        <f>IF(CHI_ued!S$110=0,"",CHI_ued!S$110/S$12)</f>
        <v>0.20748430856481259</v>
      </c>
      <c r="T99" s="255">
        <f>IF(CHI_ued!T$110=0,"",CHI_ued!T$110/T$12)</f>
        <v>0.26558921750921505</v>
      </c>
      <c r="U99" s="255">
        <f>IF(CHI_ued!U$110=0,"",CHI_ued!U$110/U$12)</f>
        <v>0.26610748398826062</v>
      </c>
      <c r="V99" s="255">
        <f>IF(CHI_ued!V$110=0,"",CHI_ued!V$110/V$12)</f>
        <v>0.23496697925392224</v>
      </c>
      <c r="W99" s="255">
        <f>IF(CHI_ued!W$110=0,"",CHI_ued!W$110/W$12)</f>
        <v>0.26501643376037537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2.6046717401333765</v>
      </c>
      <c r="C100" s="315">
        <f t="shared" si="26"/>
        <v>2.7535079970373175</v>
      </c>
      <c r="D100" s="315">
        <f t="shared" si="26"/>
        <v>2.7673190238419902</v>
      </c>
      <c r="E100" s="315">
        <f t="shared" si="26"/>
        <v>2.8273684293692356</v>
      </c>
      <c r="F100" s="315">
        <f t="shared" si="26"/>
        <v>2.7505896852177156</v>
      </c>
      <c r="G100" s="315">
        <f t="shared" si="26"/>
        <v>2.6903211054601068</v>
      </c>
      <c r="H100" s="315">
        <f t="shared" si="26"/>
        <v>2.7363633011854178</v>
      </c>
      <c r="I100" s="315">
        <f t="shared" si="26"/>
        <v>2.8446169539023596</v>
      </c>
      <c r="J100" s="315">
        <f t="shared" si="26"/>
        <v>2.7952167626461368</v>
      </c>
      <c r="K100" s="315">
        <f t="shared" si="26"/>
        <v>3.0343766484407824</v>
      </c>
      <c r="L100" s="315">
        <f t="shared" si="26"/>
        <v>3.1201217868017146</v>
      </c>
      <c r="M100" s="315">
        <f t="shared" si="26"/>
        <v>2.9804369656768874</v>
      </c>
      <c r="N100" s="315">
        <f t="shared" si="26"/>
        <v>2.8715822329375138</v>
      </c>
      <c r="O100" s="315">
        <f t="shared" si="26"/>
        <v>2.7852283539251652</v>
      </c>
      <c r="P100" s="315">
        <f t="shared" si="26"/>
        <v>2.8418266557711656</v>
      </c>
      <c r="Q100" s="315">
        <f t="shared" si="26"/>
        <v>2.9080193343163505</v>
      </c>
      <c r="R100" s="315">
        <f t="shared" si="26"/>
        <v>2.8922233168161124</v>
      </c>
      <c r="S100" s="315">
        <f t="shared" si="26"/>
        <v>2.8943174124984004</v>
      </c>
      <c r="T100" s="315">
        <f t="shared" si="26"/>
        <v>2.915961003703595</v>
      </c>
      <c r="U100" s="315">
        <f t="shared" si="26"/>
        <v>2.8475795664236014</v>
      </c>
      <c r="V100" s="315">
        <f t="shared" si="26"/>
        <v>2.8171476421981554</v>
      </c>
      <c r="W100" s="315">
        <f t="shared" si="26"/>
        <v>2.7472898091435711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3.0407849975739247</v>
      </c>
      <c r="C101" s="257">
        <f t="shared" si="27"/>
        <v>3.2196162025815585</v>
      </c>
      <c r="D101" s="257">
        <f t="shared" si="27"/>
        <v>3.2036918456275743</v>
      </c>
      <c r="E101" s="257">
        <f t="shared" si="27"/>
        <v>3.2932360832508034</v>
      </c>
      <c r="F101" s="257">
        <f t="shared" si="27"/>
        <v>3.2053062984125598</v>
      </c>
      <c r="G101" s="257">
        <f t="shared" si="27"/>
        <v>3.1381089180205497</v>
      </c>
      <c r="H101" s="257">
        <f t="shared" si="27"/>
        <v>3.2306768601768594</v>
      </c>
      <c r="I101" s="257">
        <f t="shared" si="27"/>
        <v>3.3935447485200725</v>
      </c>
      <c r="J101" s="257">
        <f t="shared" si="27"/>
        <v>3.2718853416289893</v>
      </c>
      <c r="K101" s="257">
        <f t="shared" si="27"/>
        <v>3.9100240234213612</v>
      </c>
      <c r="L101" s="257">
        <f t="shared" si="27"/>
        <v>3.8621198683699318</v>
      </c>
      <c r="M101" s="257">
        <f t="shared" si="27"/>
        <v>3.4629941106313002</v>
      </c>
      <c r="N101" s="257">
        <f t="shared" si="27"/>
        <v>3.322146868607089</v>
      </c>
      <c r="O101" s="257">
        <f t="shared" si="27"/>
        <v>3.373878174253695</v>
      </c>
      <c r="P101" s="257">
        <f t="shared" si="27"/>
        <v>3.444278107259616</v>
      </c>
      <c r="Q101" s="257">
        <f t="shared" si="27"/>
        <v>3.5515598743757493</v>
      </c>
      <c r="R101" s="257">
        <f t="shared" si="27"/>
        <v>3.6259743996242877</v>
      </c>
      <c r="S101" s="257">
        <f t="shared" si="27"/>
        <v>3.6137980734312403</v>
      </c>
      <c r="T101" s="257">
        <f t="shared" si="27"/>
        <v>3.5896484969769435</v>
      </c>
      <c r="U101" s="257">
        <f t="shared" si="27"/>
        <v>3.5370341385803168</v>
      </c>
      <c r="V101" s="257">
        <f t="shared" si="27"/>
        <v>3.4947192997904128</v>
      </c>
      <c r="W101" s="257">
        <f t="shared" si="27"/>
        <v>3.3849209042287756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1.8536120428822183</v>
      </c>
      <c r="C102" s="295">
        <f t="shared" si="28"/>
        <v>1.9599458113189889</v>
      </c>
      <c r="D102" s="295">
        <f t="shared" si="28"/>
        <v>2.0134247346501954</v>
      </c>
      <c r="E102" s="295">
        <f t="shared" si="28"/>
        <v>2.0130277161381858</v>
      </c>
      <c r="F102" s="295">
        <f t="shared" si="28"/>
        <v>1.9689387067446875</v>
      </c>
      <c r="G102" s="295">
        <f t="shared" si="28"/>
        <v>1.9254904130841239</v>
      </c>
      <c r="H102" s="295">
        <f t="shared" si="28"/>
        <v>1.9215488832754886</v>
      </c>
      <c r="I102" s="295">
        <f t="shared" si="28"/>
        <v>1.9442776922211056</v>
      </c>
      <c r="J102" s="295">
        <f t="shared" si="28"/>
        <v>2.0032885413078754</v>
      </c>
      <c r="K102" s="295">
        <f t="shared" si="28"/>
        <v>1.9937856272119545</v>
      </c>
      <c r="L102" s="295">
        <f t="shared" si="28"/>
        <v>2.0348189772629994</v>
      </c>
      <c r="M102" s="295">
        <f t="shared" si="28"/>
        <v>2.0982031292257903</v>
      </c>
      <c r="N102" s="295">
        <f t="shared" si="28"/>
        <v>2.0961247883367977</v>
      </c>
      <c r="O102" s="295">
        <f t="shared" si="28"/>
        <v>2.0114432844281107</v>
      </c>
      <c r="P102" s="295">
        <f t="shared" si="28"/>
        <v>1.9708735125423811</v>
      </c>
      <c r="Q102" s="295">
        <f t="shared" si="28"/>
        <v>1.8607085936684091</v>
      </c>
      <c r="R102" s="295">
        <f t="shared" si="28"/>
        <v>1.8545289161699505</v>
      </c>
      <c r="S102" s="295">
        <f t="shared" si="28"/>
        <v>1.868485967174154</v>
      </c>
      <c r="T102" s="295">
        <f t="shared" si="28"/>
        <v>1.9027665879161282</v>
      </c>
      <c r="U102" s="295">
        <f t="shared" si="28"/>
        <v>1.8854382831117646</v>
      </c>
      <c r="V102" s="295">
        <f t="shared" si="28"/>
        <v>1.8454040939851504</v>
      </c>
      <c r="W102" s="295">
        <f t="shared" si="28"/>
        <v>1.8379247181132692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2.1334956287855293</v>
      </c>
      <c r="C103" s="258">
        <f t="shared" si="29"/>
        <v>2.2354559475754767</v>
      </c>
      <c r="D103" s="258">
        <f t="shared" si="29"/>
        <v>2.2768263789908842</v>
      </c>
      <c r="E103" s="258">
        <f t="shared" si="29"/>
        <v>2.2830227952222848</v>
      </c>
      <c r="F103" s="258">
        <f t="shared" si="29"/>
        <v>2.236176325208068</v>
      </c>
      <c r="G103" s="258">
        <f t="shared" si="29"/>
        <v>2.1898291895008213</v>
      </c>
      <c r="H103" s="258">
        <f t="shared" si="29"/>
        <v>2.1852583542618884</v>
      </c>
      <c r="I103" s="258">
        <f t="shared" si="29"/>
        <v>2.2028214927174927</v>
      </c>
      <c r="J103" s="258">
        <f t="shared" si="29"/>
        <v>2.2493996472064781</v>
      </c>
      <c r="K103" s="258">
        <f t="shared" si="29"/>
        <v>2.2512951415506026</v>
      </c>
      <c r="L103" s="258">
        <f t="shared" si="29"/>
        <v>2.2761251833499019</v>
      </c>
      <c r="M103" s="258">
        <f t="shared" si="29"/>
        <v>2.3053293927162413</v>
      </c>
      <c r="N103" s="258">
        <f t="shared" si="29"/>
        <v>2.2940735931247613</v>
      </c>
      <c r="O103" s="258">
        <f t="shared" si="29"/>
        <v>2.2281170296344679</v>
      </c>
      <c r="P103" s="258">
        <f t="shared" si="29"/>
        <v>2.1868653076508311</v>
      </c>
      <c r="Q103" s="258">
        <f t="shared" si="29"/>
        <v>2.1083283273227726</v>
      </c>
      <c r="R103" s="258">
        <f t="shared" si="29"/>
        <v>1.9935076420656088</v>
      </c>
      <c r="S103" s="258">
        <f t="shared" si="29"/>
        <v>1.9848054478107</v>
      </c>
      <c r="T103" s="258">
        <f t="shared" si="29"/>
        <v>2.0368777446089381</v>
      </c>
      <c r="U103" s="258">
        <f t="shared" si="29"/>
        <v>1.9708061538142392</v>
      </c>
      <c r="V103" s="258">
        <f t="shared" si="29"/>
        <v>1.9354302953433185</v>
      </c>
      <c r="W103" s="258">
        <f t="shared" si="29"/>
        <v>1.928356191229802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ES: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8577.2013397239371</v>
      </c>
      <c r="C5" s="225">
        <f t="shared" si="0"/>
        <v>8818.6898052883844</v>
      </c>
      <c r="D5" s="225">
        <f t="shared" si="0"/>
        <v>8775.7347136787757</v>
      </c>
      <c r="E5" s="225">
        <f t="shared" si="0"/>
        <v>8766.850872338573</v>
      </c>
      <c r="F5" s="225">
        <f t="shared" si="0"/>
        <v>8170.2084136210378</v>
      </c>
      <c r="G5" s="225">
        <f t="shared" si="0"/>
        <v>7489.7862238082316</v>
      </c>
      <c r="H5" s="225">
        <f t="shared" si="0"/>
        <v>7412.6557184897283</v>
      </c>
      <c r="I5" s="225">
        <f t="shared" si="0"/>
        <v>7232.2252907526072</v>
      </c>
      <c r="J5" s="225">
        <f t="shared" si="0"/>
        <v>7048.2648056734761</v>
      </c>
      <c r="K5" s="225">
        <f t="shared" si="0"/>
        <v>5850.5411123067479</v>
      </c>
      <c r="L5" s="225">
        <f t="shared" si="0"/>
        <v>6013.290518421969</v>
      </c>
      <c r="M5" s="225">
        <f t="shared" si="0"/>
        <v>6442.5862851891679</v>
      </c>
      <c r="N5" s="225">
        <f t="shared" si="0"/>
        <v>6084.5502685022857</v>
      </c>
      <c r="O5" s="225">
        <f t="shared" si="0"/>
        <v>5271.9676686407875</v>
      </c>
      <c r="P5" s="225">
        <f t="shared" si="0"/>
        <v>5079.7562427592402</v>
      </c>
      <c r="Q5" s="225">
        <f t="shared" si="0"/>
        <v>4965.9297008328167</v>
      </c>
      <c r="R5" s="225">
        <f t="shared" si="0"/>
        <v>5539.5798309721222</v>
      </c>
      <c r="S5" s="225">
        <f t="shared" si="0"/>
        <v>5654.9341786589484</v>
      </c>
      <c r="T5" s="225">
        <f t="shared" si="0"/>
        <v>5802.3052656759055</v>
      </c>
      <c r="U5" s="225">
        <f t="shared" si="0"/>
        <v>5818.0537224060081</v>
      </c>
      <c r="V5" s="225">
        <f t="shared" si="0"/>
        <v>6388.5495829895999</v>
      </c>
      <c r="W5" s="225">
        <f t="shared" si="0"/>
        <v>6011.7131093076523</v>
      </c>
      <c r="DA5" s="89"/>
    </row>
    <row r="6" spans="1:105" ht="12" customHeight="1" x14ac:dyDescent="0.25">
      <c r="A6" s="55" t="s">
        <v>92</v>
      </c>
      <c r="B6" s="261">
        <v>15.703548157018471</v>
      </c>
      <c r="C6" s="261">
        <v>14.955038616787681</v>
      </c>
      <c r="D6" s="261">
        <v>15.00366247689105</v>
      </c>
      <c r="E6" s="261">
        <v>15.825066586553319</v>
      </c>
      <c r="F6" s="261">
        <v>16.755318518020541</v>
      </c>
      <c r="G6" s="261">
        <v>17.188515630410141</v>
      </c>
      <c r="H6" s="261">
        <v>16.14959879963083</v>
      </c>
      <c r="I6" s="261">
        <v>15.10566885060754</v>
      </c>
      <c r="J6" s="261">
        <v>13.62788155392146</v>
      </c>
      <c r="K6" s="261">
        <v>9.0683981378760947</v>
      </c>
      <c r="L6" s="261">
        <v>9.5454911886466949</v>
      </c>
      <c r="M6" s="261">
        <v>10.68195304836385</v>
      </c>
      <c r="N6" s="261">
        <v>10.50407112462096</v>
      </c>
      <c r="O6" s="261">
        <v>10.041992839557791</v>
      </c>
      <c r="P6" s="261">
        <v>10.87187359099565</v>
      </c>
      <c r="Q6" s="261">
        <v>11.89283388480327</v>
      </c>
      <c r="R6" s="261">
        <v>11.337155889570409</v>
      </c>
      <c r="S6" s="261">
        <v>11.073353385139599</v>
      </c>
      <c r="T6" s="261">
        <v>11.6006227215943</v>
      </c>
      <c r="U6" s="261">
        <v>11.27344619681336</v>
      </c>
      <c r="V6" s="261">
        <v>11.64270032966318</v>
      </c>
      <c r="W6" s="261">
        <v>12.299608597598761</v>
      </c>
      <c r="DA6" s="67" t="s">
        <v>989</v>
      </c>
    </row>
    <row r="7" spans="1:105" ht="12" customHeight="1" x14ac:dyDescent="0.25">
      <c r="A7" s="202" t="s">
        <v>93</v>
      </c>
      <c r="B7" s="226">
        <v>124.25117469827001</v>
      </c>
      <c r="C7" s="226">
        <v>118.32874311041439</v>
      </c>
      <c r="D7" s="226">
        <v>118.7134696496525</v>
      </c>
      <c r="E7" s="226">
        <v>125.2126648956587</v>
      </c>
      <c r="F7" s="226">
        <v>132.57309669708431</v>
      </c>
      <c r="G7" s="226">
        <v>136.00068195056409</v>
      </c>
      <c r="H7" s="226">
        <v>127.7804609312501</v>
      </c>
      <c r="I7" s="226">
        <v>119.5205746194501</v>
      </c>
      <c r="J7" s="226">
        <v>107.8278790750128</v>
      </c>
      <c r="K7" s="226">
        <v>71.751881167003702</v>
      </c>
      <c r="L7" s="226">
        <v>75.526784227503114</v>
      </c>
      <c r="M7" s="226">
        <v>84.518810720988725</v>
      </c>
      <c r="N7" s="226">
        <v>83.11135568206079</v>
      </c>
      <c r="O7" s="226">
        <v>79.455253943295403</v>
      </c>
      <c r="P7" s="226">
        <v>86.021518916957007</v>
      </c>
      <c r="Q7" s="226">
        <v>94.09966243952077</v>
      </c>
      <c r="R7" s="226">
        <v>89.702971769915337</v>
      </c>
      <c r="S7" s="226">
        <v>87.615687371756948</v>
      </c>
      <c r="T7" s="226">
        <v>91.787600227489065</v>
      </c>
      <c r="U7" s="226">
        <v>89.198881605986955</v>
      </c>
      <c r="V7" s="226">
        <v>92.120530860666733</v>
      </c>
      <c r="W7" s="226">
        <v>97.318185756482251</v>
      </c>
      <c r="DA7" s="174" t="s">
        <v>990</v>
      </c>
    </row>
    <row r="8" spans="1:105" ht="12" customHeight="1" x14ac:dyDescent="0.25">
      <c r="A8" s="202" t="s">
        <v>94</v>
      </c>
      <c r="B8" s="226">
        <v>137.12752006922591</v>
      </c>
      <c r="C8" s="226">
        <v>130.59133754705289</v>
      </c>
      <c r="D8" s="226">
        <v>131.0159339048632</v>
      </c>
      <c r="E8" s="226">
        <v>138.18865101353239</v>
      </c>
      <c r="F8" s="226">
        <v>146.31185598136611</v>
      </c>
      <c r="G8" s="226">
        <v>150.09464730528649</v>
      </c>
      <c r="H8" s="226">
        <v>141.0225518056923</v>
      </c>
      <c r="I8" s="226">
        <v>131.9066804367383</v>
      </c>
      <c r="J8" s="226">
        <v>119.0022523954998</v>
      </c>
      <c r="K8" s="226">
        <v>79.187641876435308</v>
      </c>
      <c r="L8" s="226">
        <v>83.353744099976097</v>
      </c>
      <c r="M8" s="226">
        <v>93.277628493365441</v>
      </c>
      <c r="N8" s="226">
        <v>91.72431666701209</v>
      </c>
      <c r="O8" s="226">
        <v>87.689327333710779</v>
      </c>
      <c r="P8" s="226">
        <v>94.936064711785406</v>
      </c>
      <c r="Q8" s="226">
        <v>103.85135899936419</v>
      </c>
      <c r="R8" s="226">
        <v>98.999032335261532</v>
      </c>
      <c r="S8" s="226">
        <v>96.69543936003447</v>
      </c>
      <c r="T8" s="226">
        <v>101.29969413058861</v>
      </c>
      <c r="U8" s="226">
        <v>98.4427025119126</v>
      </c>
      <c r="V8" s="226">
        <v>101.6671268908309</v>
      </c>
      <c r="W8" s="226">
        <v>107.40342296826969</v>
      </c>
      <c r="DA8" s="174" t="s">
        <v>991</v>
      </c>
    </row>
    <row r="9" spans="1:105" ht="12" customHeight="1" x14ac:dyDescent="0.25">
      <c r="A9" s="202" t="s">
        <v>95</v>
      </c>
      <c r="B9" s="226">
        <v>223.11074641717681</v>
      </c>
      <c r="C9" s="226">
        <v>212.4761738637994</v>
      </c>
      <c r="D9" s="226">
        <v>213.16700536333531</v>
      </c>
      <c r="E9" s="226">
        <v>224.8372395157983</v>
      </c>
      <c r="F9" s="226">
        <v>238.05394702103251</v>
      </c>
      <c r="G9" s="226">
        <v>244.20866633189169</v>
      </c>
      <c r="H9" s="226">
        <v>229.4480843753264</v>
      </c>
      <c r="I9" s="226">
        <v>214.6162777157765</v>
      </c>
      <c r="J9" s="226">
        <v>193.6203713439993</v>
      </c>
      <c r="K9" s="226">
        <v>128.84075987918729</v>
      </c>
      <c r="L9" s="226">
        <v>135.619137963143</v>
      </c>
      <c r="M9" s="226">
        <v>151.76560698153651</v>
      </c>
      <c r="N9" s="226">
        <v>149.23832025731531</v>
      </c>
      <c r="O9" s="226">
        <v>142.67326692969931</v>
      </c>
      <c r="P9" s="226">
        <v>154.46393436607721</v>
      </c>
      <c r="Q9" s="226">
        <v>168.96939586663041</v>
      </c>
      <c r="R9" s="226">
        <v>161.07450924327881</v>
      </c>
      <c r="S9" s="226">
        <v>157.32649171999239</v>
      </c>
      <c r="T9" s="226">
        <v>164.8177576455673</v>
      </c>
      <c r="U9" s="226">
        <v>160.1693432920616</v>
      </c>
      <c r="V9" s="226">
        <v>165.41558219132139</v>
      </c>
      <c r="W9" s="226">
        <v>174.74871458415689</v>
      </c>
      <c r="DA9" s="174" t="s">
        <v>992</v>
      </c>
    </row>
    <row r="10" spans="1:105" ht="12" customHeight="1" x14ac:dyDescent="0.25">
      <c r="A10" s="56" t="s">
        <v>96</v>
      </c>
      <c r="B10" s="262">
        <v>61.961525531890963</v>
      </c>
      <c r="C10" s="262">
        <v>59.222980328494181</v>
      </c>
      <c r="D10" s="262">
        <v>68.287524937663576</v>
      </c>
      <c r="E10" s="262">
        <v>68.022899425440713</v>
      </c>
      <c r="F10" s="262">
        <v>77.061220086045523</v>
      </c>
      <c r="G10" s="262">
        <v>83.189565662154806</v>
      </c>
      <c r="H10" s="262">
        <v>77.916271919122792</v>
      </c>
      <c r="I10" s="262">
        <v>75.836421534293876</v>
      </c>
      <c r="J10" s="262">
        <v>74.263048980534265</v>
      </c>
      <c r="K10" s="262">
        <v>43.986580035523872</v>
      </c>
      <c r="L10" s="262">
        <v>52.480790902166653</v>
      </c>
      <c r="M10" s="262">
        <v>76.426317968928799</v>
      </c>
      <c r="N10" s="262">
        <v>81.919357524383742</v>
      </c>
      <c r="O10" s="262">
        <v>71.045487998859628</v>
      </c>
      <c r="P10" s="262">
        <v>77.488980367500346</v>
      </c>
      <c r="Q10" s="262">
        <v>64.985123181848522</v>
      </c>
      <c r="R10" s="262">
        <v>64.595914160324398</v>
      </c>
      <c r="S10" s="262">
        <v>66.994158709302923</v>
      </c>
      <c r="T10" s="262">
        <v>74.496220358359366</v>
      </c>
      <c r="U10" s="262">
        <v>74.243827380509686</v>
      </c>
      <c r="V10" s="262">
        <v>73.381766688368415</v>
      </c>
      <c r="W10" s="262">
        <v>77.358920788134341</v>
      </c>
      <c r="DA10" s="68" t="s">
        <v>993</v>
      </c>
    </row>
    <row r="11" spans="1:105" ht="12" customHeight="1" x14ac:dyDescent="0.25">
      <c r="A11" s="37" t="s">
        <v>160</v>
      </c>
      <c r="B11" s="228">
        <v>2.9262936683021619</v>
      </c>
      <c r="C11" s="228">
        <v>3.402157939760341</v>
      </c>
      <c r="D11" s="228">
        <v>3.4293302336652709</v>
      </c>
      <c r="E11" s="228">
        <v>3.8076394518204459</v>
      </c>
      <c r="F11" s="228">
        <v>4.0703712152489091</v>
      </c>
      <c r="G11" s="228">
        <v>4.0244265947905671</v>
      </c>
      <c r="H11" s="228">
        <v>2.1257027031906079</v>
      </c>
      <c r="I11" s="228">
        <v>2.9286283629688601</v>
      </c>
      <c r="J11" s="228">
        <v>2.9786702636449118</v>
      </c>
      <c r="K11" s="228">
        <v>2.5484967078066401</v>
      </c>
      <c r="L11" s="228">
        <v>3.0059866687976502</v>
      </c>
      <c r="M11" s="228">
        <v>2.5276870578956738</v>
      </c>
      <c r="N11" s="228">
        <v>3.0350243039576061</v>
      </c>
      <c r="O11" s="228">
        <v>0.94233463519882987</v>
      </c>
      <c r="P11" s="228">
        <v>0.88948628242279826</v>
      </c>
      <c r="Q11" s="228">
        <v>0.92786154408653598</v>
      </c>
      <c r="R11" s="228">
        <v>0.89068628652893755</v>
      </c>
      <c r="S11" s="228">
        <v>0.93286788806511733</v>
      </c>
      <c r="T11" s="228">
        <v>1.045584845669431</v>
      </c>
      <c r="U11" s="228">
        <v>0.85914723994589115</v>
      </c>
      <c r="V11" s="228">
        <v>0.72460609315838287</v>
      </c>
      <c r="W11" s="228">
        <v>0.67867200953314</v>
      </c>
      <c r="DA11" s="69" t="s">
        <v>994</v>
      </c>
    </row>
    <row r="12" spans="1:105" ht="12" customHeight="1" x14ac:dyDescent="0.25">
      <c r="A12" s="37" t="s">
        <v>162</v>
      </c>
      <c r="B12" s="228">
        <v>47.663895570145151</v>
      </c>
      <c r="C12" s="228">
        <v>44.391674769837763</v>
      </c>
      <c r="D12" s="228">
        <v>56.162956831388946</v>
      </c>
      <c r="E12" s="228">
        <v>54.031622592396289</v>
      </c>
      <c r="F12" s="228">
        <v>64.082568180542992</v>
      </c>
      <c r="G12" s="228">
        <v>71.226976427859015</v>
      </c>
      <c r="H12" s="228">
        <v>68.18512297111387</v>
      </c>
      <c r="I12" s="228">
        <v>66.248898990362932</v>
      </c>
      <c r="J12" s="228">
        <v>65.979615122405846</v>
      </c>
      <c r="K12" s="228">
        <v>36.866464882357889</v>
      </c>
      <c r="L12" s="228">
        <v>45.523609093206368</v>
      </c>
      <c r="M12" s="228">
        <v>71.178295996009624</v>
      </c>
      <c r="N12" s="228">
        <v>76.66658215152178</v>
      </c>
      <c r="O12" s="228">
        <v>67.742578583837172</v>
      </c>
      <c r="P12" s="228">
        <v>61.8868968505219</v>
      </c>
      <c r="Q12" s="228">
        <v>47.25464048985711</v>
      </c>
      <c r="R12" s="228">
        <v>46.463381703997143</v>
      </c>
      <c r="S12" s="228">
        <v>47.575503721881823</v>
      </c>
      <c r="T12" s="228">
        <v>52.675666398183843</v>
      </c>
      <c r="U12" s="228">
        <v>51.298517627303241</v>
      </c>
      <c r="V12" s="228">
        <v>47.170435693277639</v>
      </c>
      <c r="W12" s="228">
        <v>49.556284356053361</v>
      </c>
      <c r="DA12" s="69" t="s">
        <v>995</v>
      </c>
    </row>
    <row r="13" spans="1:105" ht="12" customHeight="1" x14ac:dyDescent="0.25">
      <c r="A13" s="37" t="s">
        <v>97</v>
      </c>
      <c r="B13" s="228">
        <v>1.2873715681684271E-3</v>
      </c>
      <c r="C13" s="228">
        <v>2.3110875200476151E-3</v>
      </c>
      <c r="D13" s="228">
        <v>4.2932943043645314E-3</v>
      </c>
      <c r="E13" s="228">
        <v>4.3077435433585684E-3</v>
      </c>
      <c r="F13" s="228">
        <v>4.9224074428466536E-3</v>
      </c>
      <c r="G13" s="228">
        <v>5.0604950606877377E-3</v>
      </c>
      <c r="H13" s="228">
        <v>6.880051506453478E-3</v>
      </c>
      <c r="I13" s="228">
        <v>6.818889529081185E-3</v>
      </c>
      <c r="J13" s="228">
        <v>1.644620483446432E-2</v>
      </c>
      <c r="K13" s="228">
        <v>1.9113529351326351E-2</v>
      </c>
      <c r="L13" s="228">
        <v>9.2230351812618724E-2</v>
      </c>
      <c r="M13" s="228">
        <v>0.1055551509238358</v>
      </c>
      <c r="N13" s="228">
        <v>0.1053783553028156</v>
      </c>
      <c r="O13" s="228">
        <v>9.5485163318078298E-2</v>
      </c>
      <c r="P13" s="228">
        <v>9.85251052536254E-2</v>
      </c>
      <c r="Q13" s="228">
        <v>0.10663683487944189</v>
      </c>
      <c r="R13" s="228">
        <v>8.9457718047013274E-2</v>
      </c>
      <c r="S13" s="228">
        <v>9.0761698443113728E-2</v>
      </c>
      <c r="T13" s="228">
        <v>9.1650081871088113E-2</v>
      </c>
      <c r="U13" s="228">
        <v>9.0983113848269945E-2</v>
      </c>
      <c r="V13" s="228">
        <v>9.3350711201625483E-2</v>
      </c>
      <c r="W13" s="228">
        <v>9.2579022892066334E-2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12.094233027427659</v>
      </c>
      <c r="Q14" s="228">
        <v>12.21148677102965</v>
      </c>
      <c r="R14" s="228">
        <v>13.09911587726949</v>
      </c>
      <c r="S14" s="228">
        <v>14.770009227628361</v>
      </c>
      <c r="T14" s="228">
        <v>17.39707969767128</v>
      </c>
      <c r="U14" s="228">
        <v>18.932607205489539</v>
      </c>
      <c r="V14" s="228">
        <v>21.931850113705501</v>
      </c>
      <c r="W14" s="228">
        <v>23.358859926001291</v>
      </c>
      <c r="DA14" s="69" t="s">
        <v>997</v>
      </c>
    </row>
    <row r="15" spans="1:105" ht="12" customHeight="1" x14ac:dyDescent="0.25">
      <c r="A15" s="37" t="s">
        <v>38</v>
      </c>
      <c r="B15" s="228">
        <v>11.370048921875471</v>
      </c>
      <c r="C15" s="228">
        <v>11.426836531376029</v>
      </c>
      <c r="D15" s="228">
        <v>8.6909445783050021</v>
      </c>
      <c r="E15" s="228">
        <v>10.17932963768062</v>
      </c>
      <c r="F15" s="228">
        <v>8.9033582828107694</v>
      </c>
      <c r="G15" s="228">
        <v>7.9331021444445264</v>
      </c>
      <c r="H15" s="228">
        <v>7.5985661933118536</v>
      </c>
      <c r="I15" s="228">
        <v>6.6520752914329897</v>
      </c>
      <c r="J15" s="228">
        <v>5.2883173896490341</v>
      </c>
      <c r="K15" s="228">
        <v>4.5525049160080089</v>
      </c>
      <c r="L15" s="228">
        <v>3.8589647883500171</v>
      </c>
      <c r="M15" s="228">
        <v>2.6147797640996662</v>
      </c>
      <c r="N15" s="228">
        <v>2.11237271360155</v>
      </c>
      <c r="O15" s="228">
        <v>2.2650896165055419</v>
      </c>
      <c r="P15" s="228">
        <v>2.5198391018743611</v>
      </c>
      <c r="Q15" s="228">
        <v>4.4844975419957773</v>
      </c>
      <c r="R15" s="228">
        <v>4.0532725744818121</v>
      </c>
      <c r="S15" s="228">
        <v>3.6250161732845072</v>
      </c>
      <c r="T15" s="228">
        <v>3.2862393349637218</v>
      </c>
      <c r="U15" s="228">
        <v>3.062572193922743</v>
      </c>
      <c r="V15" s="228">
        <v>3.4615240770252629</v>
      </c>
      <c r="W15" s="228">
        <v>3.6725254736544901</v>
      </c>
      <c r="DA15" s="69" t="s">
        <v>998</v>
      </c>
    </row>
    <row r="16" spans="1:105" ht="12" customHeight="1" x14ac:dyDescent="0.25">
      <c r="A16" s="134" t="s">
        <v>999</v>
      </c>
      <c r="B16" s="316">
        <v>6268.7668959587281</v>
      </c>
      <c r="C16" s="316">
        <v>6578.0700773860699</v>
      </c>
      <c r="D16" s="316">
        <v>6300.4333619948402</v>
      </c>
      <c r="E16" s="316">
        <v>6270.9978503869297</v>
      </c>
      <c r="F16" s="316">
        <v>5441.3453998280302</v>
      </c>
      <c r="G16" s="316">
        <v>4613.3570937231289</v>
      </c>
      <c r="H16" s="316">
        <v>4701.0616890805741</v>
      </c>
      <c r="I16" s="316">
        <v>4604.7848722635672</v>
      </c>
      <c r="J16" s="316">
        <v>4510.5783036538196</v>
      </c>
      <c r="K16" s="316">
        <v>4249.0186586414447</v>
      </c>
      <c r="L16" s="316">
        <v>4163.6679277730009</v>
      </c>
      <c r="M16" s="316">
        <v>3981.21238177128</v>
      </c>
      <c r="N16" s="316">
        <v>3526.1503009458288</v>
      </c>
      <c r="O16" s="316">
        <v>3018.8427503816279</v>
      </c>
      <c r="P16" s="316">
        <v>2783.423490624205</v>
      </c>
      <c r="Q16" s="316">
        <v>2941.5533411809652</v>
      </c>
      <c r="R16" s="316">
        <v>3556.9016519523889</v>
      </c>
      <c r="S16" s="316">
        <v>3634.458336343464</v>
      </c>
      <c r="T16" s="316">
        <v>3661.4983102018459</v>
      </c>
      <c r="U16" s="316">
        <v>3720.653433534766</v>
      </c>
      <c r="V16" s="316">
        <v>4344.4984774991844</v>
      </c>
      <c r="W16" s="316">
        <v>3859.1236039200562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44.138731212991253</v>
      </c>
      <c r="I17" s="317">
        <v>42.801209322896042</v>
      </c>
      <c r="J17" s="317">
        <v>44.138750773336959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40.126139294926908</v>
      </c>
      <c r="S17" s="317">
        <v>38.788564058469483</v>
      </c>
      <c r="T17" s="317">
        <v>49.278847807394669</v>
      </c>
      <c r="U17" s="317">
        <v>35.199226139294929</v>
      </c>
      <c r="V17" s="317">
        <v>18.479621668099739</v>
      </c>
      <c r="W17" s="317">
        <v>32.559243336199479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256.45124677558039</v>
      </c>
      <c r="P19" s="317">
        <v>423.65288048151331</v>
      </c>
      <c r="Q19" s="317">
        <v>619.0981083404987</v>
      </c>
      <c r="R19" s="317">
        <v>1198.6552880481511</v>
      </c>
      <c r="S19" s="317">
        <v>1063.086328460877</v>
      </c>
      <c r="T19" s="317">
        <v>1406.527687016337</v>
      </c>
      <c r="U19" s="317">
        <v>1357.94875322442</v>
      </c>
      <c r="V19" s="317">
        <v>1147.816938950989</v>
      </c>
      <c r="W19" s="317">
        <v>768.35726569217547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808.45511607910578</v>
      </c>
      <c r="C22" s="317">
        <v>906.39148753224413</v>
      </c>
      <c r="D22" s="317">
        <v>814.21607910576097</v>
      </c>
      <c r="E22" s="317">
        <v>1849.26913155632</v>
      </c>
      <c r="F22" s="317">
        <v>2470.4929492691308</v>
      </c>
      <c r="G22" s="317">
        <v>1618.8306104901119</v>
      </c>
      <c r="H22" s="317">
        <v>2010.5760963026651</v>
      </c>
      <c r="I22" s="317">
        <v>1681.241014617369</v>
      </c>
      <c r="J22" s="317">
        <v>2212.2098022355981</v>
      </c>
      <c r="K22" s="317">
        <v>1745.5717970765261</v>
      </c>
      <c r="L22" s="317">
        <v>1421.037575236458</v>
      </c>
      <c r="M22" s="317">
        <v>1347.1051590713671</v>
      </c>
      <c r="N22" s="317">
        <v>1669.719088564058</v>
      </c>
      <c r="O22" s="317">
        <v>698.64808142204174</v>
      </c>
      <c r="P22" s="317">
        <v>313.42073911947512</v>
      </c>
      <c r="Q22" s="317">
        <v>337.46546499867708</v>
      </c>
      <c r="R22" s="317">
        <v>566.80044816907082</v>
      </c>
      <c r="S22" s="317">
        <v>584.08335783959456</v>
      </c>
      <c r="T22" s="317">
        <v>767.33072636693623</v>
      </c>
      <c r="U22" s="317">
        <v>741.03847222780166</v>
      </c>
      <c r="V22" s="317">
        <v>1357.060816278205</v>
      </c>
      <c r="W22" s="317">
        <v>1000.772873051612</v>
      </c>
      <c r="DA22" s="137" t="s">
        <v>979</v>
      </c>
    </row>
    <row r="23" spans="1:105" ht="12" customHeight="1" x14ac:dyDescent="0.25">
      <c r="A23" s="135" t="s">
        <v>84</v>
      </c>
      <c r="B23" s="317">
        <v>4985.8961306964748</v>
      </c>
      <c r="C23" s="317">
        <v>5200.5947549441098</v>
      </c>
      <c r="D23" s="317">
        <v>5041.1650902837482</v>
      </c>
      <c r="E23" s="317">
        <v>3950.6663800515898</v>
      </c>
      <c r="F23" s="317">
        <v>2530.6797936371449</v>
      </c>
      <c r="G23" s="317">
        <v>2514.7368013757518</v>
      </c>
      <c r="H23" s="317">
        <v>2205.4433361994838</v>
      </c>
      <c r="I23" s="317">
        <v>2404.198882201204</v>
      </c>
      <c r="J23" s="317">
        <v>1862.1381771281169</v>
      </c>
      <c r="K23" s="317">
        <v>2124.6656061908861</v>
      </c>
      <c r="L23" s="317">
        <v>2272.4037833190018</v>
      </c>
      <c r="M23" s="317">
        <v>2149.1115219260528</v>
      </c>
      <c r="N23" s="317">
        <v>1501.8271711092</v>
      </c>
      <c r="O23" s="317">
        <v>1593.233533963886</v>
      </c>
      <c r="P23" s="317">
        <v>1561.3475494411009</v>
      </c>
      <c r="Q23" s="317">
        <v>1548.5932072226999</v>
      </c>
      <c r="R23" s="317">
        <v>1306.2601891659499</v>
      </c>
      <c r="S23" s="317">
        <v>1511.3929492691309</v>
      </c>
      <c r="T23" s="317">
        <v>974.64651762682706</v>
      </c>
      <c r="U23" s="317">
        <v>1120.258899398108</v>
      </c>
      <c r="V23" s="317">
        <v>1376.409200343938</v>
      </c>
      <c r="W23" s="317">
        <v>1665.516766981943</v>
      </c>
      <c r="DA23" s="137" t="s">
        <v>980</v>
      </c>
    </row>
    <row r="24" spans="1:105" ht="12" customHeight="1" x14ac:dyDescent="0.25">
      <c r="A24" s="135" t="s">
        <v>72</v>
      </c>
      <c r="B24" s="317">
        <v>474.41564918314702</v>
      </c>
      <c r="C24" s="317">
        <v>471.08383490971619</v>
      </c>
      <c r="D24" s="317">
        <v>445.05219260533102</v>
      </c>
      <c r="E24" s="317">
        <v>471.06233877901968</v>
      </c>
      <c r="F24" s="317">
        <v>440.17265692175403</v>
      </c>
      <c r="G24" s="317">
        <v>479.78968185726558</v>
      </c>
      <c r="H24" s="317">
        <v>440.90352536543418</v>
      </c>
      <c r="I24" s="317">
        <v>476.54376612209802</v>
      </c>
      <c r="J24" s="317">
        <v>392.09157351676691</v>
      </c>
      <c r="K24" s="317">
        <v>378.78125537403258</v>
      </c>
      <c r="L24" s="317">
        <v>470.22656921754083</v>
      </c>
      <c r="M24" s="317">
        <v>484.99570077386068</v>
      </c>
      <c r="N24" s="317">
        <v>354.6040412725709</v>
      </c>
      <c r="O24" s="317">
        <v>470.50988822012027</v>
      </c>
      <c r="P24" s="317">
        <v>485.0023215821152</v>
      </c>
      <c r="Q24" s="317">
        <v>436.39656061908858</v>
      </c>
      <c r="R24" s="317">
        <v>445.05958727429049</v>
      </c>
      <c r="S24" s="317">
        <v>437.10713671539122</v>
      </c>
      <c r="T24" s="317">
        <v>463.71453138435078</v>
      </c>
      <c r="U24" s="317">
        <v>466.20808254514179</v>
      </c>
      <c r="V24" s="317">
        <v>444.73190025795361</v>
      </c>
      <c r="W24" s="317">
        <v>391.9174548581255</v>
      </c>
      <c r="DA24" s="137" t="s">
        <v>981</v>
      </c>
    </row>
    <row r="25" spans="1:105" ht="12" customHeight="1" x14ac:dyDescent="0.25">
      <c r="A25" s="57" t="s">
        <v>1000</v>
      </c>
      <c r="B25" s="296">
        <v>942.48967912797218</v>
      </c>
      <c r="C25" s="296">
        <v>918.44927071592872</v>
      </c>
      <c r="D25" s="296">
        <v>1053.5860161375481</v>
      </c>
      <c r="E25" s="296">
        <v>1050.6832665667939</v>
      </c>
      <c r="F25" s="296">
        <v>1168.788971001112</v>
      </c>
      <c r="G25" s="296">
        <v>1245.930805744915</v>
      </c>
      <c r="H25" s="296">
        <v>1170.752516414278</v>
      </c>
      <c r="I25" s="296">
        <v>1138.311130716306</v>
      </c>
      <c r="J25" s="296">
        <v>1116.7465364942241</v>
      </c>
      <c r="K25" s="296">
        <v>673.35038861202474</v>
      </c>
      <c r="L25" s="296">
        <v>798.12039615304832</v>
      </c>
      <c r="M25" s="296">
        <v>1131.2307828563719</v>
      </c>
      <c r="N25" s="296">
        <v>1195.296085853879</v>
      </c>
      <c r="O25" s="296">
        <v>1025.3724062002129</v>
      </c>
      <c r="P25" s="296">
        <v>1031.574653335151</v>
      </c>
      <c r="Q25" s="296">
        <v>858.60341972086053</v>
      </c>
      <c r="R25" s="296">
        <v>845.54365225185848</v>
      </c>
      <c r="S25" s="296">
        <v>867.4434825619237</v>
      </c>
      <c r="T25" s="296">
        <v>950.56754736149412</v>
      </c>
      <c r="U25" s="296">
        <v>932.21335755465213</v>
      </c>
      <c r="V25" s="296">
        <v>895.58619911196081</v>
      </c>
      <c r="W25" s="296">
        <v>942.42802251966464</v>
      </c>
      <c r="DA25" s="70" t="s">
        <v>1001</v>
      </c>
    </row>
    <row r="26" spans="1:105" ht="12" customHeight="1" x14ac:dyDescent="0.25">
      <c r="A26" s="46" t="s">
        <v>30</v>
      </c>
      <c r="B26" s="231">
        <v>22.845203215567299</v>
      </c>
      <c r="C26" s="231">
        <v>88.46001224684467</v>
      </c>
      <c r="D26" s="231">
        <v>95.723167000199425</v>
      </c>
      <c r="E26" s="231">
        <v>122.9216652502864</v>
      </c>
      <c r="F26" s="231">
        <v>93.547345766318756</v>
      </c>
      <c r="G26" s="231">
        <v>58.457104979850023</v>
      </c>
      <c r="H26" s="231">
        <v>44.579367503306493</v>
      </c>
      <c r="I26" s="231">
        <v>47.707328898666091</v>
      </c>
      <c r="J26" s="231">
        <v>59.689108179880492</v>
      </c>
      <c r="K26" s="231">
        <v>39.564644720144898</v>
      </c>
      <c r="L26" s="231">
        <v>47.293362456898222</v>
      </c>
      <c r="M26" s="231">
        <v>67.508500251157997</v>
      </c>
      <c r="N26" s="231">
        <v>64.49397395556754</v>
      </c>
      <c r="O26" s="231">
        <v>56.450221379737137</v>
      </c>
      <c r="P26" s="231">
        <v>62.491081733911358</v>
      </c>
      <c r="Q26" s="231">
        <v>61.143983006849048</v>
      </c>
      <c r="R26" s="231">
        <v>48.336052598849477</v>
      </c>
      <c r="S26" s="231">
        <v>41.257723624050271</v>
      </c>
      <c r="T26" s="231">
        <v>50.863736965001152</v>
      </c>
      <c r="U26" s="231">
        <v>44.250796478596712</v>
      </c>
      <c r="V26" s="231">
        <v>42.80947570718817</v>
      </c>
      <c r="W26" s="231">
        <v>41.557957569519132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87.212750455887303</v>
      </c>
      <c r="C28" s="231">
        <v>88.034274425255205</v>
      </c>
      <c r="D28" s="231">
        <v>89.239409836688196</v>
      </c>
      <c r="E28" s="231">
        <v>87.954153209201948</v>
      </c>
      <c r="F28" s="231">
        <v>89.538857130047248</v>
      </c>
      <c r="G28" s="231">
        <v>87.824510450724802</v>
      </c>
      <c r="H28" s="231">
        <v>79.363482019762429</v>
      </c>
      <c r="I28" s="231">
        <v>78.455526723345358</v>
      </c>
      <c r="J28" s="231">
        <v>77.162012362107518</v>
      </c>
      <c r="K28" s="231">
        <v>64.835341574014535</v>
      </c>
      <c r="L28" s="231">
        <v>71.428510450941673</v>
      </c>
      <c r="M28" s="231">
        <v>72.445653364012074</v>
      </c>
      <c r="N28" s="231">
        <v>67.187140943125598</v>
      </c>
      <c r="O28" s="231">
        <v>0.77367586922121334</v>
      </c>
      <c r="P28" s="231">
        <v>0.80745104610717156</v>
      </c>
      <c r="Q28" s="231">
        <v>2.5254877575000658</v>
      </c>
      <c r="R28" s="231">
        <v>5.292842366008137</v>
      </c>
      <c r="S28" s="231">
        <v>2.0459008503687821</v>
      </c>
      <c r="T28" s="231">
        <v>2.104579096554569</v>
      </c>
      <c r="U28" s="231">
        <v>2.0546678115826622</v>
      </c>
      <c r="V28" s="231">
        <v>1.2472696297636741</v>
      </c>
      <c r="W28" s="231">
        <v>0.77860578399649094</v>
      </c>
      <c r="DA28" s="73" t="s">
        <v>1004</v>
      </c>
    </row>
    <row r="29" spans="1:105" ht="12" customHeight="1" x14ac:dyDescent="0.25">
      <c r="A29" s="46" t="s">
        <v>160</v>
      </c>
      <c r="B29" s="231">
        <v>37.026718463591159</v>
      </c>
      <c r="C29" s="231">
        <v>39.338332459247148</v>
      </c>
      <c r="D29" s="231">
        <v>39.133371991556039</v>
      </c>
      <c r="E29" s="231">
        <v>43.69426383538655</v>
      </c>
      <c r="F29" s="231">
        <v>50.020499913116659</v>
      </c>
      <c r="G29" s="231">
        <v>51.970645696384317</v>
      </c>
      <c r="H29" s="231">
        <v>26.9866960122237</v>
      </c>
      <c r="I29" s="231">
        <v>37.00253389809437</v>
      </c>
      <c r="J29" s="231">
        <v>36.175070755060432</v>
      </c>
      <c r="K29" s="231">
        <v>30.177942579133301</v>
      </c>
      <c r="L29" s="231">
        <v>35.878522482029602</v>
      </c>
      <c r="M29" s="231">
        <v>30.17467843566714</v>
      </c>
      <c r="N29" s="231">
        <v>37.432001756091921</v>
      </c>
      <c r="O29" s="231">
        <v>12.68550579534786</v>
      </c>
      <c r="P29" s="231">
        <v>13.2995783968352</v>
      </c>
      <c r="Q29" s="231">
        <v>14.616154750551731</v>
      </c>
      <c r="R29" s="231">
        <v>14.53504298332194</v>
      </c>
      <c r="S29" s="231">
        <v>15.33113625790067</v>
      </c>
      <c r="T29" s="231">
        <v>16.853532012139869</v>
      </c>
      <c r="U29" s="231">
        <v>14.32618078500256</v>
      </c>
      <c r="V29" s="231">
        <v>12.705597625785989</v>
      </c>
      <c r="W29" s="231">
        <v>11.92160856870086</v>
      </c>
      <c r="DA29" s="73" t="s">
        <v>1005</v>
      </c>
    </row>
    <row r="30" spans="1:105" ht="12" customHeight="1" x14ac:dyDescent="0.25">
      <c r="A30" s="46" t="s">
        <v>70</v>
      </c>
      <c r="B30" s="231">
        <v>120.1922051435856</v>
      </c>
      <c r="C30" s="231">
        <v>110.828093849886</v>
      </c>
      <c r="D30" s="231">
        <v>114.8739486130553</v>
      </c>
      <c r="E30" s="231">
        <v>97.624437068321811</v>
      </c>
      <c r="F30" s="231">
        <v>67.415866527660725</v>
      </c>
      <c r="G30" s="231">
        <v>46.747181016883708</v>
      </c>
      <c r="H30" s="231">
        <v>78.845983040109118</v>
      </c>
      <c r="I30" s="231">
        <v>71.644368450433305</v>
      </c>
      <c r="J30" s="231">
        <v>78.73074753193896</v>
      </c>
      <c r="K30" s="231">
        <v>55.681606832949463</v>
      </c>
      <c r="L30" s="231">
        <v>45.503729316569228</v>
      </c>
      <c r="M30" s="231">
        <v>60.752417097044713</v>
      </c>
      <c r="N30" s="231">
        <v>34.578775929140093</v>
      </c>
      <c r="O30" s="231">
        <v>37.335675477356837</v>
      </c>
      <c r="P30" s="231">
        <v>26.896588269355689</v>
      </c>
      <c r="Q30" s="231">
        <v>33.075294385655752</v>
      </c>
      <c r="R30" s="231">
        <v>15.648662194736181</v>
      </c>
      <c r="S30" s="231">
        <v>23.415994527398741</v>
      </c>
      <c r="T30" s="231">
        <v>28.042249434109671</v>
      </c>
      <c r="U30" s="231">
        <v>12.63564093949822</v>
      </c>
      <c r="V30" s="231">
        <v>7.4571959265676178</v>
      </c>
      <c r="W30" s="231">
        <v>12.23623394805826</v>
      </c>
      <c r="DA30" s="73" t="s">
        <v>1006</v>
      </c>
    </row>
    <row r="31" spans="1:105" ht="12" customHeight="1" x14ac:dyDescent="0.25">
      <c r="A31" s="46" t="s">
        <v>34</v>
      </c>
      <c r="B31" s="231">
        <v>63.669293466151267</v>
      </c>
      <c r="C31" s="231">
        <v>69.581484496161238</v>
      </c>
      <c r="D31" s="231">
        <v>64.39456328918331</v>
      </c>
      <c r="E31" s="231">
        <v>69.356907831682136</v>
      </c>
      <c r="F31" s="231">
        <v>71.494192674078874</v>
      </c>
      <c r="G31" s="231">
        <v>71.888075286470055</v>
      </c>
      <c r="H31" s="231">
        <v>67.128473324054369</v>
      </c>
      <c r="I31" s="231">
        <v>58.409077010568588</v>
      </c>
      <c r="J31" s="231">
        <v>55.247888702337967</v>
      </c>
      <c r="K31" s="231">
        <v>44.110319755302903</v>
      </c>
      <c r="L31" s="231">
        <v>51.965475679356842</v>
      </c>
      <c r="M31" s="231">
        <v>47.659263293426669</v>
      </c>
      <c r="N31" s="231">
        <v>43.123401089964112</v>
      </c>
      <c r="O31" s="231">
        <v>2.6789376196252901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603.09655906057242</v>
      </c>
      <c r="C32" s="231">
        <v>513.29023856007871</v>
      </c>
      <c r="D32" s="231">
        <v>640.89654016183431</v>
      </c>
      <c r="E32" s="231">
        <v>620.03558973459371</v>
      </c>
      <c r="F32" s="231">
        <v>787.50608399021075</v>
      </c>
      <c r="G32" s="231">
        <v>919.81102618412092</v>
      </c>
      <c r="H32" s="231">
        <v>865.63901123879089</v>
      </c>
      <c r="I32" s="231">
        <v>837.03933267834691</v>
      </c>
      <c r="J32" s="231">
        <v>801.30294197921967</v>
      </c>
      <c r="K32" s="231">
        <v>436.55306946539042</v>
      </c>
      <c r="L32" s="231">
        <v>543.3556473379291</v>
      </c>
      <c r="M32" s="231">
        <v>849.70257159380128</v>
      </c>
      <c r="N32" s="231">
        <v>945.55540592778527</v>
      </c>
      <c r="O32" s="231">
        <v>911.93599504676297</v>
      </c>
      <c r="P32" s="231">
        <v>925.33145554361784</v>
      </c>
      <c r="Q32" s="231">
        <v>744.37952783289745</v>
      </c>
      <c r="R32" s="231">
        <v>758.23245561573037</v>
      </c>
      <c r="S32" s="231">
        <v>781.8754825093913</v>
      </c>
      <c r="T32" s="231">
        <v>849.06646608310382</v>
      </c>
      <c r="U32" s="231">
        <v>855.3968439422232</v>
      </c>
      <c r="V32" s="231">
        <v>827.10948943234962</v>
      </c>
      <c r="W32" s="231">
        <v>870.5097836855067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0.52681583666504428</v>
      </c>
      <c r="D33" s="231">
        <v>0.53261743034617914</v>
      </c>
      <c r="E33" s="231">
        <v>0.2550355132622989</v>
      </c>
      <c r="F33" s="231">
        <v>0.44528370988611232</v>
      </c>
      <c r="G33" s="231">
        <v>0.4194564611030055</v>
      </c>
      <c r="H33" s="231">
        <v>0.28768759613839873</v>
      </c>
      <c r="I33" s="231">
        <v>0.14974549020071989</v>
      </c>
      <c r="J33" s="231">
        <v>0.53652197485585296</v>
      </c>
      <c r="K33" s="231">
        <v>0</v>
      </c>
      <c r="L33" s="231">
        <v>0</v>
      </c>
      <c r="M33" s="231">
        <v>0</v>
      </c>
      <c r="N33" s="231">
        <v>0</v>
      </c>
      <c r="O33" s="231">
        <v>0.87777956047296735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8.4469493226170727</v>
      </c>
      <c r="C34" s="231">
        <v>8.390018841790674</v>
      </c>
      <c r="D34" s="231">
        <v>8.7923978146851685</v>
      </c>
      <c r="E34" s="231">
        <v>8.8412141240588085</v>
      </c>
      <c r="F34" s="231">
        <v>8.8208412897930852</v>
      </c>
      <c r="G34" s="231">
        <v>8.8128056693778483</v>
      </c>
      <c r="H34" s="231">
        <v>7.9218156798923616</v>
      </c>
      <c r="I34" s="231">
        <v>7.903217566650194</v>
      </c>
      <c r="J34" s="231">
        <v>7.9022450088234191</v>
      </c>
      <c r="K34" s="231">
        <v>2.4274636850891218</v>
      </c>
      <c r="L34" s="231">
        <v>2.695148429323623</v>
      </c>
      <c r="M34" s="231">
        <v>2.987698821262569</v>
      </c>
      <c r="N34" s="231">
        <v>2.9253862522047052</v>
      </c>
      <c r="O34" s="231">
        <v>2.6346154516886799</v>
      </c>
      <c r="P34" s="231">
        <v>2.748498345323382</v>
      </c>
      <c r="Q34" s="231">
        <v>2.862971987406453</v>
      </c>
      <c r="R34" s="231">
        <v>3.4985964932124078</v>
      </c>
      <c r="S34" s="231">
        <v>3.517244792813933</v>
      </c>
      <c r="T34" s="231">
        <v>3.6369837705850938</v>
      </c>
      <c r="U34" s="231">
        <v>3.5492275977487222</v>
      </c>
      <c r="V34" s="231">
        <v>4.2571707903057252</v>
      </c>
      <c r="W34" s="231">
        <v>5.4238329638831839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538.69621975893517</v>
      </c>
      <c r="C36" s="263">
        <v>523.79334187572533</v>
      </c>
      <c r="D36" s="263">
        <v>603.08883390040762</v>
      </c>
      <c r="E36" s="263">
        <v>600.76769011870647</v>
      </c>
      <c r="F36" s="263">
        <v>669.3367154358433</v>
      </c>
      <c r="G36" s="263">
        <v>714.32111314761016</v>
      </c>
      <c r="H36" s="263">
        <v>671.30349013393948</v>
      </c>
      <c r="I36" s="263">
        <v>653.60836309915942</v>
      </c>
      <c r="J36" s="263">
        <v>641.63947220606497</v>
      </c>
      <c r="K36" s="263">
        <v>385.4775268688083</v>
      </c>
      <c r="L36" s="263">
        <v>457.07874399802051</v>
      </c>
      <c r="M36" s="263">
        <v>652.61323926898285</v>
      </c>
      <c r="N36" s="263">
        <v>691.02513025652547</v>
      </c>
      <c r="O36" s="263">
        <v>596.63921085341053</v>
      </c>
      <c r="P36" s="263">
        <v>600.47124552703212</v>
      </c>
      <c r="Q36" s="263">
        <v>499.02541633206562</v>
      </c>
      <c r="R36" s="263">
        <v>491.14297138007117</v>
      </c>
      <c r="S36" s="263">
        <v>503.88513887397562</v>
      </c>
      <c r="T36" s="263">
        <v>552.79460266026956</v>
      </c>
      <c r="U36" s="263">
        <v>542.08898899143639</v>
      </c>
      <c r="V36" s="263">
        <v>520.52035469360715</v>
      </c>
      <c r="W36" s="263">
        <v>547.62971733824327</v>
      </c>
      <c r="DA36" s="70" t="s">
        <v>1013</v>
      </c>
    </row>
    <row r="37" spans="1:105" ht="12" customHeight="1" x14ac:dyDescent="0.25">
      <c r="A37" s="60" t="s">
        <v>1014</v>
      </c>
      <c r="B37" s="264">
        <v>529.93674519817364</v>
      </c>
      <c r="C37" s="264">
        <v>515.68158020522628</v>
      </c>
      <c r="D37" s="264">
        <v>597.0459284121149</v>
      </c>
      <c r="E37" s="264">
        <v>593.63524565642138</v>
      </c>
      <c r="F37" s="264">
        <v>662.67284261676309</v>
      </c>
      <c r="G37" s="264">
        <v>708.09334556538874</v>
      </c>
      <c r="H37" s="264">
        <v>665.44330412071713</v>
      </c>
      <c r="I37" s="264">
        <v>648.52306821044351</v>
      </c>
      <c r="J37" s="264">
        <v>637.74990030839876</v>
      </c>
      <c r="K37" s="264">
        <v>382.19053837221821</v>
      </c>
      <c r="L37" s="264">
        <v>454.26444917633711</v>
      </c>
      <c r="M37" s="264">
        <v>650.73349330554845</v>
      </c>
      <c r="N37" s="264">
        <v>689.46216840618536</v>
      </c>
      <c r="O37" s="264">
        <v>594.85949335596649</v>
      </c>
      <c r="P37" s="264">
        <v>598.28028715103505</v>
      </c>
      <c r="Q37" s="264">
        <v>494.93964618478913</v>
      </c>
      <c r="R37" s="264">
        <v>487.3149726076378</v>
      </c>
      <c r="S37" s="264">
        <v>500.43422209875359</v>
      </c>
      <c r="T37" s="264">
        <v>549.71954063226099</v>
      </c>
      <c r="U37" s="264">
        <v>539.12429824411117</v>
      </c>
      <c r="V37" s="264">
        <v>516.99978630125474</v>
      </c>
      <c r="W37" s="264">
        <v>543.88511779607325</v>
      </c>
      <c r="DA37" s="72" t="s">
        <v>1015</v>
      </c>
    </row>
    <row r="38" spans="1:105" ht="12" customHeight="1" x14ac:dyDescent="0.25">
      <c r="A38" s="59" t="s">
        <v>30</v>
      </c>
      <c r="B38" s="232">
        <v>13.90956126414962</v>
      </c>
      <c r="C38" s="232">
        <v>54.309360346242677</v>
      </c>
      <c r="D38" s="232">
        <v>58.325425710026963</v>
      </c>
      <c r="E38" s="232">
        <v>75.054899312947043</v>
      </c>
      <c r="F38" s="232">
        <v>56.975784000394732</v>
      </c>
      <c r="G38" s="232">
        <v>35.536328151881378</v>
      </c>
      <c r="H38" s="232">
        <v>27.081109962301461</v>
      </c>
      <c r="I38" s="232">
        <v>28.865353885552452</v>
      </c>
      <c r="J38" s="232">
        <v>36.148678232808962</v>
      </c>
      <c r="K38" s="232">
        <v>24.12400890048669</v>
      </c>
      <c r="L38" s="232">
        <v>28.89691420304263</v>
      </c>
      <c r="M38" s="232">
        <v>40.653988476435053</v>
      </c>
      <c r="N38" s="232">
        <v>38.691546362668731</v>
      </c>
      <c r="O38" s="232">
        <v>32.947972603347289</v>
      </c>
      <c r="P38" s="232">
        <v>36.339649942621229</v>
      </c>
      <c r="Q38" s="232">
        <v>35.364205812513859</v>
      </c>
      <c r="R38" s="232">
        <v>27.97342254678729</v>
      </c>
      <c r="S38" s="232">
        <v>23.898772747870829</v>
      </c>
      <c r="T38" s="232">
        <v>29.527814598368099</v>
      </c>
      <c r="U38" s="232">
        <v>25.689244182795729</v>
      </c>
      <c r="V38" s="232">
        <v>24.830886338302971</v>
      </c>
      <c r="W38" s="232">
        <v>24.122362418440979</v>
      </c>
      <c r="DA38" s="71" t="s">
        <v>1016</v>
      </c>
    </row>
    <row r="39" spans="1:105" ht="12" customHeight="1" x14ac:dyDescent="0.25">
      <c r="A39" s="59" t="s">
        <v>33</v>
      </c>
      <c r="B39" s="297">
        <v>53.100472954187872</v>
      </c>
      <c r="C39" s="297">
        <v>54.047981807189281</v>
      </c>
      <c r="D39" s="297">
        <v>54.374784411652023</v>
      </c>
      <c r="E39" s="297">
        <v>53.704040698039492</v>
      </c>
      <c r="F39" s="297">
        <v>54.534380870916813</v>
      </c>
      <c r="G39" s="297">
        <v>53.388901558349097</v>
      </c>
      <c r="H39" s="297">
        <v>48.211791775845839</v>
      </c>
      <c r="I39" s="297">
        <v>47.46957323804606</v>
      </c>
      <c r="J39" s="297">
        <v>46.730548365171359</v>
      </c>
      <c r="K39" s="297">
        <v>39.532475730819442</v>
      </c>
      <c r="L39" s="297">
        <v>43.643831415732429</v>
      </c>
      <c r="M39" s="297">
        <v>43.627169113090083</v>
      </c>
      <c r="N39" s="297">
        <v>40.307244527481807</v>
      </c>
      <c r="O39" s="297">
        <v>0.45156689770080288</v>
      </c>
      <c r="P39" s="297">
        <v>0.46954681447632812</v>
      </c>
      <c r="Q39" s="297">
        <v>1.4606812386300081</v>
      </c>
      <c r="R39" s="297">
        <v>3.063115583861459</v>
      </c>
      <c r="S39" s="297">
        <v>1.1850997872101989</v>
      </c>
      <c r="T39" s="297">
        <v>1.2217667257406739</v>
      </c>
      <c r="U39" s="297">
        <v>1.192811594968864</v>
      </c>
      <c r="V39" s="297">
        <v>0.72345689589182882</v>
      </c>
      <c r="W39" s="297">
        <v>0.45194258816110178</v>
      </c>
      <c r="DA39" s="122" t="s">
        <v>1017</v>
      </c>
    </row>
    <row r="40" spans="1:105" ht="12" customHeight="1" x14ac:dyDescent="0.25">
      <c r="A40" s="59" t="s">
        <v>160</v>
      </c>
      <c r="B40" s="297">
        <v>22.544137778944769</v>
      </c>
      <c r="C40" s="297">
        <v>24.15147385451278</v>
      </c>
      <c r="D40" s="297">
        <v>23.844495041326802</v>
      </c>
      <c r="E40" s="297">
        <v>26.679337332770459</v>
      </c>
      <c r="F40" s="297">
        <v>30.46539883409082</v>
      </c>
      <c r="G40" s="297">
        <v>31.59318136552395</v>
      </c>
      <c r="H40" s="297">
        <v>16.393899760287681</v>
      </c>
      <c r="I40" s="297">
        <v>22.388409921237681</v>
      </c>
      <c r="J40" s="297">
        <v>21.908201222121111</v>
      </c>
      <c r="K40" s="297">
        <v>18.400593775753279</v>
      </c>
      <c r="L40" s="297">
        <v>21.922285327883699</v>
      </c>
      <c r="M40" s="297">
        <v>18.17135656754132</v>
      </c>
      <c r="N40" s="297">
        <v>22.456393094820321</v>
      </c>
      <c r="O40" s="297">
        <v>7.4040754347644091</v>
      </c>
      <c r="P40" s="297">
        <v>7.7339359459858832</v>
      </c>
      <c r="Q40" s="297">
        <v>8.4536315654831338</v>
      </c>
      <c r="R40" s="297">
        <v>8.4118350019723813</v>
      </c>
      <c r="S40" s="297">
        <v>8.880648499487954</v>
      </c>
      <c r="T40" s="297">
        <v>9.7839442847967408</v>
      </c>
      <c r="U40" s="297">
        <v>8.3168843428799271</v>
      </c>
      <c r="V40" s="297">
        <v>7.3696592937513978</v>
      </c>
      <c r="W40" s="297">
        <v>6.9199108744438931</v>
      </c>
      <c r="DA40" s="122" t="s">
        <v>1018</v>
      </c>
    </row>
    <row r="41" spans="1:105" ht="12" customHeight="1" x14ac:dyDescent="0.25">
      <c r="A41" s="59" t="s">
        <v>70</v>
      </c>
      <c r="B41" s="297">
        <v>73.18038824792427</v>
      </c>
      <c r="C41" s="297">
        <v>68.042076103096548</v>
      </c>
      <c r="D41" s="297">
        <v>69.994257041602594</v>
      </c>
      <c r="E41" s="297">
        <v>59.608631885410887</v>
      </c>
      <c r="F41" s="297">
        <v>41.060190623413646</v>
      </c>
      <c r="G41" s="297">
        <v>28.417814487460461</v>
      </c>
      <c r="H41" s="297">
        <v>47.89742108020215</v>
      </c>
      <c r="I41" s="297">
        <v>43.348476994411847</v>
      </c>
      <c r="J41" s="297">
        <v>47.680599465211799</v>
      </c>
      <c r="K41" s="297">
        <v>33.951109338472882</v>
      </c>
      <c r="L41" s="297">
        <v>27.803423010528249</v>
      </c>
      <c r="M41" s="297">
        <v>36.585438209856612</v>
      </c>
      <c r="N41" s="297">
        <v>20.74467163317297</v>
      </c>
      <c r="O41" s="297">
        <v>21.791496697247261</v>
      </c>
      <c r="P41" s="297">
        <v>15.640833463582</v>
      </c>
      <c r="Q41" s="297">
        <v>19.129952947827942</v>
      </c>
      <c r="R41" s="297">
        <v>9.0563175172419985</v>
      </c>
      <c r="S41" s="297">
        <v>13.56384896498446</v>
      </c>
      <c r="T41" s="297">
        <v>16.279306075787161</v>
      </c>
      <c r="U41" s="297">
        <v>7.3354626658054158</v>
      </c>
      <c r="V41" s="297">
        <v>4.3254158430154428</v>
      </c>
      <c r="W41" s="297">
        <v>7.1025355237472922</v>
      </c>
      <c r="DA41" s="122" t="s">
        <v>1019</v>
      </c>
    </row>
    <row r="42" spans="1:105" ht="12" customHeight="1" x14ac:dyDescent="0.25">
      <c r="A42" s="59" t="s">
        <v>162</v>
      </c>
      <c r="B42" s="297">
        <v>367.20218495296712</v>
      </c>
      <c r="C42" s="297">
        <v>315.13068809418502</v>
      </c>
      <c r="D42" s="297">
        <v>390.50696620750648</v>
      </c>
      <c r="E42" s="297">
        <v>378.58833642725352</v>
      </c>
      <c r="F42" s="297">
        <v>479.63708828794711</v>
      </c>
      <c r="G42" s="297">
        <v>559.15712000217388</v>
      </c>
      <c r="H42" s="297">
        <v>525.85908154208005</v>
      </c>
      <c r="I42" s="297">
        <v>506.45125417119539</v>
      </c>
      <c r="J42" s="297">
        <v>485.28187302308561</v>
      </c>
      <c r="K42" s="297">
        <v>266.18235062668577</v>
      </c>
      <c r="L42" s="297">
        <v>331.99799521915003</v>
      </c>
      <c r="M42" s="297">
        <v>511.69554093862541</v>
      </c>
      <c r="N42" s="297">
        <v>567.26231278804153</v>
      </c>
      <c r="O42" s="297">
        <v>532.26438172290671</v>
      </c>
      <c r="P42" s="297">
        <v>538.09632098436964</v>
      </c>
      <c r="Q42" s="297">
        <v>430.53117462033413</v>
      </c>
      <c r="R42" s="297">
        <v>438.81028195777469</v>
      </c>
      <c r="S42" s="297">
        <v>452.90585209920022</v>
      </c>
      <c r="T42" s="297">
        <v>492.90670894756829</v>
      </c>
      <c r="U42" s="297">
        <v>496.58989545766133</v>
      </c>
      <c r="V42" s="297">
        <v>479.75036793029312</v>
      </c>
      <c r="W42" s="297">
        <v>505.28836639128002</v>
      </c>
      <c r="DA42" s="122" t="s">
        <v>1020</v>
      </c>
    </row>
    <row r="43" spans="1:105" ht="12" customHeight="1" x14ac:dyDescent="0.25">
      <c r="A43" s="60" t="s">
        <v>1021</v>
      </c>
      <c r="B43" s="264">
        <v>8.7594745607615092</v>
      </c>
      <c r="C43" s="264">
        <v>8.1117616704990532</v>
      </c>
      <c r="D43" s="264">
        <v>6.0429054882927007</v>
      </c>
      <c r="E43" s="264">
        <v>7.1324444622850747</v>
      </c>
      <c r="F43" s="264">
        <v>6.6638728190801881</v>
      </c>
      <c r="G43" s="264">
        <v>6.2277675822213832</v>
      </c>
      <c r="H43" s="264">
        <v>5.8601860132223402</v>
      </c>
      <c r="I43" s="264">
        <v>5.0852948887158549</v>
      </c>
      <c r="J43" s="264">
        <v>3.8895718976662321</v>
      </c>
      <c r="K43" s="264">
        <v>3.286988496590157</v>
      </c>
      <c r="L43" s="264">
        <v>2.814294821683395</v>
      </c>
      <c r="M43" s="264">
        <v>1.879745963434357</v>
      </c>
      <c r="N43" s="264">
        <v>1.562961850340137</v>
      </c>
      <c r="O43" s="264">
        <v>1.7797174974439951</v>
      </c>
      <c r="P43" s="264">
        <v>2.1909583759970288</v>
      </c>
      <c r="Q43" s="264">
        <v>4.0857701472765564</v>
      </c>
      <c r="R43" s="264">
        <v>3.827998772433451</v>
      </c>
      <c r="S43" s="264">
        <v>3.4509167752220309</v>
      </c>
      <c r="T43" s="264">
        <v>3.0750620280085581</v>
      </c>
      <c r="U43" s="264">
        <v>2.96469074732518</v>
      </c>
      <c r="V43" s="264">
        <v>3.520568392352379</v>
      </c>
      <c r="W43" s="264">
        <v>3.7445995421700031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82.561956277332655</v>
      </c>
      <c r="C44" s="263">
        <f t="shared" si="1"/>
        <v>79.233470266344384</v>
      </c>
      <c r="D44" s="263">
        <f t="shared" si="1"/>
        <v>91.297235584447776</v>
      </c>
      <c r="E44" s="263">
        <f t="shared" si="1"/>
        <v>90.915882421765929</v>
      </c>
      <c r="F44" s="263">
        <f t="shared" si="1"/>
        <v>102.53379898456649</v>
      </c>
      <c r="G44" s="263">
        <f t="shared" si="1"/>
        <v>110.37135745211953</v>
      </c>
      <c r="H44" s="263">
        <f t="shared" si="1"/>
        <v>103.67631452719773</v>
      </c>
      <c r="I44" s="263">
        <f t="shared" si="1"/>
        <v>100.76514294262827</v>
      </c>
      <c r="J44" s="263">
        <f t="shared" si="1"/>
        <v>98.702004932842129</v>
      </c>
      <c r="K44" s="263">
        <f t="shared" si="1"/>
        <v>58.621056677768401</v>
      </c>
      <c r="L44" s="263">
        <f t="shared" si="1"/>
        <v>69.794586630845359</v>
      </c>
      <c r="M44" s="263">
        <f t="shared" si="1"/>
        <v>101.18060635965826</v>
      </c>
      <c r="N44" s="263">
        <f t="shared" si="1"/>
        <v>108.01140747955611</v>
      </c>
      <c r="O44" s="263">
        <f t="shared" si="1"/>
        <v>93.583409081506815</v>
      </c>
      <c r="P44" s="263">
        <f t="shared" si="1"/>
        <v>94.087818579125326</v>
      </c>
      <c r="Q44" s="263">
        <f t="shared" si="1"/>
        <v>77.638538726912543</v>
      </c>
      <c r="R44" s="263">
        <f t="shared" si="1"/>
        <v>76.47972686176665</v>
      </c>
      <c r="S44" s="263">
        <f t="shared" si="1"/>
        <v>78.459720276195384</v>
      </c>
      <c r="T44" s="263">
        <f t="shared" si="1"/>
        <v>86.40256259499867</v>
      </c>
      <c r="U44" s="263">
        <f t="shared" si="1"/>
        <v>84.899726894310476</v>
      </c>
      <c r="V44" s="263">
        <f t="shared" si="1"/>
        <v>81.514289449479435</v>
      </c>
      <c r="W44" s="263">
        <f t="shared" si="1"/>
        <v>85.773437565670434</v>
      </c>
      <c r="DA44" s="70"/>
    </row>
    <row r="45" spans="1:105" ht="12" customHeight="1" x14ac:dyDescent="0.25">
      <c r="A45" s="60" t="s">
        <v>1024</v>
      </c>
      <c r="B45" s="264">
        <v>47.654770151455118</v>
      </c>
      <c r="C45" s="264">
        <v>44.770286769014213</v>
      </c>
      <c r="D45" s="264">
        <v>56.274942017870039</v>
      </c>
      <c r="E45" s="264">
        <v>54.421567170563797</v>
      </c>
      <c r="F45" s="264">
        <v>64.39565113782659</v>
      </c>
      <c r="G45" s="264">
        <v>71.31094291241925</v>
      </c>
      <c r="H45" s="264">
        <v>66.972546156791523</v>
      </c>
      <c r="I45" s="264">
        <v>65.73462000322138</v>
      </c>
      <c r="J45" s="264">
        <v>65.556133588550281</v>
      </c>
      <c r="K45" s="264">
        <v>37.208888051126721</v>
      </c>
      <c r="L45" s="264">
        <v>45.964642129767491</v>
      </c>
      <c r="M45" s="264">
        <v>70.343252324130987</v>
      </c>
      <c r="N45" s="264">
        <v>76.062358579424583</v>
      </c>
      <c r="O45" s="264">
        <v>65.774751228032699</v>
      </c>
      <c r="P45" s="264">
        <v>65.650467533098762</v>
      </c>
      <c r="Q45" s="264">
        <v>51.323687591169353</v>
      </c>
      <c r="R45" s="264">
        <v>50.919683262381888</v>
      </c>
      <c r="S45" s="264">
        <v>52.77364674859097</v>
      </c>
      <c r="T45" s="264">
        <v>58.981840242518892</v>
      </c>
      <c r="U45" s="264">
        <v>58.14571430070513</v>
      </c>
      <c r="V45" s="264">
        <v>55.102794347977508</v>
      </c>
      <c r="W45" s="264">
        <v>57.941709470164483</v>
      </c>
      <c r="DA45" s="72" t="s">
        <v>1025</v>
      </c>
    </row>
    <row r="46" spans="1:105" ht="12" customHeight="1" x14ac:dyDescent="0.25">
      <c r="A46" s="60" t="s">
        <v>1026</v>
      </c>
      <c r="B46" s="264">
        <v>23.53931403943897</v>
      </c>
      <c r="C46" s="264">
        <v>22.93888865995784</v>
      </c>
      <c r="D46" s="264">
        <v>26.314019824991309</v>
      </c>
      <c r="E46" s="264">
        <v>26.241521700887649</v>
      </c>
      <c r="F46" s="264">
        <v>29.1912911552342</v>
      </c>
      <c r="G46" s="264">
        <v>31.117960395042729</v>
      </c>
      <c r="H46" s="264">
        <v>29.240332023410051</v>
      </c>
      <c r="I46" s="264">
        <v>28.43008658228683</v>
      </c>
      <c r="J46" s="264">
        <v>27.89149632844309</v>
      </c>
      <c r="K46" s="264">
        <v>16.817379125872161</v>
      </c>
      <c r="L46" s="264">
        <v>19.933594035438869</v>
      </c>
      <c r="M46" s="264">
        <v>28.253250129353319</v>
      </c>
      <c r="N46" s="264">
        <v>29.853324188185901</v>
      </c>
      <c r="O46" s="264">
        <v>25.60936592881745</v>
      </c>
      <c r="P46" s="264">
        <v>25.764271225175271</v>
      </c>
      <c r="Q46" s="264">
        <v>21.444198254611649</v>
      </c>
      <c r="R46" s="264">
        <v>21.118021772743639</v>
      </c>
      <c r="S46" s="264">
        <v>21.664984773501381</v>
      </c>
      <c r="T46" s="264">
        <v>23.741064235042181</v>
      </c>
      <c r="U46" s="264">
        <v>23.282655992097311</v>
      </c>
      <c r="V46" s="264">
        <v>22.367868059615631</v>
      </c>
      <c r="W46" s="264">
        <v>23.537774124151088</v>
      </c>
      <c r="DA46" s="72" t="s">
        <v>1027</v>
      </c>
    </row>
    <row r="47" spans="1:105" ht="12" customHeight="1" x14ac:dyDescent="0.25">
      <c r="A47" s="64" t="s">
        <v>30</v>
      </c>
      <c r="B47" s="231">
        <v>0.57057432531632202</v>
      </c>
      <c r="C47" s="231">
        <v>2.2093483401724949</v>
      </c>
      <c r="D47" s="231">
        <v>2.3907505182997402</v>
      </c>
      <c r="E47" s="231">
        <v>3.0700513169061479</v>
      </c>
      <c r="F47" s="231">
        <v>2.3364079186381872</v>
      </c>
      <c r="G47" s="231">
        <v>1.460005538978747</v>
      </c>
      <c r="H47" s="231">
        <v>1.113399705671904</v>
      </c>
      <c r="I47" s="231">
        <v>1.1915226466644639</v>
      </c>
      <c r="J47" s="231">
        <v>1.4907756480476799</v>
      </c>
      <c r="K47" s="231">
        <v>0.98815362921323369</v>
      </c>
      <c r="L47" s="231">
        <v>1.18118355617853</v>
      </c>
      <c r="M47" s="231">
        <v>1.6860702275422821</v>
      </c>
      <c r="N47" s="231">
        <v>1.6107804045092009</v>
      </c>
      <c r="O47" s="231">
        <v>1.409882270416946</v>
      </c>
      <c r="P47" s="231">
        <v>1.560756823310586</v>
      </c>
      <c r="Q47" s="231">
        <v>1.5271121259938081</v>
      </c>
      <c r="R47" s="231">
        <v>1.2072254442127071</v>
      </c>
      <c r="S47" s="231">
        <v>1.03043941429414</v>
      </c>
      <c r="T47" s="231">
        <v>1.270356062409477</v>
      </c>
      <c r="U47" s="231">
        <v>1.1051934231988061</v>
      </c>
      <c r="V47" s="231">
        <v>1.069195466912279</v>
      </c>
      <c r="W47" s="231">
        <v>1.037937959142111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2.1781971375260079</v>
      </c>
      <c r="C49" s="231">
        <v>2.198715251553284</v>
      </c>
      <c r="D49" s="231">
        <v>2.2288143195197541</v>
      </c>
      <c r="E49" s="231">
        <v>2.1967141702601229</v>
      </c>
      <c r="F49" s="231">
        <v>2.236293217201859</v>
      </c>
      <c r="G49" s="231">
        <v>2.1934762551165261</v>
      </c>
      <c r="H49" s="231">
        <v>1.982156375712306</v>
      </c>
      <c r="I49" s="231">
        <v>1.9594795811229919</v>
      </c>
      <c r="J49" s="231">
        <v>1.9271731894053941</v>
      </c>
      <c r="K49" s="231">
        <v>1.6193062905230979</v>
      </c>
      <c r="L49" s="231">
        <v>1.78397512048062</v>
      </c>
      <c r="M49" s="231">
        <v>1.8093789492800041</v>
      </c>
      <c r="N49" s="231">
        <v>1.6780440625467461</v>
      </c>
      <c r="O49" s="231">
        <v>1.9323075523950899E-2</v>
      </c>
      <c r="P49" s="231">
        <v>2.016663329764639E-2</v>
      </c>
      <c r="Q49" s="231">
        <v>6.3075756417360837E-2</v>
      </c>
      <c r="R49" s="231">
        <v>0.13219230021700409</v>
      </c>
      <c r="S49" s="231">
        <v>5.1097750645868772E-2</v>
      </c>
      <c r="T49" s="231">
        <v>5.2563279335295622E-2</v>
      </c>
      <c r="U49" s="231">
        <v>5.1316711402421597E-2</v>
      </c>
      <c r="V49" s="231">
        <v>3.1151398425950681E-2</v>
      </c>
      <c r="W49" s="231">
        <v>1.9446203463336181E-2</v>
      </c>
      <c r="DA49" s="73" t="s">
        <v>1030</v>
      </c>
    </row>
    <row r="50" spans="1:105" ht="12" customHeight="1" x14ac:dyDescent="0.25">
      <c r="A50" s="64" t="s">
        <v>160</v>
      </c>
      <c r="B50" s="231">
        <v>0.92476721291079633</v>
      </c>
      <c r="C50" s="231">
        <v>0.98250132818732017</v>
      </c>
      <c r="D50" s="231">
        <v>0.97738230256667369</v>
      </c>
      <c r="E50" s="231">
        <v>1.091293645883638</v>
      </c>
      <c r="F50" s="231">
        <v>1.249295649533269</v>
      </c>
      <c r="G50" s="231">
        <v>1.298001852934348</v>
      </c>
      <c r="H50" s="231">
        <v>0.67401089517114432</v>
      </c>
      <c r="I50" s="231">
        <v>0.92416318711110457</v>
      </c>
      <c r="J50" s="231">
        <v>0.90349673822440812</v>
      </c>
      <c r="K50" s="231">
        <v>0.75371442591460047</v>
      </c>
      <c r="L50" s="231">
        <v>0.8960902455260642</v>
      </c>
      <c r="M50" s="231">
        <v>0.75363290173473818</v>
      </c>
      <c r="N50" s="231">
        <v>0.9348894358999541</v>
      </c>
      <c r="O50" s="231">
        <v>0.31682904468736461</v>
      </c>
      <c r="P50" s="231">
        <v>0.33216592118536498</v>
      </c>
      <c r="Q50" s="231">
        <v>0.36504830168602709</v>
      </c>
      <c r="R50" s="231">
        <v>0.36302248071058418</v>
      </c>
      <c r="S50" s="231">
        <v>0.38290544602043508</v>
      </c>
      <c r="T50" s="231">
        <v>0.42092830456728109</v>
      </c>
      <c r="U50" s="231">
        <v>0.35780600674159968</v>
      </c>
      <c r="V50" s="231">
        <v>0.31733085167452219</v>
      </c>
      <c r="W50" s="231">
        <v>0.29775019734281061</v>
      </c>
      <c r="DA50" s="73" t="s">
        <v>1031</v>
      </c>
    </row>
    <row r="51" spans="1:105" ht="12" customHeight="1" x14ac:dyDescent="0.25">
      <c r="A51" s="64" t="s">
        <v>70</v>
      </c>
      <c r="B51" s="231">
        <v>3.0018812137924491</v>
      </c>
      <c r="C51" s="231">
        <v>2.768006232109256</v>
      </c>
      <c r="D51" s="231">
        <v>2.869054177712564</v>
      </c>
      <c r="E51" s="231">
        <v>2.4382360178213118</v>
      </c>
      <c r="F51" s="231">
        <v>1.683756637954688</v>
      </c>
      <c r="G51" s="231">
        <v>1.1675423071296169</v>
      </c>
      <c r="H51" s="231">
        <v>1.9692314904144439</v>
      </c>
      <c r="I51" s="231">
        <v>1.7893663192921121</v>
      </c>
      <c r="J51" s="231">
        <v>1.96635340604346</v>
      </c>
      <c r="K51" s="231">
        <v>1.3906856048270839</v>
      </c>
      <c r="L51" s="231">
        <v>1.1364862640611579</v>
      </c>
      <c r="M51" s="231">
        <v>1.5173325038694041</v>
      </c>
      <c r="N51" s="231">
        <v>0.86362820062764978</v>
      </c>
      <c r="O51" s="231">
        <v>0.93248362226017645</v>
      </c>
      <c r="P51" s="231">
        <v>0.67176039364977191</v>
      </c>
      <c r="Q51" s="231">
        <v>0.82607773722382383</v>
      </c>
      <c r="R51" s="231">
        <v>0.39083586999043951</v>
      </c>
      <c r="S51" s="231">
        <v>0.58483022247650651</v>
      </c>
      <c r="T51" s="231">
        <v>0.70037405227878224</v>
      </c>
      <c r="U51" s="231">
        <v>0.31558363635306619</v>
      </c>
      <c r="V51" s="231">
        <v>0.1862484870195226</v>
      </c>
      <c r="W51" s="231">
        <v>0.30560817793770062</v>
      </c>
      <c r="DA51" s="73" t="s">
        <v>1032</v>
      </c>
    </row>
    <row r="52" spans="1:105" ht="12" customHeight="1" x14ac:dyDescent="0.25">
      <c r="A52" s="64" t="s">
        <v>34</v>
      </c>
      <c r="B52" s="231">
        <v>1.5901834542693549</v>
      </c>
      <c r="C52" s="231">
        <v>1.7378444041964911</v>
      </c>
      <c r="D52" s="231">
        <v>1.608297556212068</v>
      </c>
      <c r="E52" s="231">
        <v>1.7322354508592039</v>
      </c>
      <c r="F52" s="231">
        <v>1.7856155782081411</v>
      </c>
      <c r="G52" s="231">
        <v>1.795453061538812</v>
      </c>
      <c r="H52" s="231">
        <v>1.676578799276657</v>
      </c>
      <c r="I52" s="231">
        <v>1.458806008122729</v>
      </c>
      <c r="J52" s="231">
        <v>1.3798532026192329</v>
      </c>
      <c r="K52" s="231">
        <v>1.101684922492566</v>
      </c>
      <c r="L52" s="231">
        <v>1.2978727282796241</v>
      </c>
      <c r="M52" s="231">
        <v>1.1903221758250671</v>
      </c>
      <c r="N52" s="231">
        <v>1.0770359646214429</v>
      </c>
      <c r="O52" s="231">
        <v>6.6908269996943256E-2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15.0627424514261</v>
      </c>
      <c r="C53" s="231">
        <v>12.819769156542311</v>
      </c>
      <c r="D53" s="231">
        <v>16.006822419124759</v>
      </c>
      <c r="E53" s="231">
        <v>15.485806142615161</v>
      </c>
      <c r="F53" s="231">
        <v>19.6684944456536</v>
      </c>
      <c r="G53" s="231">
        <v>22.972899419248439</v>
      </c>
      <c r="H53" s="231">
        <v>21.61991688778226</v>
      </c>
      <c r="I53" s="231">
        <v>20.905620667918949</v>
      </c>
      <c r="J53" s="231">
        <v>20.013080259326721</v>
      </c>
      <c r="K53" s="231">
        <v>10.903206713663691</v>
      </c>
      <c r="L53" s="231">
        <v>13.570672975033711</v>
      </c>
      <c r="M53" s="231">
        <v>21.221893582295191</v>
      </c>
      <c r="N53" s="231">
        <v>23.615882629523359</v>
      </c>
      <c r="O53" s="231">
        <v>22.776215216632931</v>
      </c>
      <c r="P53" s="231">
        <v>23.110775857795719</v>
      </c>
      <c r="Q53" s="231">
        <v>18.591379681101731</v>
      </c>
      <c r="R53" s="231">
        <v>18.937365875611029</v>
      </c>
      <c r="S53" s="231">
        <v>19.527866384229561</v>
      </c>
      <c r="T53" s="231">
        <v>21.206006419061332</v>
      </c>
      <c r="U53" s="231">
        <v>21.36411186648861</v>
      </c>
      <c r="V53" s="231">
        <v>20.657616149984921</v>
      </c>
      <c r="W53" s="231">
        <v>21.741567707708459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1.315758007205133E-2</v>
      </c>
      <c r="D54" s="231">
        <v>1.33024787787574E-2</v>
      </c>
      <c r="E54" s="231">
        <v>6.3696835847001469E-3</v>
      </c>
      <c r="F54" s="231">
        <v>1.112126033396321E-2</v>
      </c>
      <c r="G54" s="231">
        <v>1.0476207413656669E-2</v>
      </c>
      <c r="H54" s="231">
        <v>7.1851913296480264E-3</v>
      </c>
      <c r="I54" s="231">
        <v>3.739994397695534E-3</v>
      </c>
      <c r="J54" s="231">
        <v>1.339999740567671E-2</v>
      </c>
      <c r="K54" s="231">
        <v>0</v>
      </c>
      <c r="L54" s="231">
        <v>0</v>
      </c>
      <c r="M54" s="231">
        <v>0</v>
      </c>
      <c r="N54" s="231">
        <v>0</v>
      </c>
      <c r="O54" s="231">
        <v>2.1923135275594179E-2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0.2109682441979415</v>
      </c>
      <c r="C55" s="231">
        <v>0.2095463671246256</v>
      </c>
      <c r="D55" s="231">
        <v>0.21959605277698641</v>
      </c>
      <c r="E55" s="231">
        <v>0.22081527295736611</v>
      </c>
      <c r="F55" s="231">
        <v>0.22030644771049651</v>
      </c>
      <c r="G55" s="231">
        <v>0.2201057526825882</v>
      </c>
      <c r="H55" s="231">
        <v>0.19785267805168019</v>
      </c>
      <c r="I55" s="231">
        <v>0.1973881776567756</v>
      </c>
      <c r="J55" s="231">
        <v>0.19736388737051261</v>
      </c>
      <c r="K55" s="231">
        <v>6.0627539237899687E-2</v>
      </c>
      <c r="L55" s="231">
        <v>6.7313145879165898E-2</v>
      </c>
      <c r="M55" s="231">
        <v>7.4619788806633711E-2</v>
      </c>
      <c r="N55" s="231">
        <v>7.3063490457547869E-2</v>
      </c>
      <c r="O55" s="231">
        <v>6.5801294023547022E-2</v>
      </c>
      <c r="P55" s="231">
        <v>6.8645595936187145E-2</v>
      </c>
      <c r="Q55" s="231">
        <v>7.1504652188903811E-2</v>
      </c>
      <c r="R55" s="231">
        <v>8.7379802001868484E-2</v>
      </c>
      <c r="S55" s="231">
        <v>8.7845555834873842E-2</v>
      </c>
      <c r="T55" s="231">
        <v>9.0836117390014279E-2</v>
      </c>
      <c r="U55" s="231">
        <v>8.8644347912807925E-2</v>
      </c>
      <c r="V55" s="231">
        <v>0.1063257055984443</v>
      </c>
      <c r="W55" s="231">
        <v>0.13546387855667091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11.36787208643856</v>
      </c>
      <c r="C57" s="264">
        <v>11.52429483737232</v>
      </c>
      <c r="D57" s="264">
        <v>8.7082737415864209</v>
      </c>
      <c r="E57" s="264">
        <v>10.252793550314481</v>
      </c>
      <c r="F57" s="264">
        <v>8.9468566915056975</v>
      </c>
      <c r="G57" s="264">
        <v>7.9424541446575487</v>
      </c>
      <c r="H57" s="264">
        <v>7.4634363469961551</v>
      </c>
      <c r="I57" s="264">
        <v>6.6004363571200573</v>
      </c>
      <c r="J57" s="264">
        <v>5.2543750158487512</v>
      </c>
      <c r="K57" s="264">
        <v>4.5947895007695152</v>
      </c>
      <c r="L57" s="264">
        <v>3.8963504656389998</v>
      </c>
      <c r="M57" s="264">
        <v>2.5841039061739561</v>
      </c>
      <c r="N57" s="264">
        <v>2.0957247119456199</v>
      </c>
      <c r="O57" s="264">
        <v>2.1992919246566571</v>
      </c>
      <c r="P57" s="264">
        <v>2.6730798208512918</v>
      </c>
      <c r="Q57" s="264">
        <v>4.8706528811315488</v>
      </c>
      <c r="R57" s="264">
        <v>4.4420218266411213</v>
      </c>
      <c r="S57" s="264">
        <v>4.0210887541030278</v>
      </c>
      <c r="T57" s="264">
        <v>3.679658117437592</v>
      </c>
      <c r="U57" s="264">
        <v>3.4713566015080382</v>
      </c>
      <c r="V57" s="264">
        <v>4.0436270418862907</v>
      </c>
      <c r="W57" s="264">
        <v>4.2939539713548696</v>
      </c>
      <c r="DA57" s="72" t="s">
        <v>1039</v>
      </c>
    </row>
    <row r="58" spans="1:105" ht="12" customHeight="1" x14ac:dyDescent="0.25">
      <c r="A58" s="132" t="s">
        <v>1040</v>
      </c>
      <c r="B58" s="318">
        <v>182.53207372738621</v>
      </c>
      <c r="C58" s="318">
        <v>183.56937157776611</v>
      </c>
      <c r="D58" s="318">
        <v>181.14166972912571</v>
      </c>
      <c r="E58" s="318">
        <v>181.39966140739361</v>
      </c>
      <c r="F58" s="318">
        <v>177.4480900679369</v>
      </c>
      <c r="G58" s="318">
        <v>175.12377686015009</v>
      </c>
      <c r="H58" s="318">
        <v>173.544740502716</v>
      </c>
      <c r="I58" s="318">
        <v>177.77015857407861</v>
      </c>
      <c r="J58" s="318">
        <v>172.25705503755859</v>
      </c>
      <c r="K58" s="318">
        <v>151.2382204106766</v>
      </c>
      <c r="L58" s="318">
        <v>168.1029154856183</v>
      </c>
      <c r="M58" s="318">
        <v>159.67895771969219</v>
      </c>
      <c r="N58" s="318">
        <v>147.56992271110241</v>
      </c>
      <c r="O58" s="318">
        <v>146.62456307890579</v>
      </c>
      <c r="P58" s="318">
        <v>146.4166627404108</v>
      </c>
      <c r="Q58" s="318">
        <v>145.3106104998447</v>
      </c>
      <c r="R58" s="318">
        <v>143.80224512768709</v>
      </c>
      <c r="S58" s="318">
        <v>150.98237005716291</v>
      </c>
      <c r="T58" s="318">
        <v>107.04034777369949</v>
      </c>
      <c r="U58" s="318">
        <v>104.8700144435588</v>
      </c>
      <c r="V58" s="318">
        <v>102.202555274517</v>
      </c>
      <c r="W58" s="318">
        <v>107.6294752693761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1152.459543639834</v>
      </c>
      <c r="C61" s="225">
        <v>1106.74395215614</v>
      </c>
      <c r="D61" s="225">
        <v>1219.477671591382</v>
      </c>
      <c r="E61" s="225">
        <v>1201.9012774701041</v>
      </c>
      <c r="F61" s="225">
        <v>1355.862063324357</v>
      </c>
      <c r="G61" s="225">
        <v>1441.165763310375</v>
      </c>
      <c r="H61" s="225">
        <v>1377.3213610573689</v>
      </c>
      <c r="I61" s="225">
        <v>1305.881637895613</v>
      </c>
      <c r="J61" s="225">
        <v>1228.3629863314879</v>
      </c>
      <c r="K61" s="225">
        <v>1040.5647539113461</v>
      </c>
      <c r="L61" s="225">
        <v>1001.829184509498</v>
      </c>
      <c r="M61" s="225">
        <v>1109.2399530145431</v>
      </c>
      <c r="N61" s="225">
        <v>1243.964555321714</v>
      </c>
      <c r="O61" s="225">
        <v>1435.922265387504</v>
      </c>
      <c r="P61" s="225">
        <v>1259.451566632898</v>
      </c>
      <c r="Q61" s="225">
        <v>902.22594549796679</v>
      </c>
      <c r="R61" s="225">
        <v>1116.905781406293</v>
      </c>
      <c r="S61" s="225">
        <v>1150.69841410761</v>
      </c>
      <c r="T61" s="225">
        <v>1118.980964077221</v>
      </c>
      <c r="U61" s="225">
        <v>1168.18039175271</v>
      </c>
      <c r="V61" s="225">
        <v>1083.7290256236049</v>
      </c>
      <c r="W61" s="225">
        <v>1130.629950743865</v>
      </c>
      <c r="DA61" s="89" t="s">
        <v>1042</v>
      </c>
    </row>
    <row r="62" spans="1:105" ht="12" customHeight="1" x14ac:dyDescent="0.25">
      <c r="A62" s="55" t="s">
        <v>92</v>
      </c>
      <c r="B62" s="261">
        <v>9.0691078904843891</v>
      </c>
      <c r="C62" s="261">
        <v>8.5802580967630746</v>
      </c>
      <c r="D62" s="261">
        <v>8.548084158917364</v>
      </c>
      <c r="E62" s="261">
        <v>8.789921448271631</v>
      </c>
      <c r="F62" s="261">
        <v>9.5400633651205471</v>
      </c>
      <c r="G62" s="261">
        <v>9.8380307203792512</v>
      </c>
      <c r="H62" s="261">
        <v>9.4023017952858989</v>
      </c>
      <c r="I62" s="261">
        <v>8.6512834367067342</v>
      </c>
      <c r="J62" s="261">
        <v>7.6249348057738766</v>
      </c>
      <c r="K62" s="261">
        <v>6.9872801674167038</v>
      </c>
      <c r="L62" s="261">
        <v>6.1316581602910434</v>
      </c>
      <c r="M62" s="261">
        <v>5.5897934805121716</v>
      </c>
      <c r="N62" s="261">
        <v>5.896330005460289</v>
      </c>
      <c r="O62" s="261">
        <v>7.4251125983014727</v>
      </c>
      <c r="P62" s="261">
        <v>6.892151427100468</v>
      </c>
      <c r="Q62" s="261">
        <v>6.1249187595988586</v>
      </c>
      <c r="R62" s="261">
        <v>7.3940583426593163</v>
      </c>
      <c r="S62" s="261">
        <v>7.330691098670723</v>
      </c>
      <c r="T62" s="261">
        <v>6.8747260063783733</v>
      </c>
      <c r="U62" s="261">
        <v>7.1205673387399884</v>
      </c>
      <c r="V62" s="261">
        <v>6.9828748461519732</v>
      </c>
      <c r="W62" s="261">
        <v>7.3070164982925361</v>
      </c>
      <c r="DA62" s="67" t="s">
        <v>1043</v>
      </c>
    </row>
    <row r="63" spans="1:105" ht="12" customHeight="1" x14ac:dyDescent="0.25">
      <c r="A63" s="202" t="s">
        <v>93</v>
      </c>
      <c r="B63" s="226">
        <v>71.973081852301604</v>
      </c>
      <c r="C63" s="226">
        <v>68.093535303527915</v>
      </c>
      <c r="D63" s="226">
        <v>67.838200656499424</v>
      </c>
      <c r="E63" s="226">
        <v>69.757438494644006</v>
      </c>
      <c r="F63" s="226">
        <v>75.710617818804153</v>
      </c>
      <c r="G63" s="226">
        <v>78.075307831131624</v>
      </c>
      <c r="H63" s="226">
        <v>74.617332254055967</v>
      </c>
      <c r="I63" s="226">
        <v>68.657197426316856</v>
      </c>
      <c r="J63" s="226">
        <v>60.512022077743218</v>
      </c>
      <c r="K63" s="226">
        <v>55.451549754094501</v>
      </c>
      <c r="L63" s="226">
        <v>48.66127297085108</v>
      </c>
      <c r="M63" s="226">
        <v>44.360996535556303</v>
      </c>
      <c r="N63" s="226">
        <v>46.793692084802061</v>
      </c>
      <c r="O63" s="226">
        <v>58.926218901952502</v>
      </c>
      <c r="P63" s="226">
        <v>54.696601340649039</v>
      </c>
      <c r="Q63" s="226">
        <v>48.607788610149747</v>
      </c>
      <c r="R63" s="226">
        <v>58.679770132108168</v>
      </c>
      <c r="S63" s="226">
        <v>58.176883200623877</v>
      </c>
      <c r="T63" s="226">
        <v>54.558311968961441</v>
      </c>
      <c r="U63" s="226">
        <v>56.509326175695747</v>
      </c>
      <c r="V63" s="226">
        <v>55.416588812863999</v>
      </c>
      <c r="W63" s="226">
        <v>57.988999897060182</v>
      </c>
      <c r="DA63" s="174" t="s">
        <v>1044</v>
      </c>
    </row>
    <row r="64" spans="1:105" ht="12" customHeight="1" x14ac:dyDescent="0.25">
      <c r="A64" s="202" t="s">
        <v>94</v>
      </c>
      <c r="B64" s="226">
        <v>80.56537617825002</v>
      </c>
      <c r="C64" s="226">
        <v>76.222681394880979</v>
      </c>
      <c r="D64" s="226">
        <v>75.936864373297723</v>
      </c>
      <c r="E64" s="226">
        <v>78.08522476618684</v>
      </c>
      <c r="F64" s="226">
        <v>84.749106864382782</v>
      </c>
      <c r="G64" s="226">
        <v>87.396098426854266</v>
      </c>
      <c r="H64" s="226">
        <v>83.525302623584182</v>
      </c>
      <c r="I64" s="226">
        <v>76.853634659507222</v>
      </c>
      <c r="J64" s="226">
        <v>67.736071549700526</v>
      </c>
      <c r="K64" s="226">
        <v>62.071469647130407</v>
      </c>
      <c r="L64" s="226">
        <v>54.470555676000387</v>
      </c>
      <c r="M64" s="226">
        <v>49.656903408185087</v>
      </c>
      <c r="N64" s="226">
        <v>52.380019148238269</v>
      </c>
      <c r="O64" s="226">
        <v>65.960951933947157</v>
      </c>
      <c r="P64" s="226">
        <v>61.22639394161564</v>
      </c>
      <c r="Q64" s="226">
        <v>54.410686242475258</v>
      </c>
      <c r="R64" s="226">
        <v>65.685081603815661</v>
      </c>
      <c r="S64" s="226">
        <v>65.12215899764881</v>
      </c>
      <c r="T64" s="226">
        <v>61.071595300724731</v>
      </c>
      <c r="U64" s="226">
        <v>63.255525590346387</v>
      </c>
      <c r="V64" s="226">
        <v>62.032334996934942</v>
      </c>
      <c r="W64" s="226">
        <v>64.911845799441124</v>
      </c>
      <c r="DA64" s="174" t="s">
        <v>1045</v>
      </c>
    </row>
    <row r="65" spans="1:105" ht="12" customHeight="1" x14ac:dyDescent="0.25">
      <c r="A65" s="202" t="s">
        <v>95</v>
      </c>
      <c r="B65" s="226">
        <v>129.70341412252699</v>
      </c>
      <c r="C65" s="226">
        <v>122.71204429823869</v>
      </c>
      <c r="D65" s="226">
        <v>122.2519031647615</v>
      </c>
      <c r="E65" s="226">
        <v>125.710580960876</v>
      </c>
      <c r="F65" s="226">
        <v>136.4388652493237</v>
      </c>
      <c r="G65" s="226">
        <v>140.7002968852473</v>
      </c>
      <c r="H65" s="226">
        <v>134.46864434576821</v>
      </c>
      <c r="I65" s="226">
        <v>123.7278254744193</v>
      </c>
      <c r="J65" s="226">
        <v>109.0493231212113</v>
      </c>
      <c r="K65" s="226">
        <v>99.92979508992957</v>
      </c>
      <c r="L65" s="226">
        <v>87.692969057789384</v>
      </c>
      <c r="M65" s="226">
        <v>79.943397676741924</v>
      </c>
      <c r="N65" s="226">
        <v>84.327382774189289</v>
      </c>
      <c r="O65" s="226">
        <v>106.1915312810829</v>
      </c>
      <c r="P65" s="226">
        <v>98.569294966964094</v>
      </c>
      <c r="Q65" s="226">
        <v>87.596584353861317</v>
      </c>
      <c r="R65" s="226">
        <v>105.74740347618069</v>
      </c>
      <c r="S65" s="226">
        <v>104.8411458830299</v>
      </c>
      <c r="T65" s="226">
        <v>98.32008230046263</v>
      </c>
      <c r="U65" s="226">
        <v>101.83602460975951</v>
      </c>
      <c r="V65" s="226">
        <v>99.866791626386956</v>
      </c>
      <c r="W65" s="226">
        <v>104.5025594934844</v>
      </c>
      <c r="DA65" s="174" t="s">
        <v>1046</v>
      </c>
    </row>
    <row r="66" spans="1:105" ht="12" customHeight="1" x14ac:dyDescent="0.25">
      <c r="A66" s="56" t="s">
        <v>96</v>
      </c>
      <c r="B66" s="262">
        <v>35.783999545133163</v>
      </c>
      <c r="C66" s="262">
        <v>33.978411523965363</v>
      </c>
      <c r="D66" s="262">
        <v>38.905667937437862</v>
      </c>
      <c r="E66" s="262">
        <v>37.78283897657419</v>
      </c>
      <c r="F66" s="262">
        <v>43.876750049466111</v>
      </c>
      <c r="G66" s="262">
        <v>47.614437464938987</v>
      </c>
      <c r="H66" s="262">
        <v>45.362879439698737</v>
      </c>
      <c r="I66" s="262">
        <v>43.432858485598437</v>
      </c>
      <c r="J66" s="262">
        <v>41.550911982473806</v>
      </c>
      <c r="K66" s="262">
        <v>33.892045060417793</v>
      </c>
      <c r="L66" s="262">
        <v>33.711651232420451</v>
      </c>
      <c r="M66" s="262">
        <v>39.993373120817623</v>
      </c>
      <c r="N66" s="262">
        <v>45.984415001425027</v>
      </c>
      <c r="O66" s="262">
        <v>52.531480197315247</v>
      </c>
      <c r="P66" s="262">
        <v>49.123619968020648</v>
      </c>
      <c r="Q66" s="262">
        <v>33.467935727240942</v>
      </c>
      <c r="R66" s="262">
        <v>42.12925734206808</v>
      </c>
      <c r="S66" s="262">
        <v>44.350926574085129</v>
      </c>
      <c r="T66" s="262">
        <v>44.147725149372448</v>
      </c>
      <c r="U66" s="262">
        <v>46.894105238036623</v>
      </c>
      <c r="V66" s="262">
        <v>44.011756574106343</v>
      </c>
      <c r="W66" s="262">
        <v>45.957796624468372</v>
      </c>
      <c r="DA66" s="68" t="s">
        <v>1047</v>
      </c>
    </row>
    <row r="67" spans="1:105" ht="12" customHeight="1" x14ac:dyDescent="0.25">
      <c r="A67" s="37" t="s">
        <v>160</v>
      </c>
      <c r="B67" s="228">
        <v>1.689992142649154</v>
      </c>
      <c r="C67" s="228">
        <v>1.9519436864794859</v>
      </c>
      <c r="D67" s="228">
        <v>1.953803179139826</v>
      </c>
      <c r="E67" s="228">
        <v>2.114926436599053</v>
      </c>
      <c r="F67" s="228">
        <v>2.317568554204068</v>
      </c>
      <c r="G67" s="228">
        <v>2.3034235953111408</v>
      </c>
      <c r="H67" s="228">
        <v>1.23758482117278</v>
      </c>
      <c r="I67" s="228">
        <v>1.6772772062855841</v>
      </c>
      <c r="J67" s="228">
        <v>1.6665955363880001</v>
      </c>
      <c r="K67" s="228">
        <v>1.963639027802411</v>
      </c>
      <c r="L67" s="228">
        <v>1.9309307738277259</v>
      </c>
      <c r="M67" s="228">
        <v>1.3227214698499801</v>
      </c>
      <c r="N67" s="228">
        <v>1.7036732385389599</v>
      </c>
      <c r="O67" s="228">
        <v>0.69676814985050428</v>
      </c>
      <c r="P67" s="228">
        <v>0.56388386964543225</v>
      </c>
      <c r="Q67" s="228">
        <v>0.47785722332739289</v>
      </c>
      <c r="R67" s="228">
        <v>0.58090286768131649</v>
      </c>
      <c r="S67" s="228">
        <v>0.61756959120008603</v>
      </c>
      <c r="T67" s="228">
        <v>0.61963133384368196</v>
      </c>
      <c r="U67" s="228">
        <v>0.54265711381641246</v>
      </c>
      <c r="V67" s="228">
        <v>0.43459279359726788</v>
      </c>
      <c r="W67" s="228">
        <v>0.403189055264424</v>
      </c>
      <c r="DA67" s="69" t="s">
        <v>1048</v>
      </c>
    </row>
    <row r="68" spans="1:105" ht="12" customHeight="1" x14ac:dyDescent="0.25">
      <c r="A68" s="37" t="s">
        <v>162</v>
      </c>
      <c r="B68" s="228">
        <v>27.52683706154864</v>
      </c>
      <c r="C68" s="228">
        <v>25.469143653377671</v>
      </c>
      <c r="D68" s="228">
        <v>31.997899336098509</v>
      </c>
      <c r="E68" s="228">
        <v>30.011483093118841</v>
      </c>
      <c r="F68" s="228">
        <v>36.48702711228826</v>
      </c>
      <c r="G68" s="228">
        <v>40.767521598971783</v>
      </c>
      <c r="H68" s="228">
        <v>39.697401283910082</v>
      </c>
      <c r="I68" s="228">
        <v>37.941914932971407</v>
      </c>
      <c r="J68" s="228">
        <v>36.916248635403932</v>
      </c>
      <c r="K68" s="228">
        <v>28.405933991733281</v>
      </c>
      <c r="L68" s="228">
        <v>29.24262394315134</v>
      </c>
      <c r="M68" s="228">
        <v>37.247118865908533</v>
      </c>
      <c r="N68" s="228">
        <v>43.035834715220368</v>
      </c>
      <c r="O68" s="228">
        <v>50.089288224032387</v>
      </c>
      <c r="P68" s="228">
        <v>39.232783648295161</v>
      </c>
      <c r="Q68" s="228">
        <v>24.336574177182751</v>
      </c>
      <c r="R68" s="228">
        <v>30.303275218492601</v>
      </c>
      <c r="S68" s="228">
        <v>31.495546969250821</v>
      </c>
      <c r="T68" s="228">
        <v>31.21649435394616</v>
      </c>
      <c r="U68" s="228">
        <v>32.401321012735757</v>
      </c>
      <c r="V68" s="228">
        <v>28.291138615447689</v>
      </c>
      <c r="W68" s="228">
        <v>29.440659392564282</v>
      </c>
      <c r="DA68" s="69" t="s">
        <v>1049</v>
      </c>
    </row>
    <row r="69" spans="1:105" ht="12" customHeight="1" x14ac:dyDescent="0.25">
      <c r="A69" s="37" t="s">
        <v>97</v>
      </c>
      <c r="B69" s="228">
        <v>7.4348239838036251E-4</v>
      </c>
      <c r="C69" s="228">
        <v>1.3259562823165849E-3</v>
      </c>
      <c r="D69" s="228">
        <v>2.446032166428299E-3</v>
      </c>
      <c r="E69" s="228">
        <v>2.392705721541499E-3</v>
      </c>
      <c r="F69" s="228">
        <v>2.802696878796558E-3</v>
      </c>
      <c r="G69" s="228">
        <v>2.8964284605991742E-3</v>
      </c>
      <c r="H69" s="228">
        <v>4.0055682765485247E-3</v>
      </c>
      <c r="I69" s="228">
        <v>3.905298508996556E-3</v>
      </c>
      <c r="J69" s="228">
        <v>9.2018146157947563E-3</v>
      </c>
      <c r="K69" s="228">
        <v>1.4727141721761631E-2</v>
      </c>
      <c r="L69" s="228">
        <v>5.9245247640162313E-2</v>
      </c>
      <c r="M69" s="228">
        <v>5.5236293568891273E-2</v>
      </c>
      <c r="N69" s="228">
        <v>5.9152832356747009E-2</v>
      </c>
      <c r="O69" s="228">
        <v>7.0602329680127682E-2</v>
      </c>
      <c r="P69" s="228">
        <v>6.2459330408459413E-2</v>
      </c>
      <c r="Q69" s="228">
        <v>5.4918950078999447E-2</v>
      </c>
      <c r="R69" s="228">
        <v>5.8344049679099147E-2</v>
      </c>
      <c r="S69" s="228">
        <v>6.0085319391149028E-2</v>
      </c>
      <c r="T69" s="228">
        <v>5.4313394758802098E-2</v>
      </c>
      <c r="U69" s="228">
        <v>5.7467022730634303E-2</v>
      </c>
      <c r="V69" s="228">
        <v>5.5988414599956432E-2</v>
      </c>
      <c r="W69" s="228">
        <v>5.4999835344370453E-2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7.6670580026526798</v>
      </c>
      <c r="Q70" s="228">
        <v>6.2890279247947731</v>
      </c>
      <c r="R70" s="228">
        <v>8.543203249316548</v>
      </c>
      <c r="S70" s="228">
        <v>9.77792105122953</v>
      </c>
      <c r="T70" s="228">
        <v>10.30980483573401</v>
      </c>
      <c r="U70" s="228">
        <v>11.958269206332799</v>
      </c>
      <c r="V70" s="228">
        <v>13.15393853248826</v>
      </c>
      <c r="W70" s="228">
        <v>13.877154992876701</v>
      </c>
      <c r="DA70" s="69" t="s">
        <v>1051</v>
      </c>
    </row>
    <row r="71" spans="1:105" ht="12" customHeight="1" x14ac:dyDescent="0.25">
      <c r="A71" s="37" t="s">
        <v>38</v>
      </c>
      <c r="B71" s="228">
        <v>6.56642685853698</v>
      </c>
      <c r="C71" s="228">
        <v>6.555998227825893</v>
      </c>
      <c r="D71" s="228">
        <v>4.9515193900331047</v>
      </c>
      <c r="E71" s="228">
        <v>5.6540367411347576</v>
      </c>
      <c r="F71" s="228">
        <v>5.0693516860949899</v>
      </c>
      <c r="G71" s="228">
        <v>4.5405958421954731</v>
      </c>
      <c r="H71" s="228">
        <v>4.4238877663393339</v>
      </c>
      <c r="I71" s="228">
        <v>3.809761047832454</v>
      </c>
      <c r="J71" s="228">
        <v>2.958865996066081</v>
      </c>
      <c r="K71" s="228">
        <v>3.507744899160341</v>
      </c>
      <c r="L71" s="228">
        <v>2.478851267801228</v>
      </c>
      <c r="M71" s="228">
        <v>1.368296491490222</v>
      </c>
      <c r="N71" s="228">
        <v>1.1857542153089631</v>
      </c>
      <c r="O71" s="228">
        <v>1.674821493752217</v>
      </c>
      <c r="P71" s="228">
        <v>1.597435117018918</v>
      </c>
      <c r="Q71" s="228">
        <v>2.309557451857021</v>
      </c>
      <c r="R71" s="228">
        <v>2.6435319568985181</v>
      </c>
      <c r="S71" s="228">
        <v>2.399803643013537</v>
      </c>
      <c r="T71" s="228">
        <v>1.9474812310898031</v>
      </c>
      <c r="U71" s="228">
        <v>1.934390882421017</v>
      </c>
      <c r="V71" s="228">
        <v>2.0760982179731622</v>
      </c>
      <c r="W71" s="228">
        <v>2.1817933484185938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494.33532943229352</v>
      </c>
      <c r="C72" s="263">
        <f t="shared" si="2"/>
        <v>478.56240011986671</v>
      </c>
      <c r="D72" s="263">
        <f t="shared" si="2"/>
        <v>545.09308642146118</v>
      </c>
      <c r="E72" s="263">
        <f t="shared" si="2"/>
        <v>529.97707895381347</v>
      </c>
      <c r="F72" s="263">
        <f t="shared" si="2"/>
        <v>604.31834203662845</v>
      </c>
      <c r="G72" s="263">
        <f t="shared" si="2"/>
        <v>647.56575824093795</v>
      </c>
      <c r="H72" s="263">
        <f t="shared" si="2"/>
        <v>618.95299649355445</v>
      </c>
      <c r="I72" s="263">
        <f t="shared" si="2"/>
        <v>591.98548513020773</v>
      </c>
      <c r="J72" s="263">
        <f t="shared" si="2"/>
        <v>567.34894750256524</v>
      </c>
      <c r="K72" s="263">
        <f t="shared" si="2"/>
        <v>471.12070383844645</v>
      </c>
      <c r="L72" s="263">
        <f t="shared" si="2"/>
        <v>465.51211184469162</v>
      </c>
      <c r="M72" s="263">
        <f t="shared" si="2"/>
        <v>537.43776446122502</v>
      </c>
      <c r="N72" s="263">
        <f t="shared" si="2"/>
        <v>609.14152828368765</v>
      </c>
      <c r="O72" s="263">
        <f t="shared" si="2"/>
        <v>688.34116728006518</v>
      </c>
      <c r="P72" s="263">
        <f t="shared" si="2"/>
        <v>593.75213389749069</v>
      </c>
      <c r="Q72" s="263">
        <f t="shared" si="2"/>
        <v>401.54005441729259</v>
      </c>
      <c r="R72" s="263">
        <f t="shared" si="2"/>
        <v>500.75705800413658</v>
      </c>
      <c r="S72" s="263">
        <f t="shared" si="2"/>
        <v>521.44223759508202</v>
      </c>
      <c r="T72" s="263">
        <f t="shared" si="2"/>
        <v>511.49918171771446</v>
      </c>
      <c r="U72" s="263">
        <f t="shared" si="2"/>
        <v>534.6367978883568</v>
      </c>
      <c r="V72" s="263">
        <f t="shared" si="2"/>
        <v>487.74401341973885</v>
      </c>
      <c r="W72" s="263">
        <f t="shared" si="2"/>
        <v>508.39589569846925</v>
      </c>
      <c r="DA72" s="70"/>
    </row>
    <row r="73" spans="1:105" ht="12" customHeight="1" x14ac:dyDescent="0.25">
      <c r="A73" s="60" t="s">
        <v>1054</v>
      </c>
      <c r="B73" s="264">
        <v>493.95077809523917</v>
      </c>
      <c r="C73" s="264">
        <v>478.19857715478281</v>
      </c>
      <c r="D73" s="264">
        <v>544.73062770641889</v>
      </c>
      <c r="E73" s="264">
        <v>529.60436577338237</v>
      </c>
      <c r="F73" s="264">
        <v>603.9138210884887</v>
      </c>
      <c r="G73" s="264">
        <v>647.14860278163712</v>
      </c>
      <c r="H73" s="264">
        <v>618.55431695743823</v>
      </c>
      <c r="I73" s="264">
        <v>591.61865052497467</v>
      </c>
      <c r="J73" s="264">
        <v>567.02563247423825</v>
      </c>
      <c r="K73" s="264">
        <v>470.82442685473421</v>
      </c>
      <c r="L73" s="264">
        <v>465.25211523065042</v>
      </c>
      <c r="M73" s="264">
        <v>537.2007441740318</v>
      </c>
      <c r="N73" s="264">
        <v>608.89151013254263</v>
      </c>
      <c r="O73" s="264">
        <v>688.02632517961422</v>
      </c>
      <c r="P73" s="264">
        <v>593.45989059434805</v>
      </c>
      <c r="Q73" s="264">
        <v>401.28034356956692</v>
      </c>
      <c r="R73" s="264">
        <v>500.44353267658909</v>
      </c>
      <c r="S73" s="264">
        <v>521.13139918654531</v>
      </c>
      <c r="T73" s="264">
        <v>511.20767729307209</v>
      </c>
      <c r="U73" s="264">
        <v>534.33486921755878</v>
      </c>
      <c r="V73" s="264">
        <v>487.44792323192792</v>
      </c>
      <c r="W73" s="264">
        <v>508.08606114823249</v>
      </c>
      <c r="DA73" s="72" t="s">
        <v>1055</v>
      </c>
    </row>
    <row r="74" spans="1:105" ht="12" customHeight="1" x14ac:dyDescent="0.25">
      <c r="A74" s="64" t="s">
        <v>30</v>
      </c>
      <c r="B74" s="231">
        <v>11.972975570951711</v>
      </c>
      <c r="C74" s="231">
        <v>46.057472459596937</v>
      </c>
      <c r="D74" s="231">
        <v>49.491299283966171</v>
      </c>
      <c r="E74" s="231">
        <v>61.959538746063629</v>
      </c>
      <c r="F74" s="231">
        <v>48.335958360416342</v>
      </c>
      <c r="G74" s="231">
        <v>30.36319002302174</v>
      </c>
      <c r="H74" s="231">
        <v>23.553022376460031</v>
      </c>
      <c r="I74" s="231">
        <v>24.79510634796225</v>
      </c>
      <c r="J74" s="231">
        <v>30.307015255018889</v>
      </c>
      <c r="K74" s="231">
        <v>27.664647543266831</v>
      </c>
      <c r="L74" s="231">
        <v>27.568944517015382</v>
      </c>
      <c r="M74" s="231">
        <v>32.058548195995627</v>
      </c>
      <c r="N74" s="231">
        <v>32.853644934511223</v>
      </c>
      <c r="O74" s="231">
        <v>37.87817785677035</v>
      </c>
      <c r="P74" s="231">
        <v>35.950815977329519</v>
      </c>
      <c r="Q74" s="231">
        <v>28.576497536169821</v>
      </c>
      <c r="R74" s="231">
        <v>28.608179901520259</v>
      </c>
      <c r="S74" s="231">
        <v>24.78627792089987</v>
      </c>
      <c r="T74" s="231">
        <v>27.354113765505669</v>
      </c>
      <c r="U74" s="231">
        <v>25.364090052504519</v>
      </c>
      <c r="V74" s="231">
        <v>23.300258589076162</v>
      </c>
      <c r="W74" s="231">
        <v>22.404914185817059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45.70745643323081</v>
      </c>
      <c r="C76" s="231">
        <v>45.835808370989888</v>
      </c>
      <c r="D76" s="231">
        <v>46.13903278129996</v>
      </c>
      <c r="E76" s="231">
        <v>44.333915852397439</v>
      </c>
      <c r="F76" s="231">
        <v>46.26477036225527</v>
      </c>
      <c r="G76" s="231">
        <v>45.616906626036233</v>
      </c>
      <c r="H76" s="231">
        <v>41.930829721767672</v>
      </c>
      <c r="I76" s="231">
        <v>40.77598083143014</v>
      </c>
      <c r="J76" s="231">
        <v>39.178844467215683</v>
      </c>
      <c r="K76" s="231">
        <v>45.334588132398068</v>
      </c>
      <c r="L76" s="231">
        <v>41.638161028405271</v>
      </c>
      <c r="M76" s="231">
        <v>34.403111627720321</v>
      </c>
      <c r="N76" s="231">
        <v>34.225561511082212</v>
      </c>
      <c r="O76" s="231">
        <v>0.51913759524017966</v>
      </c>
      <c r="P76" s="231">
        <v>0.46452266729683672</v>
      </c>
      <c r="Q76" s="231">
        <v>1.1803221041675289</v>
      </c>
      <c r="R76" s="231">
        <v>3.1326220999840828</v>
      </c>
      <c r="S76" s="231">
        <v>1.229109670177867</v>
      </c>
      <c r="T76" s="231">
        <v>1.131825922961017</v>
      </c>
      <c r="U76" s="231">
        <v>1.1777139294243431</v>
      </c>
      <c r="V76" s="231">
        <v>0.67886150025694225</v>
      </c>
      <c r="W76" s="231">
        <v>0.41976547441823758</v>
      </c>
      <c r="DA76" s="73" t="s">
        <v>1058</v>
      </c>
    </row>
    <row r="77" spans="1:105" ht="12" customHeight="1" x14ac:dyDescent="0.25">
      <c r="A77" s="64" t="s">
        <v>160</v>
      </c>
      <c r="B77" s="231">
        <v>19.405386393542528</v>
      </c>
      <c r="C77" s="231">
        <v>20.481843918271341</v>
      </c>
      <c r="D77" s="231">
        <v>20.23294345475265</v>
      </c>
      <c r="E77" s="231">
        <v>22.02440414044953</v>
      </c>
      <c r="F77" s="231">
        <v>25.845616261601378</v>
      </c>
      <c r="G77" s="231">
        <v>26.99405985709322</v>
      </c>
      <c r="H77" s="231">
        <v>14.258126362952209</v>
      </c>
      <c r="I77" s="231">
        <v>19.231463683412819</v>
      </c>
      <c r="J77" s="231">
        <v>18.367813737826221</v>
      </c>
      <c r="K77" s="231">
        <v>21.101216779221719</v>
      </c>
      <c r="L77" s="231">
        <v>20.914837606673242</v>
      </c>
      <c r="M77" s="231">
        <v>14.32940117658608</v>
      </c>
      <c r="N77" s="231">
        <v>19.06810232735678</v>
      </c>
      <c r="O77" s="231">
        <v>8.511992211455782</v>
      </c>
      <c r="P77" s="231">
        <v>7.6511828928899366</v>
      </c>
      <c r="Q77" s="231">
        <v>6.8310648027399861</v>
      </c>
      <c r="R77" s="231">
        <v>8.6027116859166401</v>
      </c>
      <c r="S77" s="231">
        <v>9.2104403915779098</v>
      </c>
      <c r="T77" s="231">
        <v>9.0636956605820114</v>
      </c>
      <c r="U77" s="231">
        <v>8.2116158002945863</v>
      </c>
      <c r="V77" s="231">
        <v>6.9153780867224404</v>
      </c>
      <c r="W77" s="231">
        <v>6.4272315715186066</v>
      </c>
      <c r="DA77" s="73" t="s">
        <v>1059</v>
      </c>
    </row>
    <row r="78" spans="1:105" ht="12" customHeight="1" x14ac:dyDescent="0.25">
      <c r="A78" s="64" t="s">
        <v>70</v>
      </c>
      <c r="B78" s="231">
        <v>62.991706505038067</v>
      </c>
      <c r="C78" s="231">
        <v>57.703608111616788</v>
      </c>
      <c r="D78" s="231">
        <v>59.392737922344587</v>
      </c>
      <c r="E78" s="231">
        <v>49.208291140387409</v>
      </c>
      <c r="F78" s="231">
        <v>34.833810522560427</v>
      </c>
      <c r="G78" s="231">
        <v>24.28094139703796</v>
      </c>
      <c r="H78" s="231">
        <v>41.657414782745363</v>
      </c>
      <c r="I78" s="231">
        <v>37.235992372038979</v>
      </c>
      <c r="J78" s="231">
        <v>39.975366348224313</v>
      </c>
      <c r="K78" s="231">
        <v>38.934054345039577</v>
      </c>
      <c r="L78" s="231">
        <v>26.525705166112651</v>
      </c>
      <c r="M78" s="231">
        <v>28.85020825944698</v>
      </c>
      <c r="N78" s="231">
        <v>17.614650749055329</v>
      </c>
      <c r="O78" s="231">
        <v>25.052290700876021</v>
      </c>
      <c r="P78" s="231">
        <v>15.47347666994985</v>
      </c>
      <c r="Q78" s="231">
        <v>15.45820245982191</v>
      </c>
      <c r="R78" s="231">
        <v>9.2618184401716608</v>
      </c>
      <c r="S78" s="231">
        <v>14.06755625780689</v>
      </c>
      <c r="T78" s="231">
        <v>15.080899026139919</v>
      </c>
      <c r="U78" s="231">
        <v>7.2426161824129256</v>
      </c>
      <c r="V78" s="231">
        <v>4.0587881670612393</v>
      </c>
      <c r="W78" s="231">
        <v>6.5968538301050854</v>
      </c>
      <c r="DA78" s="73" t="s">
        <v>1060</v>
      </c>
    </row>
    <row r="79" spans="1:105" ht="12" customHeight="1" x14ac:dyDescent="0.25">
      <c r="A79" s="64" t="s">
        <v>34</v>
      </c>
      <c r="B79" s="231">
        <v>33.368532032603099</v>
      </c>
      <c r="C79" s="231">
        <v>36.228203280563413</v>
      </c>
      <c r="D79" s="231">
        <v>33.293618503017491</v>
      </c>
      <c r="E79" s="231">
        <v>34.959842183672833</v>
      </c>
      <c r="F79" s="231">
        <v>36.94108359566178</v>
      </c>
      <c r="G79" s="231">
        <v>37.339366892437972</v>
      </c>
      <c r="H79" s="231">
        <v>35.466596384118347</v>
      </c>
      <c r="I79" s="231">
        <v>30.357165441804039</v>
      </c>
      <c r="J79" s="231">
        <v>28.05199569514987</v>
      </c>
      <c r="K79" s="231">
        <v>30.843103929855921</v>
      </c>
      <c r="L79" s="231">
        <v>30.292481679858579</v>
      </c>
      <c r="M79" s="231">
        <v>22.63250973719796</v>
      </c>
      <c r="N79" s="231">
        <v>21.967337735371348</v>
      </c>
      <c r="O79" s="231">
        <v>1.7975709066002641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316.07774728117948</v>
      </c>
      <c r="C80" s="231">
        <v>267.24901371584463</v>
      </c>
      <c r="D80" s="231">
        <v>331.35972694198159</v>
      </c>
      <c r="E80" s="231">
        <v>312.53334445051752</v>
      </c>
      <c r="F80" s="231">
        <v>406.9047707608014</v>
      </c>
      <c r="G80" s="231">
        <v>477.75881106199012</v>
      </c>
      <c r="H80" s="231">
        <v>457.35092585447171</v>
      </c>
      <c r="I80" s="231">
        <v>435.0375455995665</v>
      </c>
      <c r="J80" s="231">
        <v>406.85983133253688</v>
      </c>
      <c r="K80" s="231">
        <v>305.24946921972702</v>
      </c>
      <c r="L80" s="231">
        <v>316.74088955122278</v>
      </c>
      <c r="M80" s="231">
        <v>403.50816182194842</v>
      </c>
      <c r="N80" s="231">
        <v>481.672002312355</v>
      </c>
      <c r="O80" s="231">
        <v>611.91033392069528</v>
      </c>
      <c r="P80" s="231">
        <v>532.33869463057715</v>
      </c>
      <c r="Q80" s="231">
        <v>347.89620657701158</v>
      </c>
      <c r="R80" s="231">
        <v>448.76752095272701</v>
      </c>
      <c r="S80" s="231">
        <v>469.72497042271249</v>
      </c>
      <c r="T80" s="231">
        <v>456.62120193202293</v>
      </c>
      <c r="U80" s="231">
        <v>490.30445340962001</v>
      </c>
      <c r="V80" s="231">
        <v>450.17755220993172</v>
      </c>
      <c r="W80" s="231">
        <v>469.31317470936108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0.27429123365676772</v>
      </c>
      <c r="D81" s="231">
        <v>0.27537668753756178</v>
      </c>
      <c r="E81" s="231">
        <v>0.12855246252499669</v>
      </c>
      <c r="F81" s="231">
        <v>0.23007830615944791</v>
      </c>
      <c r="G81" s="231">
        <v>0.2178697737297263</v>
      </c>
      <c r="H81" s="231">
        <v>0.15199660221233791</v>
      </c>
      <c r="I81" s="231">
        <v>7.7827776997139816E-2</v>
      </c>
      <c r="J81" s="231">
        <v>0.27241786939765522</v>
      </c>
      <c r="K81" s="231">
        <v>0</v>
      </c>
      <c r="L81" s="231">
        <v>0</v>
      </c>
      <c r="M81" s="231">
        <v>0</v>
      </c>
      <c r="N81" s="231">
        <v>0</v>
      </c>
      <c r="O81" s="231">
        <v>0.58899131833285256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4.4269738786935058</v>
      </c>
      <c r="C82" s="231">
        <v>4.3683360642430502</v>
      </c>
      <c r="D82" s="231">
        <v>4.5458921315188752</v>
      </c>
      <c r="E82" s="231">
        <v>4.4564767973690493</v>
      </c>
      <c r="F82" s="231">
        <v>4.557732919032639</v>
      </c>
      <c r="G82" s="231">
        <v>4.5774571502902601</v>
      </c>
      <c r="H82" s="231">
        <v>4.1854048727106257</v>
      </c>
      <c r="I82" s="231">
        <v>4.1075684717627121</v>
      </c>
      <c r="J82" s="231">
        <v>4.0123477688687386</v>
      </c>
      <c r="K82" s="231">
        <v>1.697346905225142</v>
      </c>
      <c r="L82" s="231">
        <v>1.571095681362499</v>
      </c>
      <c r="M82" s="231">
        <v>1.4188033551363399</v>
      </c>
      <c r="N82" s="231">
        <v>1.4902105628108391</v>
      </c>
      <c r="O82" s="231">
        <v>1.767830669643405</v>
      </c>
      <c r="P82" s="231">
        <v>1.581197756304721</v>
      </c>
      <c r="Q82" s="231">
        <v>1.338050089656073</v>
      </c>
      <c r="R82" s="231">
        <v>2.0706795962695321</v>
      </c>
      <c r="S82" s="231">
        <v>2.113044523370279</v>
      </c>
      <c r="T82" s="231">
        <v>1.955940985860676</v>
      </c>
      <c r="U82" s="231">
        <v>2.034379843302375</v>
      </c>
      <c r="V82" s="231">
        <v>2.31708467887939</v>
      </c>
      <c r="W82" s="231">
        <v>2.9241213770124812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1065</v>
      </c>
    </row>
    <row r="84" spans="1:105" ht="12" customHeight="1" x14ac:dyDescent="0.25">
      <c r="A84" s="60" t="s">
        <v>1066</v>
      </c>
      <c r="B84" s="264">
        <v>0.38455133705436012</v>
      </c>
      <c r="C84" s="264">
        <v>0.36382296508389073</v>
      </c>
      <c r="D84" s="264">
        <v>0.36245871504229032</v>
      </c>
      <c r="E84" s="264">
        <v>0.37271318043114782</v>
      </c>
      <c r="F84" s="264">
        <v>0.40452094813974893</v>
      </c>
      <c r="G84" s="264">
        <v>0.41715545930082037</v>
      </c>
      <c r="H84" s="264">
        <v>0.3986795361161688</v>
      </c>
      <c r="I84" s="264">
        <v>0.36683460523305361</v>
      </c>
      <c r="J84" s="264">
        <v>0.3233150283270102</v>
      </c>
      <c r="K84" s="264">
        <v>0.29627698371223082</v>
      </c>
      <c r="L84" s="264">
        <v>0.25999661404119201</v>
      </c>
      <c r="M84" s="264">
        <v>0.23702028719319729</v>
      </c>
      <c r="N84" s="264">
        <v>0.25001815114500642</v>
      </c>
      <c r="O84" s="264">
        <v>0.31484210045090771</v>
      </c>
      <c r="P84" s="264">
        <v>0.29224330314269109</v>
      </c>
      <c r="Q84" s="264">
        <v>0.25971084772564917</v>
      </c>
      <c r="R84" s="264">
        <v>0.31352532754748358</v>
      </c>
      <c r="S84" s="264">
        <v>0.31083840853675798</v>
      </c>
      <c r="T84" s="264">
        <v>0.29150442464236509</v>
      </c>
      <c r="U84" s="264">
        <v>0.30192867079805108</v>
      </c>
      <c r="V84" s="264">
        <v>0.29609018781091789</v>
      </c>
      <c r="W84" s="264">
        <v>0.30983455023673601</v>
      </c>
      <c r="DA84" s="72" t="s">
        <v>1067</v>
      </c>
    </row>
    <row r="85" spans="1:105" ht="12" customHeight="1" x14ac:dyDescent="0.25">
      <c r="A85" s="57" t="s">
        <v>1012</v>
      </c>
      <c r="B85" s="263">
        <v>257.4608071244499</v>
      </c>
      <c r="C85" s="263">
        <v>248.6985236926366</v>
      </c>
      <c r="D85" s="263">
        <v>284.34998645917659</v>
      </c>
      <c r="E85" s="263">
        <v>276.15088311398932</v>
      </c>
      <c r="F85" s="263">
        <v>315.38689244166909</v>
      </c>
      <c r="G85" s="263">
        <v>338.34807373463258</v>
      </c>
      <c r="H85" s="263">
        <v>323.4385453294733</v>
      </c>
      <c r="I85" s="263">
        <v>309.78372819017039</v>
      </c>
      <c r="J85" s="263">
        <v>297.09769202902379</v>
      </c>
      <c r="K85" s="263">
        <v>245.79727450921769</v>
      </c>
      <c r="L85" s="263">
        <v>242.9803200838459</v>
      </c>
      <c r="M85" s="263">
        <v>282.61902812770012</v>
      </c>
      <c r="N85" s="263">
        <v>321.00987349398503</v>
      </c>
      <c r="O85" s="263">
        <v>365.0861424551187</v>
      </c>
      <c r="P85" s="263">
        <v>315.02357275640111</v>
      </c>
      <c r="Q85" s="263">
        <v>212.68558987894019</v>
      </c>
      <c r="R85" s="263">
        <v>265.08619333567719</v>
      </c>
      <c r="S85" s="263">
        <v>276.05634285495432</v>
      </c>
      <c r="T85" s="263">
        <v>271.10548596871308</v>
      </c>
      <c r="U85" s="263">
        <v>283.3537130307293</v>
      </c>
      <c r="V85" s="263">
        <v>258.35607416135588</v>
      </c>
      <c r="W85" s="263">
        <v>269.2379185656676</v>
      </c>
      <c r="DA85" s="70" t="s">
        <v>1068</v>
      </c>
    </row>
    <row r="86" spans="1:105" ht="12" customHeight="1" x14ac:dyDescent="0.25">
      <c r="A86" s="60" t="s">
        <v>1014</v>
      </c>
      <c r="B86" s="264">
        <v>253.27436343377579</v>
      </c>
      <c r="C86" s="264">
        <v>244.84703687385559</v>
      </c>
      <c r="D86" s="264">
        <v>281.50082063619618</v>
      </c>
      <c r="E86" s="264">
        <v>272.87235986878562</v>
      </c>
      <c r="F86" s="264">
        <v>312.24692104675222</v>
      </c>
      <c r="G86" s="264">
        <v>335.39820549424621</v>
      </c>
      <c r="H86" s="264">
        <v>320.61506821765522</v>
      </c>
      <c r="I86" s="264">
        <v>307.37350564940738</v>
      </c>
      <c r="J86" s="264">
        <v>295.2967073891536</v>
      </c>
      <c r="K86" s="264">
        <v>243.70134736044781</v>
      </c>
      <c r="L86" s="264">
        <v>241.48425782857311</v>
      </c>
      <c r="M86" s="264">
        <v>281.80499012579281</v>
      </c>
      <c r="N86" s="264">
        <v>320.28381279968391</v>
      </c>
      <c r="O86" s="264">
        <v>363.99712553504008</v>
      </c>
      <c r="P86" s="264">
        <v>313.87413630876341</v>
      </c>
      <c r="Q86" s="264">
        <v>210.94422680314651</v>
      </c>
      <c r="R86" s="264">
        <v>263.02009510805391</v>
      </c>
      <c r="S86" s="264">
        <v>274.16573844738338</v>
      </c>
      <c r="T86" s="264">
        <v>269.59739203748569</v>
      </c>
      <c r="U86" s="264">
        <v>281.80404840314588</v>
      </c>
      <c r="V86" s="264">
        <v>256.6086684730613</v>
      </c>
      <c r="W86" s="264">
        <v>267.39691513821282</v>
      </c>
      <c r="DA86" s="72" t="s">
        <v>1069</v>
      </c>
    </row>
    <row r="87" spans="1:105" ht="12" customHeight="1" x14ac:dyDescent="0.25">
      <c r="A87" s="59" t="s">
        <v>30</v>
      </c>
      <c r="B87" s="232">
        <v>6.6478410994187138</v>
      </c>
      <c r="C87" s="232">
        <v>25.78623411369469</v>
      </c>
      <c r="D87" s="232">
        <v>27.499819394120379</v>
      </c>
      <c r="E87" s="232">
        <v>34.499985715287892</v>
      </c>
      <c r="F87" s="232">
        <v>26.846600591170841</v>
      </c>
      <c r="G87" s="232">
        <v>16.832273268263659</v>
      </c>
      <c r="H87" s="232">
        <v>13.047861274140949</v>
      </c>
      <c r="I87" s="232">
        <v>13.68100141772277</v>
      </c>
      <c r="J87" s="232">
        <v>16.737886832215121</v>
      </c>
      <c r="K87" s="232">
        <v>15.38251966629899</v>
      </c>
      <c r="L87" s="232">
        <v>15.36142635090714</v>
      </c>
      <c r="M87" s="232">
        <v>17.605512762190859</v>
      </c>
      <c r="N87" s="232">
        <v>17.973830269466749</v>
      </c>
      <c r="O87" s="232">
        <v>20.161008530209369</v>
      </c>
      <c r="P87" s="232">
        <v>19.064770283202719</v>
      </c>
      <c r="Q87" s="232">
        <v>15.07229236762916</v>
      </c>
      <c r="R87" s="232">
        <v>15.098186331897759</v>
      </c>
      <c r="S87" s="232">
        <v>13.093078748545731</v>
      </c>
      <c r="T87" s="232">
        <v>14.481242196940119</v>
      </c>
      <c r="U87" s="232">
        <v>13.42794794207345</v>
      </c>
      <c r="V87" s="232">
        <v>12.32460989174376</v>
      </c>
      <c r="W87" s="232">
        <v>11.859573070641661</v>
      </c>
      <c r="DA87" s="71" t="s">
        <v>1070</v>
      </c>
    </row>
    <row r="88" spans="1:105" ht="12" customHeight="1" x14ac:dyDescent="0.25">
      <c r="A88" s="59" t="s">
        <v>33</v>
      </c>
      <c r="B88" s="297">
        <v>25.378478860670469</v>
      </c>
      <c r="C88" s="297">
        <v>25.662130862296468</v>
      </c>
      <c r="D88" s="297">
        <v>25.63713393792856</v>
      </c>
      <c r="E88" s="297">
        <v>24.68577872858453</v>
      </c>
      <c r="F88" s="297">
        <v>25.696228097855538</v>
      </c>
      <c r="G88" s="297">
        <v>25.288391549113459</v>
      </c>
      <c r="H88" s="297">
        <v>23.22876616743909</v>
      </c>
      <c r="I88" s="297">
        <v>22.498643229641932</v>
      </c>
      <c r="J88" s="297">
        <v>21.637599723734471</v>
      </c>
      <c r="K88" s="297">
        <v>25.207629788867681</v>
      </c>
      <c r="L88" s="297">
        <v>23.20079913216442</v>
      </c>
      <c r="M88" s="297">
        <v>18.893070800272909</v>
      </c>
      <c r="N88" s="297">
        <v>18.724389172148879</v>
      </c>
      <c r="O88" s="297">
        <v>0.27631575957973092</v>
      </c>
      <c r="P88" s="297">
        <v>0.2463370497331514</v>
      </c>
      <c r="Q88" s="297">
        <v>0.62254514639069702</v>
      </c>
      <c r="R88" s="297">
        <v>1.653265336550374</v>
      </c>
      <c r="S88" s="297">
        <v>0.64926366732410234</v>
      </c>
      <c r="T88" s="297">
        <v>0.59918758310650699</v>
      </c>
      <c r="U88" s="297">
        <v>0.6234909788692895</v>
      </c>
      <c r="V88" s="297">
        <v>0.35908198740391972</v>
      </c>
      <c r="W88" s="297">
        <v>0.22219408095510659</v>
      </c>
      <c r="DA88" s="122" t="s">
        <v>1071</v>
      </c>
    </row>
    <row r="89" spans="1:105" ht="12" customHeight="1" x14ac:dyDescent="0.25">
      <c r="A89" s="59" t="s">
        <v>160</v>
      </c>
      <c r="B89" s="297">
        <v>10.774591867545119</v>
      </c>
      <c r="C89" s="297">
        <v>11.46718641193366</v>
      </c>
      <c r="D89" s="297">
        <v>11.242426423777619</v>
      </c>
      <c r="E89" s="297">
        <v>12.26351331225025</v>
      </c>
      <c r="F89" s="297">
        <v>14.35508802027001</v>
      </c>
      <c r="G89" s="297">
        <v>14.96454726232486</v>
      </c>
      <c r="H89" s="297">
        <v>7.8986913797911287</v>
      </c>
      <c r="I89" s="297">
        <v>10.61119392775978</v>
      </c>
      <c r="J89" s="297">
        <v>10.144132805952539</v>
      </c>
      <c r="K89" s="297">
        <v>11.733020692982461</v>
      </c>
      <c r="L89" s="297">
        <v>11.653755454359199</v>
      </c>
      <c r="M89" s="297">
        <v>7.8692414187505308</v>
      </c>
      <c r="N89" s="297">
        <v>10.431927278568599</v>
      </c>
      <c r="O89" s="297">
        <v>4.5305861394164726</v>
      </c>
      <c r="P89" s="297">
        <v>4.057433476327799</v>
      </c>
      <c r="Q89" s="297">
        <v>3.6029539924828029</v>
      </c>
      <c r="R89" s="297">
        <v>4.5401470642549171</v>
      </c>
      <c r="S89" s="297">
        <v>4.8653138539220349</v>
      </c>
      <c r="T89" s="297">
        <v>4.798311990124053</v>
      </c>
      <c r="U89" s="297">
        <v>4.3472937234653797</v>
      </c>
      <c r="V89" s="297">
        <v>3.657870870700354</v>
      </c>
      <c r="W89" s="297">
        <v>3.4021207058499678</v>
      </c>
      <c r="DA89" s="122" t="s">
        <v>1072</v>
      </c>
    </row>
    <row r="90" spans="1:105" ht="12" customHeight="1" x14ac:dyDescent="0.25">
      <c r="A90" s="59" t="s">
        <v>70</v>
      </c>
      <c r="B90" s="297">
        <v>34.975336994981163</v>
      </c>
      <c r="C90" s="297">
        <v>32.30656543900291</v>
      </c>
      <c r="D90" s="297">
        <v>33.001549561580049</v>
      </c>
      <c r="E90" s="297">
        <v>27.399902836186769</v>
      </c>
      <c r="F90" s="297">
        <v>19.347281607506929</v>
      </c>
      <c r="G90" s="297">
        <v>13.460490827734329</v>
      </c>
      <c r="H90" s="297">
        <v>23.077300247795328</v>
      </c>
      <c r="I90" s="297">
        <v>20.545411553519958</v>
      </c>
      <c r="J90" s="297">
        <v>22.07750094764328</v>
      </c>
      <c r="K90" s="297">
        <v>21.648707279377181</v>
      </c>
      <c r="L90" s="297">
        <v>14.78013298853814</v>
      </c>
      <c r="M90" s="297">
        <v>15.843596740509961</v>
      </c>
      <c r="N90" s="297">
        <v>9.6367615663514847</v>
      </c>
      <c r="O90" s="297">
        <v>13.33431213168477</v>
      </c>
      <c r="P90" s="297">
        <v>8.2056073047442215</v>
      </c>
      <c r="Q90" s="297">
        <v>8.1532226494005897</v>
      </c>
      <c r="R90" s="297">
        <v>4.8879957083354153</v>
      </c>
      <c r="S90" s="297">
        <v>7.4310318988134672</v>
      </c>
      <c r="T90" s="297">
        <v>7.9838138137937751</v>
      </c>
      <c r="U90" s="297">
        <v>3.834297735914892</v>
      </c>
      <c r="V90" s="297">
        <v>2.1468852202227362</v>
      </c>
      <c r="W90" s="297">
        <v>3.491906703396304</v>
      </c>
      <c r="DA90" s="122" t="s">
        <v>1073</v>
      </c>
    </row>
    <row r="91" spans="1:105" ht="12" customHeight="1" x14ac:dyDescent="0.25">
      <c r="A91" s="59" t="s">
        <v>162</v>
      </c>
      <c r="B91" s="297">
        <v>175.49811461116039</v>
      </c>
      <c r="C91" s="297">
        <v>149.62492004692791</v>
      </c>
      <c r="D91" s="297">
        <v>184.1198913187896</v>
      </c>
      <c r="E91" s="297">
        <v>174.02317927647621</v>
      </c>
      <c r="F91" s="297">
        <v>226.00172272994891</v>
      </c>
      <c r="G91" s="297">
        <v>264.85250258680992</v>
      </c>
      <c r="H91" s="297">
        <v>253.36244914848871</v>
      </c>
      <c r="I91" s="297">
        <v>240.03725552076301</v>
      </c>
      <c r="J91" s="297">
        <v>224.69958707960819</v>
      </c>
      <c r="K91" s="297">
        <v>169.72946993292149</v>
      </c>
      <c r="L91" s="297">
        <v>176.48814390260421</v>
      </c>
      <c r="M91" s="297">
        <v>221.59356840406849</v>
      </c>
      <c r="N91" s="297">
        <v>263.51690451314812</v>
      </c>
      <c r="O91" s="297">
        <v>325.69490297414973</v>
      </c>
      <c r="P91" s="297">
        <v>282.29998819475549</v>
      </c>
      <c r="Q91" s="297">
        <v>183.49321264724321</v>
      </c>
      <c r="R91" s="297">
        <v>236.84050066701539</v>
      </c>
      <c r="S91" s="297">
        <v>248.12705027877811</v>
      </c>
      <c r="T91" s="297">
        <v>241.7348364535213</v>
      </c>
      <c r="U91" s="297">
        <v>259.57101802282301</v>
      </c>
      <c r="V91" s="297">
        <v>238.12022050299049</v>
      </c>
      <c r="W91" s="297">
        <v>248.42112057736981</v>
      </c>
      <c r="DA91" s="122" t="s">
        <v>1074</v>
      </c>
    </row>
    <row r="92" spans="1:105" ht="12" customHeight="1" x14ac:dyDescent="0.25">
      <c r="A92" s="60" t="s">
        <v>1021</v>
      </c>
      <c r="B92" s="264">
        <v>4.1864436906740297</v>
      </c>
      <c r="C92" s="264">
        <v>3.851486818781046</v>
      </c>
      <c r="D92" s="264">
        <v>2.849165822980348</v>
      </c>
      <c r="E92" s="264">
        <v>3.2785232452036901</v>
      </c>
      <c r="F92" s="264">
        <v>3.139971394916937</v>
      </c>
      <c r="G92" s="264">
        <v>2.9498682403863992</v>
      </c>
      <c r="H92" s="264">
        <v>2.8234771118180602</v>
      </c>
      <c r="I92" s="264">
        <v>2.410222540763022</v>
      </c>
      <c r="J92" s="264">
        <v>1.800984639870266</v>
      </c>
      <c r="K92" s="264">
        <v>2.0959271487698938</v>
      </c>
      <c r="L92" s="264">
        <v>1.496062255272808</v>
      </c>
      <c r="M92" s="264">
        <v>0.81403800190731834</v>
      </c>
      <c r="N92" s="264">
        <v>0.72606069430117415</v>
      </c>
      <c r="O92" s="264">
        <v>1.0890169200785971</v>
      </c>
      <c r="P92" s="264">
        <v>1.1494364476376491</v>
      </c>
      <c r="Q92" s="264">
        <v>1.741363075793783</v>
      </c>
      <c r="R92" s="264">
        <v>2.0660982276233462</v>
      </c>
      <c r="S92" s="264">
        <v>1.890604407570885</v>
      </c>
      <c r="T92" s="264">
        <v>1.5080939312273669</v>
      </c>
      <c r="U92" s="264">
        <v>1.549664627583329</v>
      </c>
      <c r="V92" s="264">
        <v>1.747405688294571</v>
      </c>
      <c r="W92" s="264">
        <v>1.84100342745479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48.967820633884585</v>
      </c>
      <c r="C93" s="263">
        <f t="shared" si="3"/>
        <v>46.621531060046102</v>
      </c>
      <c r="D93" s="263">
        <f t="shared" si="3"/>
        <v>53.366585872047338</v>
      </c>
      <c r="E93" s="263">
        <f t="shared" si="3"/>
        <v>51.804017182125214</v>
      </c>
      <c r="F93" s="263">
        <f t="shared" si="3"/>
        <v>59.96331807056518</v>
      </c>
      <c r="G93" s="263">
        <f t="shared" si="3"/>
        <v>64.941394714733775</v>
      </c>
      <c r="H93" s="263">
        <f t="shared" si="3"/>
        <v>62.048939505296687</v>
      </c>
      <c r="I93" s="263">
        <f t="shared" si="3"/>
        <v>59.322397087981862</v>
      </c>
      <c r="J93" s="263">
        <f t="shared" si="3"/>
        <v>56.759899673277545</v>
      </c>
      <c r="K93" s="263">
        <f t="shared" si="3"/>
        <v>46.361136283484079</v>
      </c>
      <c r="L93" s="263">
        <f t="shared" si="3"/>
        <v>46.036082101863975</v>
      </c>
      <c r="M93" s="263">
        <f t="shared" si="3"/>
        <v>54.475979704445137</v>
      </c>
      <c r="N93" s="263">
        <f t="shared" si="3"/>
        <v>62.437095678880986</v>
      </c>
      <c r="O93" s="263">
        <f t="shared" si="3"/>
        <v>71.318509247027436</v>
      </c>
      <c r="P93" s="263">
        <f t="shared" si="3"/>
        <v>61.472342317521914</v>
      </c>
      <c r="Q93" s="263">
        <f t="shared" si="3"/>
        <v>41.178105235336233</v>
      </c>
      <c r="R93" s="263">
        <f t="shared" si="3"/>
        <v>51.370044576946619</v>
      </c>
      <c r="S93" s="263">
        <f t="shared" si="3"/>
        <v>53.493001513713956</v>
      </c>
      <c r="T93" s="263">
        <f t="shared" si="3"/>
        <v>52.755667353661593</v>
      </c>
      <c r="U93" s="263">
        <f t="shared" si="3"/>
        <v>55.259281289584493</v>
      </c>
      <c r="V93" s="263">
        <f t="shared" si="3"/>
        <v>50.377041375355418</v>
      </c>
      <c r="W93" s="263">
        <f t="shared" si="3"/>
        <v>52.507110831967125</v>
      </c>
      <c r="DA93" s="70"/>
    </row>
    <row r="94" spans="1:105" ht="12" customHeight="1" x14ac:dyDescent="0.25">
      <c r="A94" s="60" t="s">
        <v>1024</v>
      </c>
      <c r="B94" s="264">
        <v>30.78892780074893</v>
      </c>
      <c r="C94" s="264">
        <v>28.735853265670919</v>
      </c>
      <c r="D94" s="264">
        <v>35.86806664373777</v>
      </c>
      <c r="E94" s="264">
        <v>33.81675258554921</v>
      </c>
      <c r="F94" s="264">
        <v>41.018192437884423</v>
      </c>
      <c r="G94" s="264">
        <v>45.661207078544273</v>
      </c>
      <c r="H94" s="264">
        <v>43.620502850784717</v>
      </c>
      <c r="I94" s="264">
        <v>42.116875592694797</v>
      </c>
      <c r="J94" s="264">
        <v>41.033874348637731</v>
      </c>
      <c r="K94" s="264">
        <v>32.073450052522112</v>
      </c>
      <c r="L94" s="264">
        <v>33.031245149912692</v>
      </c>
      <c r="M94" s="264">
        <v>41.180247299655669</v>
      </c>
      <c r="N94" s="264">
        <v>47.765609590598388</v>
      </c>
      <c r="O94" s="264">
        <v>54.408124913804137</v>
      </c>
      <c r="P94" s="264">
        <v>46.559643688067531</v>
      </c>
      <c r="Q94" s="264">
        <v>29.57019855770659</v>
      </c>
      <c r="R94" s="264">
        <v>37.152312956745533</v>
      </c>
      <c r="S94" s="264">
        <v>39.084474183584383</v>
      </c>
      <c r="T94" s="264">
        <v>39.103336734388648</v>
      </c>
      <c r="U94" s="264">
        <v>41.086298745633137</v>
      </c>
      <c r="V94" s="264">
        <v>36.972223547686077</v>
      </c>
      <c r="W94" s="264">
        <v>38.508935081952913</v>
      </c>
      <c r="DA94" s="72" t="s">
        <v>1076</v>
      </c>
    </row>
    <row r="95" spans="1:105" ht="12" customHeight="1" x14ac:dyDescent="0.25">
      <c r="A95" s="60" t="s">
        <v>1026</v>
      </c>
      <c r="B95" s="264">
        <v>10.834306093862111</v>
      </c>
      <c r="C95" s="264">
        <v>10.48879764603854</v>
      </c>
      <c r="D95" s="264">
        <v>11.948110259146221</v>
      </c>
      <c r="E95" s="264">
        <v>11.616331144493509</v>
      </c>
      <c r="F95" s="264">
        <v>13.24623319193355</v>
      </c>
      <c r="G95" s="264">
        <v>14.19454399442116</v>
      </c>
      <c r="H95" s="264">
        <v>13.567357523839229</v>
      </c>
      <c r="I95" s="264">
        <v>12.97655117650068</v>
      </c>
      <c r="J95" s="264">
        <v>12.43712843004602</v>
      </c>
      <c r="K95" s="264">
        <v>10.32705318672023</v>
      </c>
      <c r="L95" s="264">
        <v>10.20483021944702</v>
      </c>
      <c r="M95" s="264">
        <v>11.782949950348639</v>
      </c>
      <c r="N95" s="264">
        <v>13.35541371990297</v>
      </c>
      <c r="O95" s="264">
        <v>15.091155107349129</v>
      </c>
      <c r="P95" s="264">
        <v>13.016936897889369</v>
      </c>
      <c r="Q95" s="264">
        <v>8.8016747102776609</v>
      </c>
      <c r="R95" s="264">
        <v>10.976718037817189</v>
      </c>
      <c r="S95" s="264">
        <v>11.43048527159328</v>
      </c>
      <c r="T95" s="264">
        <v>11.21281856196919</v>
      </c>
      <c r="U95" s="264">
        <v>11.720089908656041</v>
      </c>
      <c r="V95" s="264">
        <v>10.69167261053253</v>
      </c>
      <c r="W95" s="264">
        <v>11.1443490983697</v>
      </c>
      <c r="DA95" s="72" t="s">
        <v>1077</v>
      </c>
    </row>
    <row r="96" spans="1:105" ht="12" customHeight="1" x14ac:dyDescent="0.25">
      <c r="A96" s="64" t="s">
        <v>30</v>
      </c>
      <c r="B96" s="231">
        <v>0.26261499716680892</v>
      </c>
      <c r="C96" s="231">
        <v>1.010223643054337</v>
      </c>
      <c r="D96" s="231">
        <v>1.0855411292054731</v>
      </c>
      <c r="E96" s="231">
        <v>1.359019234260485</v>
      </c>
      <c r="F96" s="231">
        <v>1.060199905416388</v>
      </c>
      <c r="G96" s="231">
        <v>0.66598557849035223</v>
      </c>
      <c r="H96" s="231">
        <v>0.51661150296426872</v>
      </c>
      <c r="I96" s="231">
        <v>0.54385534696311366</v>
      </c>
      <c r="J96" s="231">
        <v>0.66475344229726541</v>
      </c>
      <c r="K96" s="231">
        <v>0.60679580386200405</v>
      </c>
      <c r="L96" s="231">
        <v>0.60469665567457631</v>
      </c>
      <c r="M96" s="231">
        <v>0.70317152939736438</v>
      </c>
      <c r="N96" s="231">
        <v>0.72061116472404141</v>
      </c>
      <c r="O96" s="231">
        <v>0.8308191653437843</v>
      </c>
      <c r="P96" s="231">
        <v>0.78854444996419448</v>
      </c>
      <c r="Q96" s="231">
        <v>0.62679630264225339</v>
      </c>
      <c r="R96" s="231">
        <v>0.62749122298493976</v>
      </c>
      <c r="S96" s="231">
        <v>0.54366170442753581</v>
      </c>
      <c r="T96" s="231">
        <v>0.59998456243887788</v>
      </c>
      <c r="U96" s="231">
        <v>0.55633542370517741</v>
      </c>
      <c r="V96" s="231">
        <v>0.51106738730861356</v>
      </c>
      <c r="W96" s="231">
        <v>0.49142892178834058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1.0025463988114369</v>
      </c>
      <c r="C98" s="231">
        <v>1.0053616675448609</v>
      </c>
      <c r="D98" s="231">
        <v>1.0120125854543309</v>
      </c>
      <c r="E98" s="231">
        <v>0.97241918827747431</v>
      </c>
      <c r="F98" s="231">
        <v>1.0147705109399929</v>
      </c>
      <c r="G98" s="231">
        <v>1.0005602812236289</v>
      </c>
      <c r="H98" s="231">
        <v>0.91970994706612119</v>
      </c>
      <c r="I98" s="231">
        <v>0.89437951552328154</v>
      </c>
      <c r="J98" s="231">
        <v>0.85934795972684297</v>
      </c>
      <c r="K98" s="231">
        <v>0.99436791325565244</v>
      </c>
      <c r="L98" s="231">
        <v>0.91329055803265002</v>
      </c>
      <c r="M98" s="231">
        <v>0.75459713494805225</v>
      </c>
      <c r="N98" s="231">
        <v>0.75070275438228784</v>
      </c>
      <c r="O98" s="231">
        <v>1.1386753217299581E-2</v>
      </c>
      <c r="P98" s="231">
        <v>1.018883052363736E-2</v>
      </c>
      <c r="Q98" s="231">
        <v>2.588916048521081E-2</v>
      </c>
      <c r="R98" s="231">
        <v>6.8710867990738694E-2</v>
      </c>
      <c r="S98" s="231">
        <v>2.6959265943428321E-2</v>
      </c>
      <c r="T98" s="231">
        <v>2.4825446255220381E-2</v>
      </c>
      <c r="U98" s="231">
        <v>2.5831952834636969E-2</v>
      </c>
      <c r="V98" s="231">
        <v>1.4890134028099531E-2</v>
      </c>
      <c r="W98" s="231">
        <v>9.2071271858702314E-3</v>
      </c>
      <c r="DA98" s="73" t="s">
        <v>1080</v>
      </c>
    </row>
    <row r="99" spans="1:105" ht="12" customHeight="1" x14ac:dyDescent="0.25">
      <c r="A99" s="64" t="s">
        <v>160</v>
      </c>
      <c r="B99" s="231">
        <v>0.42563734157489141</v>
      </c>
      <c r="C99" s="231">
        <v>0.44924833853480362</v>
      </c>
      <c r="D99" s="231">
        <v>0.44378896094446058</v>
      </c>
      <c r="E99" s="231">
        <v>0.4830828223668589</v>
      </c>
      <c r="F99" s="231">
        <v>0.5668972095610274</v>
      </c>
      <c r="G99" s="231">
        <v>0.59208714749993485</v>
      </c>
      <c r="H99" s="231">
        <v>0.31273744711341322</v>
      </c>
      <c r="I99" s="231">
        <v>0.4218225244680418</v>
      </c>
      <c r="J99" s="231">
        <v>0.40287924452319568</v>
      </c>
      <c r="K99" s="231">
        <v>0.46283364998556031</v>
      </c>
      <c r="L99" s="231">
        <v>0.4587456130910792</v>
      </c>
      <c r="M99" s="231">
        <v>0.31430078739332939</v>
      </c>
      <c r="N99" s="231">
        <v>0.41823935988179561</v>
      </c>
      <c r="O99" s="231">
        <v>0.18670186013898901</v>
      </c>
      <c r="P99" s="231">
        <v>0.1678208864481387</v>
      </c>
      <c r="Q99" s="231">
        <v>0.14983243331509211</v>
      </c>
      <c r="R99" s="231">
        <v>0.18869169920508669</v>
      </c>
      <c r="S99" s="231">
        <v>0.20202160799589999</v>
      </c>
      <c r="T99" s="231">
        <v>0.198802912118141</v>
      </c>
      <c r="U99" s="231">
        <v>0.1801134101836199</v>
      </c>
      <c r="V99" s="231">
        <v>0.15168175913246831</v>
      </c>
      <c r="W99" s="231">
        <v>0.1409747636201529</v>
      </c>
      <c r="DA99" s="73" t="s">
        <v>1081</v>
      </c>
    </row>
    <row r="100" spans="1:105" ht="12" customHeight="1" x14ac:dyDescent="0.25">
      <c r="A100" s="64" t="s">
        <v>70</v>
      </c>
      <c r="B100" s="231">
        <v>1.381658780419452</v>
      </c>
      <c r="C100" s="231">
        <v>1.265669740236707</v>
      </c>
      <c r="D100" s="231">
        <v>1.302719078375747</v>
      </c>
      <c r="E100" s="231">
        <v>1.079333634470043</v>
      </c>
      <c r="F100" s="231">
        <v>0.76404407555006915</v>
      </c>
      <c r="G100" s="231">
        <v>0.53257766362282111</v>
      </c>
      <c r="H100" s="231">
        <v>0.9137128694799187</v>
      </c>
      <c r="I100" s="231">
        <v>0.81673348227745812</v>
      </c>
      <c r="J100" s="231">
        <v>0.87681885409932347</v>
      </c>
      <c r="K100" s="231">
        <v>0.85397873827802384</v>
      </c>
      <c r="L100" s="231">
        <v>0.58181426544851444</v>
      </c>
      <c r="M100" s="231">
        <v>0.63279986795415044</v>
      </c>
      <c r="N100" s="231">
        <v>0.38635938319130692</v>
      </c>
      <c r="O100" s="231">
        <v>0.54949642321116532</v>
      </c>
      <c r="P100" s="231">
        <v>0.33939491547100459</v>
      </c>
      <c r="Q100" s="231">
        <v>0.33905989126372188</v>
      </c>
      <c r="R100" s="231">
        <v>0.2031485330452269</v>
      </c>
      <c r="S100" s="231">
        <v>0.30855748639051322</v>
      </c>
      <c r="T100" s="231">
        <v>0.33078412559626169</v>
      </c>
      <c r="U100" s="231">
        <v>0.15885939271765059</v>
      </c>
      <c r="V100" s="231">
        <v>8.9025375244187355E-2</v>
      </c>
      <c r="W100" s="231">
        <v>0.14469525471229119</v>
      </c>
      <c r="DA100" s="73" t="s">
        <v>1082</v>
      </c>
    </row>
    <row r="101" spans="1:105" ht="12" customHeight="1" x14ac:dyDescent="0.25">
      <c r="A101" s="64" t="s">
        <v>34</v>
      </c>
      <c r="B101" s="231">
        <v>0.7319046876252896</v>
      </c>
      <c r="C101" s="231">
        <v>0.79462865730439936</v>
      </c>
      <c r="D101" s="231">
        <v>0.73026153582536324</v>
      </c>
      <c r="E101" s="231">
        <v>0.76680845138378084</v>
      </c>
      <c r="F101" s="231">
        <v>0.81026495930972864</v>
      </c>
      <c r="G101" s="231">
        <v>0.81900089685797139</v>
      </c>
      <c r="H101" s="231">
        <v>0.7779235874771967</v>
      </c>
      <c r="I101" s="231">
        <v>0.66585343545121856</v>
      </c>
      <c r="J101" s="231">
        <v>0.61529189016958263</v>
      </c>
      <c r="K101" s="231">
        <v>0.67651200014190427</v>
      </c>
      <c r="L101" s="231">
        <v>0.66443466316195909</v>
      </c>
      <c r="M101" s="231">
        <v>0.49642099787893967</v>
      </c>
      <c r="N101" s="231">
        <v>0.48183112902470521</v>
      </c>
      <c r="O101" s="231">
        <v>3.9427882880616473E-2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6.932842735278399</v>
      </c>
      <c r="C102" s="231">
        <v>5.8618343087657534</v>
      </c>
      <c r="D102" s="231">
        <v>7.2680373593333902</v>
      </c>
      <c r="E102" s="231">
        <v>6.8550998773049239</v>
      </c>
      <c r="F102" s="231">
        <v>8.9250407793168787</v>
      </c>
      <c r="G102" s="231">
        <v>10.479151825705211</v>
      </c>
      <c r="H102" s="231">
        <v>10.03152569599391</v>
      </c>
      <c r="I102" s="231">
        <v>9.542104477542523</v>
      </c>
      <c r="J102" s="231">
        <v>8.9240550788319482</v>
      </c>
      <c r="K102" s="231">
        <v>6.6953355094782374</v>
      </c>
      <c r="L102" s="231">
        <v>6.9473880840379039</v>
      </c>
      <c r="M102" s="231">
        <v>8.8505396294926264</v>
      </c>
      <c r="N102" s="231">
        <v>10.564983681206609</v>
      </c>
      <c r="O102" s="231">
        <v>13.42162853808871</v>
      </c>
      <c r="P102" s="231">
        <v>11.67630585678036</v>
      </c>
      <c r="Q102" s="231">
        <v>7.6307481597327929</v>
      </c>
      <c r="R102" s="231">
        <v>9.8432574713913183</v>
      </c>
      <c r="S102" s="231">
        <v>10.302937732206081</v>
      </c>
      <c r="T102" s="231">
        <v>10.01551994665526</v>
      </c>
      <c r="U102" s="231">
        <v>10.754327684041719</v>
      </c>
      <c r="V102" s="231">
        <v>9.8741850676618981</v>
      </c>
      <c r="W102" s="231">
        <v>10.29390541359369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6.0162982144902804E-3</v>
      </c>
      <c r="D103" s="231">
        <v>6.0401065373370299E-3</v>
      </c>
      <c r="E103" s="231">
        <v>2.8196670394696872E-3</v>
      </c>
      <c r="F103" s="231">
        <v>5.0465327822768408E-3</v>
      </c>
      <c r="G103" s="231">
        <v>4.778751085868737E-3</v>
      </c>
      <c r="H103" s="231">
        <v>3.3338903117952992E-3</v>
      </c>
      <c r="I103" s="231">
        <v>1.70707284204191E-3</v>
      </c>
      <c r="J103" s="231">
        <v>5.9752078817919638E-3</v>
      </c>
      <c r="K103" s="231">
        <v>0</v>
      </c>
      <c r="L103" s="231">
        <v>0</v>
      </c>
      <c r="M103" s="231">
        <v>0</v>
      </c>
      <c r="N103" s="231">
        <v>0</v>
      </c>
      <c r="O103" s="231">
        <v>1.291892332684029E-2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9.710115298583373E-2</v>
      </c>
      <c r="C104" s="231">
        <v>9.5814992383189926E-2</v>
      </c>
      <c r="D104" s="231">
        <v>9.9709503470118033E-2</v>
      </c>
      <c r="E104" s="231">
        <v>9.7748269390479842E-2</v>
      </c>
      <c r="F104" s="231">
        <v>9.99692190571876E-2</v>
      </c>
      <c r="G104" s="231">
        <v>0.10040184993538009</v>
      </c>
      <c r="H104" s="231">
        <v>9.1802583432606083E-2</v>
      </c>
      <c r="I104" s="231">
        <v>9.0095321433007233E-2</v>
      </c>
      <c r="J104" s="231">
        <v>8.8006752516071332E-2</v>
      </c>
      <c r="K104" s="231">
        <v>3.7229571718850538E-2</v>
      </c>
      <c r="L104" s="231">
        <v>3.4460380000341191E-2</v>
      </c>
      <c r="M104" s="231">
        <v>3.112000328417704E-2</v>
      </c>
      <c r="N104" s="231">
        <v>3.2686247492227122E-2</v>
      </c>
      <c r="O104" s="231">
        <v>3.8775561141723543E-2</v>
      </c>
      <c r="P104" s="231">
        <v>3.4681958702027282E-2</v>
      </c>
      <c r="Q104" s="231">
        <v>2.9348762838588682E-2</v>
      </c>
      <c r="R104" s="231">
        <v>4.5418243199878722E-2</v>
      </c>
      <c r="S104" s="231">
        <v>4.6347474629827308E-2</v>
      </c>
      <c r="T104" s="231">
        <v>4.290156890543264E-2</v>
      </c>
      <c r="U104" s="231">
        <v>4.4622045173236653E-2</v>
      </c>
      <c r="V104" s="231">
        <v>5.0822887157264802E-2</v>
      </c>
      <c r="W104" s="231">
        <v>6.4137617469347027E-2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1087</v>
      </c>
    </row>
    <row r="106" spans="1:105" ht="12" customHeight="1" x14ac:dyDescent="0.25">
      <c r="A106" s="60" t="s">
        <v>1038</v>
      </c>
      <c r="B106" s="264">
        <v>7.3445867392735424</v>
      </c>
      <c r="C106" s="264">
        <v>7.3968801483366429</v>
      </c>
      <c r="D106" s="264">
        <v>5.5504089691633496</v>
      </c>
      <c r="E106" s="264">
        <v>6.370933452082495</v>
      </c>
      <c r="F106" s="264">
        <v>5.698892440747211</v>
      </c>
      <c r="G106" s="264">
        <v>5.0856436417683479</v>
      </c>
      <c r="H106" s="264">
        <v>4.8610791306727403</v>
      </c>
      <c r="I106" s="264">
        <v>4.228970318786387</v>
      </c>
      <c r="J106" s="264">
        <v>3.288896894593794</v>
      </c>
      <c r="K106" s="264">
        <v>3.9606330442417379</v>
      </c>
      <c r="L106" s="264">
        <v>2.8000067325042668</v>
      </c>
      <c r="M106" s="264">
        <v>1.512782454440833</v>
      </c>
      <c r="N106" s="264">
        <v>1.316072368379628</v>
      </c>
      <c r="O106" s="264">
        <v>1.8192292258741709</v>
      </c>
      <c r="P106" s="264">
        <v>1.895761731565007</v>
      </c>
      <c r="Q106" s="264">
        <v>2.8062319673519802</v>
      </c>
      <c r="R106" s="264">
        <v>3.241013582383891</v>
      </c>
      <c r="S106" s="264">
        <v>2.9780420585362979</v>
      </c>
      <c r="T106" s="264">
        <v>2.439512057303757</v>
      </c>
      <c r="U106" s="264">
        <v>2.4528926352953131</v>
      </c>
      <c r="V106" s="264">
        <v>2.713145217136812</v>
      </c>
      <c r="W106" s="264">
        <v>2.8538266516445132</v>
      </c>
      <c r="DA106" s="72" t="s">
        <v>1088</v>
      </c>
    </row>
    <row r="107" spans="1:105" ht="12" customHeight="1" x14ac:dyDescent="0.25">
      <c r="A107" s="132" t="s">
        <v>1040</v>
      </c>
      <c r="B107" s="318">
        <v>24.600606860509249</v>
      </c>
      <c r="C107" s="318">
        <v>23.274566666214369</v>
      </c>
      <c r="D107" s="318">
        <v>23.18729254778345</v>
      </c>
      <c r="E107" s="318">
        <v>23.84329357362391</v>
      </c>
      <c r="F107" s="318">
        <v>25.87810742839693</v>
      </c>
      <c r="G107" s="318">
        <v>26.686365291518861</v>
      </c>
      <c r="H107" s="318">
        <v>25.50441927065161</v>
      </c>
      <c r="I107" s="318">
        <v>23.46722800470403</v>
      </c>
      <c r="J107" s="318">
        <v>20.683183589718858</v>
      </c>
      <c r="K107" s="318">
        <v>18.95349956120884</v>
      </c>
      <c r="L107" s="318">
        <v>16.63256338174368</v>
      </c>
      <c r="M107" s="318">
        <v>15.16271649935933</v>
      </c>
      <c r="N107" s="318">
        <v>15.99421885104571</v>
      </c>
      <c r="O107" s="318">
        <v>20.141151492693581</v>
      </c>
      <c r="P107" s="318">
        <v>18.69545601713428</v>
      </c>
      <c r="Q107" s="318">
        <v>16.614282273071701</v>
      </c>
      <c r="R107" s="318">
        <v>20.05691459270037</v>
      </c>
      <c r="S107" s="318">
        <v>19.885026389800831</v>
      </c>
      <c r="T107" s="318">
        <v>18.648188311232019</v>
      </c>
      <c r="U107" s="318">
        <v>19.315050591461091</v>
      </c>
      <c r="V107" s="318">
        <v>18.941549810711159</v>
      </c>
      <c r="W107" s="318">
        <v>19.820807335014351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299.61822239719368</v>
      </c>
      <c r="C110" s="225">
        <v>320.62625975238171</v>
      </c>
      <c r="D110" s="225">
        <v>327.82751154841412</v>
      </c>
      <c r="E110" s="225">
        <v>337.98387770636822</v>
      </c>
      <c r="F110" s="225">
        <v>351.95127713886728</v>
      </c>
      <c r="G110" s="225">
        <v>371.19900170340532</v>
      </c>
      <c r="H110" s="225">
        <v>395.78013833829141</v>
      </c>
      <c r="I110" s="225">
        <v>415.30141739006712</v>
      </c>
      <c r="J110" s="225">
        <v>433.95506882856182</v>
      </c>
      <c r="K110" s="225">
        <v>408.0885447879233</v>
      </c>
      <c r="L110" s="225">
        <v>337.83119990602211</v>
      </c>
      <c r="M110" s="225">
        <v>309.79439808175442</v>
      </c>
      <c r="N110" s="225">
        <v>325.67993112010902</v>
      </c>
      <c r="O110" s="225">
        <v>386.28970371361231</v>
      </c>
      <c r="P110" s="225">
        <v>437.43909429635983</v>
      </c>
      <c r="Q110" s="225">
        <v>447.4945065443776</v>
      </c>
      <c r="R110" s="225">
        <v>329.12009171682439</v>
      </c>
      <c r="S110" s="225">
        <v>300.45858412152478</v>
      </c>
      <c r="T110" s="225">
        <v>350.92194516098209</v>
      </c>
      <c r="U110" s="225">
        <v>367.37842743861648</v>
      </c>
      <c r="V110" s="225">
        <v>376.40680233113602</v>
      </c>
      <c r="W110" s="225">
        <v>420.55007631362821</v>
      </c>
      <c r="DA110" s="89" t="s">
        <v>1090</v>
      </c>
    </row>
    <row r="111" spans="1:105" ht="12" customHeight="1" x14ac:dyDescent="0.25">
      <c r="A111" s="55" t="s">
        <v>92</v>
      </c>
      <c r="B111" s="261">
        <v>0.74646524995016583</v>
      </c>
      <c r="C111" s="261">
        <v>0.78645721745469555</v>
      </c>
      <c r="D111" s="261">
        <v>0.71372068368500408</v>
      </c>
      <c r="E111" s="261">
        <v>0.77347006446102451</v>
      </c>
      <c r="F111" s="261">
        <v>0.76817932822231827</v>
      </c>
      <c r="G111" s="261">
        <v>0.78095644780660611</v>
      </c>
      <c r="H111" s="261">
        <v>0.83278649815911054</v>
      </c>
      <c r="I111" s="261">
        <v>0.84403356635902516</v>
      </c>
      <c r="J111" s="261">
        <v>0.81844777113777789</v>
      </c>
      <c r="K111" s="261">
        <v>0.84449553381250186</v>
      </c>
      <c r="L111" s="261">
        <v>0.62788310238999556</v>
      </c>
      <c r="M111" s="261">
        <v>0.46079590795073971</v>
      </c>
      <c r="N111" s="261">
        <v>0.45180369095059442</v>
      </c>
      <c r="O111" s="261">
        <v>0.58964390285959967</v>
      </c>
      <c r="P111" s="261">
        <v>0.71014913068763064</v>
      </c>
      <c r="Q111" s="261">
        <v>0.94562536845869816</v>
      </c>
      <c r="R111" s="261">
        <v>0.94487481112159544</v>
      </c>
      <c r="S111" s="261">
        <v>0.87058847177782139</v>
      </c>
      <c r="T111" s="261">
        <v>0.91772191697676353</v>
      </c>
      <c r="U111" s="261">
        <v>1.090892510214752</v>
      </c>
      <c r="V111" s="261">
        <v>1.1719384858529101</v>
      </c>
      <c r="W111" s="261">
        <v>1.313546701769974</v>
      </c>
      <c r="DA111" s="67" t="s">
        <v>1091</v>
      </c>
    </row>
    <row r="112" spans="1:105" ht="12" customHeight="1" x14ac:dyDescent="0.25">
      <c r="A112" s="202" t="s">
        <v>93</v>
      </c>
      <c r="B112" s="226">
        <v>5.9568852745371128</v>
      </c>
      <c r="C112" s="226">
        <v>6.2760261352046429</v>
      </c>
      <c r="D112" s="226">
        <v>5.6955795746146176</v>
      </c>
      <c r="E112" s="226">
        <v>6.1723870435907662</v>
      </c>
      <c r="F112" s="226">
        <v>6.1301663122252901</v>
      </c>
      <c r="G112" s="226">
        <v>6.2321293111830114</v>
      </c>
      <c r="H112" s="226">
        <v>6.6457395411889824</v>
      </c>
      <c r="I112" s="226">
        <v>6.7354925403356356</v>
      </c>
      <c r="J112" s="226">
        <v>6.5313147212061509</v>
      </c>
      <c r="K112" s="226">
        <v>6.739179097909636</v>
      </c>
      <c r="L112" s="226">
        <v>5.0105850299224777</v>
      </c>
      <c r="M112" s="226">
        <v>3.677208495401453</v>
      </c>
      <c r="N112" s="226">
        <v>3.6054494884856152</v>
      </c>
      <c r="O112" s="226">
        <v>4.7054314750746027</v>
      </c>
      <c r="P112" s="226">
        <v>5.6670781387357163</v>
      </c>
      <c r="Q112" s="226">
        <v>7.5462077209574181</v>
      </c>
      <c r="R112" s="226">
        <v>7.5402181803198802</v>
      </c>
      <c r="S112" s="226">
        <v>6.9474039790349043</v>
      </c>
      <c r="T112" s="226">
        <v>7.3235347174216257</v>
      </c>
      <c r="U112" s="226">
        <v>8.705457528846658</v>
      </c>
      <c r="V112" s="226">
        <v>9.3522144661209268</v>
      </c>
      <c r="W112" s="226">
        <v>10.482265592018811</v>
      </c>
      <c r="DA112" s="174" t="s">
        <v>1092</v>
      </c>
    </row>
    <row r="113" spans="1:105" ht="12" customHeight="1" x14ac:dyDescent="0.25">
      <c r="A113" s="202" t="s">
        <v>94</v>
      </c>
      <c r="B113" s="226">
        <v>7.3036865095054768</v>
      </c>
      <c r="C113" s="226">
        <v>7.6949824118544647</v>
      </c>
      <c r="D113" s="226">
        <v>6.983301807194902</v>
      </c>
      <c r="E113" s="226">
        <v>7.5679114006813499</v>
      </c>
      <c r="F113" s="226">
        <v>7.5161449200654458</v>
      </c>
      <c r="G113" s="226">
        <v>7.6411608882492716</v>
      </c>
      <c r="H113" s="226">
        <v>8.1482848830659798</v>
      </c>
      <c r="I113" s="226">
        <v>8.2583302740452478</v>
      </c>
      <c r="J113" s="226">
        <v>8.007989581822974</v>
      </c>
      <c r="K113" s="226">
        <v>8.2628503310177752</v>
      </c>
      <c r="L113" s="226">
        <v>6.1434358059915164</v>
      </c>
      <c r="M113" s="226">
        <v>4.5085941465591688</v>
      </c>
      <c r="N113" s="226">
        <v>4.4206110368311649</v>
      </c>
      <c r="O113" s="226">
        <v>5.7692896206693129</v>
      </c>
      <c r="P113" s="226">
        <v>6.9483564384096299</v>
      </c>
      <c r="Q113" s="226">
        <v>9.2523412806142371</v>
      </c>
      <c r="R113" s="226">
        <v>9.2449975556411346</v>
      </c>
      <c r="S113" s="226">
        <v>8.5181530916263704</v>
      </c>
      <c r="T113" s="226">
        <v>8.9793237996653854</v>
      </c>
      <c r="U113" s="226">
        <v>10.6736876374459</v>
      </c>
      <c r="V113" s="226">
        <v>11.466670832521149</v>
      </c>
      <c r="W113" s="226">
        <v>12.85221693302301</v>
      </c>
      <c r="DA113" s="174" t="s">
        <v>1093</v>
      </c>
    </row>
    <row r="114" spans="1:105" ht="12" customHeight="1" x14ac:dyDescent="0.25">
      <c r="A114" s="202" t="s">
        <v>95</v>
      </c>
      <c r="B114" s="226">
        <v>13.524453025833971</v>
      </c>
      <c r="C114" s="226">
        <v>14.24902725880971</v>
      </c>
      <c r="D114" s="226">
        <v>12.931187166058111</v>
      </c>
      <c r="E114" s="226">
        <v>14.01372609694859</v>
      </c>
      <c r="F114" s="226">
        <v>13.917868568768631</v>
      </c>
      <c r="G114" s="226">
        <v>14.149364346548911</v>
      </c>
      <c r="H114" s="226">
        <v>15.08842089521726</v>
      </c>
      <c r="I114" s="226">
        <v>15.29219521097844</v>
      </c>
      <c r="J114" s="226">
        <v>14.82863192304043</v>
      </c>
      <c r="K114" s="226">
        <v>15.30056513459434</v>
      </c>
      <c r="L114" s="226">
        <v>11.37598237098821</v>
      </c>
      <c r="M114" s="226">
        <v>8.3486975609277732</v>
      </c>
      <c r="N114" s="226">
        <v>8.185776625995187</v>
      </c>
      <c r="O114" s="226">
        <v>10.683164777900179</v>
      </c>
      <c r="P114" s="226">
        <v>12.8664777897737</v>
      </c>
      <c r="Q114" s="226">
        <v>17.132834886299651</v>
      </c>
      <c r="R114" s="226">
        <v>17.119236292862769</v>
      </c>
      <c r="S114" s="226">
        <v>15.773316831798621</v>
      </c>
      <c r="T114" s="226">
        <v>16.627280315807251</v>
      </c>
      <c r="U114" s="226">
        <v>19.76478410966681</v>
      </c>
      <c r="V114" s="226">
        <v>21.23317462151493</v>
      </c>
      <c r="W114" s="226">
        <v>23.79883144796511</v>
      </c>
      <c r="DA114" s="174" t="s">
        <v>1094</v>
      </c>
    </row>
    <row r="115" spans="1:105" ht="12" customHeight="1" x14ac:dyDescent="0.25">
      <c r="A115" s="56" t="s">
        <v>96</v>
      </c>
      <c r="B115" s="262">
        <v>18.13127801464876</v>
      </c>
      <c r="C115" s="262">
        <v>19.172216902667301</v>
      </c>
      <c r="D115" s="262">
        <v>19.997093645977241</v>
      </c>
      <c r="E115" s="262">
        <v>20.466690136651419</v>
      </c>
      <c r="F115" s="262">
        <v>21.7490514085417</v>
      </c>
      <c r="G115" s="262">
        <v>23.26761180589466</v>
      </c>
      <c r="H115" s="262">
        <v>24.734014631922779</v>
      </c>
      <c r="I115" s="262">
        <v>26.085075717363441</v>
      </c>
      <c r="J115" s="262">
        <v>27.455534763148119</v>
      </c>
      <c r="K115" s="262">
        <v>25.216307159050999</v>
      </c>
      <c r="L115" s="262">
        <v>21.250805524432479</v>
      </c>
      <c r="M115" s="262">
        <v>20.295296338439691</v>
      </c>
      <c r="N115" s="262">
        <v>21.690680107009531</v>
      </c>
      <c r="O115" s="262">
        <v>25.680348764845771</v>
      </c>
      <c r="P115" s="262">
        <v>31.158721039558529</v>
      </c>
      <c r="Q115" s="262">
        <v>31.235656607853901</v>
      </c>
      <c r="R115" s="262">
        <v>22.10738338016872</v>
      </c>
      <c r="S115" s="262">
        <v>20.350952743794711</v>
      </c>
      <c r="T115" s="262">
        <v>24.4929584626577</v>
      </c>
      <c r="U115" s="262">
        <v>25.436520113789431</v>
      </c>
      <c r="V115" s="262">
        <v>26.50836045482264</v>
      </c>
      <c r="W115" s="262">
        <v>29.648876168523149</v>
      </c>
      <c r="DA115" s="68" t="s">
        <v>1095</v>
      </c>
    </row>
    <row r="116" spans="1:105" ht="12" customHeight="1" x14ac:dyDescent="0.25">
      <c r="A116" s="37" t="s">
        <v>160</v>
      </c>
      <c r="B116" s="228">
        <v>0.85629660659637508</v>
      </c>
      <c r="C116" s="228">
        <v>1.1013783770492569</v>
      </c>
      <c r="D116" s="228">
        <v>1.004233758482032</v>
      </c>
      <c r="E116" s="228">
        <v>1.145640328047417</v>
      </c>
      <c r="F116" s="228">
        <v>1.1487842096640719</v>
      </c>
      <c r="G116" s="228">
        <v>1.125607460546032</v>
      </c>
      <c r="H116" s="228">
        <v>0.67479052152815344</v>
      </c>
      <c r="I116" s="228">
        <v>1.007345692880762</v>
      </c>
      <c r="J116" s="228">
        <v>1.1012338719474719</v>
      </c>
      <c r="K116" s="228">
        <v>1.46098368470526</v>
      </c>
      <c r="L116" s="228">
        <v>1.2172003700694649</v>
      </c>
      <c r="M116" s="228">
        <v>0.67123681022665005</v>
      </c>
      <c r="N116" s="228">
        <v>0.80361642575808157</v>
      </c>
      <c r="O116" s="228">
        <v>0.34061954906253999</v>
      </c>
      <c r="P116" s="228">
        <v>0.35766704905759727</v>
      </c>
      <c r="Q116" s="228">
        <v>0.44598460619392072</v>
      </c>
      <c r="R116" s="228">
        <v>0.30482954632211601</v>
      </c>
      <c r="S116" s="228">
        <v>0.28337918815570601</v>
      </c>
      <c r="T116" s="228">
        <v>0.3437686646513477</v>
      </c>
      <c r="U116" s="228">
        <v>0.29435061230864462</v>
      </c>
      <c r="V116" s="228">
        <v>0.26175602431016209</v>
      </c>
      <c r="W116" s="228">
        <v>0.260110432832941</v>
      </c>
      <c r="DA116" s="69" t="s">
        <v>1096</v>
      </c>
    </row>
    <row r="117" spans="1:105" ht="12" customHeight="1" x14ac:dyDescent="0.25">
      <c r="A117" s="37" t="s">
        <v>162</v>
      </c>
      <c r="B117" s="228">
        <v>13.94748328781364</v>
      </c>
      <c r="C117" s="228">
        <v>14.370888000557221</v>
      </c>
      <c r="D117" s="228">
        <v>16.4465750987092</v>
      </c>
      <c r="E117" s="228">
        <v>16.257002958116772</v>
      </c>
      <c r="F117" s="228">
        <v>18.086075826385599</v>
      </c>
      <c r="G117" s="228">
        <v>19.921748892902031</v>
      </c>
      <c r="H117" s="228">
        <v>21.64492458003593</v>
      </c>
      <c r="I117" s="228">
        <v>22.787303401098828</v>
      </c>
      <c r="J117" s="228">
        <v>24.393095106116331</v>
      </c>
      <c r="K117" s="228">
        <v>21.134539252452068</v>
      </c>
      <c r="L117" s="228">
        <v>18.43366586097077</v>
      </c>
      <c r="M117" s="228">
        <v>18.901664354568119</v>
      </c>
      <c r="N117" s="228">
        <v>20.299845587185409</v>
      </c>
      <c r="O117" s="228">
        <v>24.486467659858061</v>
      </c>
      <c r="P117" s="228">
        <v>24.885042309552709</v>
      </c>
      <c r="Q117" s="228">
        <v>22.71334808950623</v>
      </c>
      <c r="R117" s="228">
        <v>15.90168365633706</v>
      </c>
      <c r="S117" s="228">
        <v>14.4521081637495</v>
      </c>
      <c r="T117" s="228">
        <v>17.318770037958799</v>
      </c>
      <c r="U117" s="228">
        <v>17.575276241443181</v>
      </c>
      <c r="V117" s="228">
        <v>17.039803872242221</v>
      </c>
      <c r="W117" s="228">
        <v>18.993131280472991</v>
      </c>
      <c r="DA117" s="69" t="s">
        <v>1097</v>
      </c>
    </row>
    <row r="118" spans="1:105" ht="12" customHeight="1" x14ac:dyDescent="0.25">
      <c r="A118" s="37" t="s">
        <v>97</v>
      </c>
      <c r="B118" s="228">
        <v>3.7671267145613431E-4</v>
      </c>
      <c r="C118" s="228">
        <v>7.481668597161419E-4</v>
      </c>
      <c r="D118" s="228">
        <v>1.257234148294139E-3</v>
      </c>
      <c r="E118" s="228">
        <v>1.296111354187685E-3</v>
      </c>
      <c r="F118" s="228">
        <v>1.389255093660871E-3</v>
      </c>
      <c r="G118" s="228">
        <v>1.4153894623745501E-3</v>
      </c>
      <c r="H118" s="228">
        <v>2.1840276804521749E-3</v>
      </c>
      <c r="I118" s="228">
        <v>2.3454594253762961E-3</v>
      </c>
      <c r="J118" s="228">
        <v>6.0802694577332351E-3</v>
      </c>
      <c r="K118" s="228">
        <v>1.095726529835549E-2</v>
      </c>
      <c r="L118" s="228">
        <v>3.734641258500989E-2</v>
      </c>
      <c r="M118" s="228">
        <v>2.803056754505583E-2</v>
      </c>
      <c r="N118" s="228">
        <v>2.7902174335239449E-2</v>
      </c>
      <c r="O118" s="228">
        <v>3.4514398661261471E-2</v>
      </c>
      <c r="P118" s="228">
        <v>3.9617455997374443E-2</v>
      </c>
      <c r="Q118" s="228">
        <v>5.1255908936601632E-2</v>
      </c>
      <c r="R118" s="228">
        <v>3.0616117054584141E-2</v>
      </c>
      <c r="S118" s="228">
        <v>2.757086694643222E-2</v>
      </c>
      <c r="T118" s="228">
        <v>3.0132826035594269E-2</v>
      </c>
      <c r="U118" s="228">
        <v>3.1171531520804329E-2</v>
      </c>
      <c r="V118" s="228">
        <v>3.3721923209556331E-2</v>
      </c>
      <c r="W118" s="228">
        <v>3.5482190774703298E-2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4.8631538484804304</v>
      </c>
      <c r="Q119" s="228">
        <v>5.8695558117796107</v>
      </c>
      <c r="R119" s="228">
        <v>4.4830571779092461</v>
      </c>
      <c r="S119" s="228">
        <v>4.4867159407307708</v>
      </c>
      <c r="T119" s="228">
        <v>5.7198331453173417</v>
      </c>
      <c r="U119" s="228">
        <v>6.4864603695705023</v>
      </c>
      <c r="V119" s="228">
        <v>7.9226409296493721</v>
      </c>
      <c r="W119" s="228">
        <v>8.9526060902612574</v>
      </c>
      <c r="DA119" s="69" t="s">
        <v>1099</v>
      </c>
    </row>
    <row r="120" spans="1:105" ht="12" customHeight="1" x14ac:dyDescent="0.25">
      <c r="A120" s="37" t="s">
        <v>38</v>
      </c>
      <c r="B120" s="228">
        <v>3.3271214075672901</v>
      </c>
      <c r="C120" s="228">
        <v>3.6992023582011111</v>
      </c>
      <c r="D120" s="228">
        <v>2.5450275546377048</v>
      </c>
      <c r="E120" s="228">
        <v>3.0627507391330471</v>
      </c>
      <c r="F120" s="228">
        <v>2.5128021173983699</v>
      </c>
      <c r="G120" s="228">
        <v>2.2188400629842229</v>
      </c>
      <c r="H120" s="228">
        <v>2.4121155026782382</v>
      </c>
      <c r="I120" s="228">
        <v>2.2880811639584659</v>
      </c>
      <c r="J120" s="228">
        <v>1.955125515626591</v>
      </c>
      <c r="K120" s="228">
        <v>2.609826956595318</v>
      </c>
      <c r="L120" s="228">
        <v>1.5625928808072389</v>
      </c>
      <c r="M120" s="228">
        <v>0.69436460609986339</v>
      </c>
      <c r="N120" s="228">
        <v>0.5593159197307993</v>
      </c>
      <c r="O120" s="228">
        <v>0.81874715726390324</v>
      </c>
      <c r="P120" s="228">
        <v>1.013240376470419</v>
      </c>
      <c r="Q120" s="228">
        <v>2.155512191437543</v>
      </c>
      <c r="R120" s="228">
        <v>1.3871968825457199</v>
      </c>
      <c r="S120" s="228">
        <v>1.1011785842123041</v>
      </c>
      <c r="T120" s="228">
        <v>1.0804537886946159</v>
      </c>
      <c r="U120" s="228">
        <v>1.0492613589463</v>
      </c>
      <c r="V120" s="228">
        <v>1.2504377054113289</v>
      </c>
      <c r="W120" s="228">
        <v>1.4075461741812481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120.13938890660161</v>
      </c>
      <c r="C121" s="263">
        <f t="shared" si="4"/>
        <v>129.51762728506907</v>
      </c>
      <c r="D121" s="263">
        <f t="shared" si="4"/>
        <v>134.378113474098</v>
      </c>
      <c r="E121" s="263">
        <f t="shared" si="4"/>
        <v>137.69586046310542</v>
      </c>
      <c r="F121" s="263">
        <f t="shared" si="4"/>
        <v>143.67337871917638</v>
      </c>
      <c r="G121" s="263">
        <f t="shared" si="4"/>
        <v>151.77391823089397</v>
      </c>
      <c r="H121" s="263">
        <f t="shared" si="4"/>
        <v>161.86456136397823</v>
      </c>
      <c r="I121" s="263">
        <f t="shared" si="4"/>
        <v>170.52201015469726</v>
      </c>
      <c r="J121" s="263">
        <f t="shared" si="4"/>
        <v>179.79860454762414</v>
      </c>
      <c r="K121" s="263">
        <f t="shared" si="4"/>
        <v>168.11762957082092</v>
      </c>
      <c r="L121" s="263">
        <f t="shared" si="4"/>
        <v>140.73788691826442</v>
      </c>
      <c r="M121" s="263">
        <f t="shared" si="4"/>
        <v>130.79737339140488</v>
      </c>
      <c r="N121" s="263">
        <f t="shared" si="4"/>
        <v>137.79665617974496</v>
      </c>
      <c r="O121" s="263">
        <f t="shared" si="4"/>
        <v>161.38064866968116</v>
      </c>
      <c r="P121" s="263">
        <f t="shared" si="4"/>
        <v>180.62054715295835</v>
      </c>
      <c r="Q121" s="263">
        <f t="shared" si="4"/>
        <v>179.74266369351443</v>
      </c>
      <c r="R121" s="263">
        <f t="shared" si="4"/>
        <v>126.03102699111956</v>
      </c>
      <c r="S121" s="263">
        <f t="shared" si="4"/>
        <v>114.75713676714598</v>
      </c>
      <c r="T121" s="263">
        <f t="shared" si="4"/>
        <v>136.10202330125279</v>
      </c>
      <c r="U121" s="263">
        <f t="shared" si="4"/>
        <v>139.08621244037269</v>
      </c>
      <c r="V121" s="263">
        <f t="shared" si="4"/>
        <v>140.89628286358072</v>
      </c>
      <c r="W121" s="263">
        <f t="shared" si="4"/>
        <v>157.30586830522955</v>
      </c>
      <c r="DA121" s="70"/>
    </row>
    <row r="122" spans="1:105" ht="12" customHeight="1" x14ac:dyDescent="0.25">
      <c r="A122" s="60" t="s">
        <v>1054</v>
      </c>
      <c r="B122" s="264">
        <v>120.0071586747741</v>
      </c>
      <c r="C122" s="264">
        <v>129.37831280232069</v>
      </c>
      <c r="D122" s="264">
        <v>134.25168367516221</v>
      </c>
      <c r="E122" s="264">
        <v>137.5588465486035</v>
      </c>
      <c r="F122" s="264">
        <v>143.5373020154548</v>
      </c>
      <c r="G122" s="264">
        <v>151.6355781646316</v>
      </c>
      <c r="H122" s="264">
        <v>161.71704002695449</v>
      </c>
      <c r="I122" s="264">
        <v>170.3724964912584</v>
      </c>
      <c r="J122" s="264">
        <v>179.6536231991642</v>
      </c>
      <c r="K122" s="264">
        <v>167.96803407361489</v>
      </c>
      <c r="L122" s="264">
        <v>140.6266625468752</v>
      </c>
      <c r="M122" s="264">
        <v>130.7157471539644</v>
      </c>
      <c r="N122" s="264">
        <v>137.71662284021721</v>
      </c>
      <c r="O122" s="264">
        <v>161.27619806065951</v>
      </c>
      <c r="P122" s="264">
        <v>180.49475002551111</v>
      </c>
      <c r="Q122" s="264">
        <v>179.5781702094196</v>
      </c>
      <c r="R122" s="264">
        <v>125.91937587582061</v>
      </c>
      <c r="S122" s="264">
        <v>114.6603416117905</v>
      </c>
      <c r="T122" s="264">
        <v>135.99227066440011</v>
      </c>
      <c r="U122" s="264">
        <v>138.97506980404859</v>
      </c>
      <c r="V122" s="264">
        <v>140.77525786764409</v>
      </c>
      <c r="W122" s="264">
        <v>157.1702195607235</v>
      </c>
      <c r="DA122" s="72" t="s">
        <v>1101</v>
      </c>
    </row>
    <row r="123" spans="1:105" ht="12" customHeight="1" x14ac:dyDescent="0.25">
      <c r="A123" s="64" t="s">
        <v>30</v>
      </c>
      <c r="B123" s="231">
        <v>2.9088784609128728</v>
      </c>
      <c r="C123" s="231">
        <v>12.461011729094411</v>
      </c>
      <c r="D123" s="231">
        <v>12.197386961918239</v>
      </c>
      <c r="E123" s="231">
        <v>16.093301402728709</v>
      </c>
      <c r="F123" s="231">
        <v>11.48841574925461</v>
      </c>
      <c r="G123" s="231">
        <v>7.114501760914747</v>
      </c>
      <c r="H123" s="231">
        <v>6.1577859178886429</v>
      </c>
      <c r="I123" s="231">
        <v>7.1404175063109312</v>
      </c>
      <c r="J123" s="231">
        <v>9.602326221405626</v>
      </c>
      <c r="K123" s="231">
        <v>9.8694464351053792</v>
      </c>
      <c r="L123" s="231">
        <v>8.332962990282903</v>
      </c>
      <c r="M123" s="231">
        <v>7.8007283600362483</v>
      </c>
      <c r="N123" s="231">
        <v>7.4307047365262324</v>
      </c>
      <c r="O123" s="231">
        <v>8.8788005496891742</v>
      </c>
      <c r="P123" s="231">
        <v>10.93407262374985</v>
      </c>
      <c r="Q123" s="231">
        <v>12.78835412891266</v>
      </c>
      <c r="R123" s="231">
        <v>7.1982629865867906</v>
      </c>
      <c r="S123" s="231">
        <v>5.4535249615190233</v>
      </c>
      <c r="T123" s="231">
        <v>7.2767843837580246</v>
      </c>
      <c r="U123" s="231">
        <v>6.5969420837623964</v>
      </c>
      <c r="V123" s="231">
        <v>6.7291289077855314</v>
      </c>
      <c r="W123" s="231">
        <v>6.930686651521194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11.104794688157041</v>
      </c>
      <c r="C125" s="231">
        <v>12.401039727580979</v>
      </c>
      <c r="D125" s="231">
        <v>11.37120352515114</v>
      </c>
      <c r="E125" s="231">
        <v>11.515241795133161</v>
      </c>
      <c r="F125" s="231">
        <v>10.996138992470019</v>
      </c>
      <c r="G125" s="231">
        <v>10.68865169543605</v>
      </c>
      <c r="H125" s="231">
        <v>10.962545216453639</v>
      </c>
      <c r="I125" s="231">
        <v>11.74253997058057</v>
      </c>
      <c r="J125" s="231">
        <v>12.41323312065899</v>
      </c>
      <c r="K125" s="231">
        <v>16.173251024814299</v>
      </c>
      <c r="L125" s="231">
        <v>12.585511012907791</v>
      </c>
      <c r="M125" s="231">
        <v>8.3712252628262274</v>
      </c>
      <c r="N125" s="231">
        <v>7.7409992875255398</v>
      </c>
      <c r="O125" s="231">
        <v>0.1216879857160012</v>
      </c>
      <c r="P125" s="231">
        <v>0.14127981358766609</v>
      </c>
      <c r="Q125" s="231">
        <v>0.5282094852657313</v>
      </c>
      <c r="R125" s="231">
        <v>0.78821643987497836</v>
      </c>
      <c r="S125" s="231">
        <v>0.27043109450118102</v>
      </c>
      <c r="T125" s="231">
        <v>0.30109011287805432</v>
      </c>
      <c r="U125" s="231">
        <v>0.3063114256245697</v>
      </c>
      <c r="V125" s="231">
        <v>0.1960556157906044</v>
      </c>
      <c r="W125" s="231">
        <v>0.1298493244023039</v>
      </c>
      <c r="DA125" s="73" t="s">
        <v>1104</v>
      </c>
    </row>
    <row r="126" spans="1:105" ht="12" customHeight="1" x14ac:dyDescent="0.25">
      <c r="A126" s="64" t="s">
        <v>160</v>
      </c>
      <c r="B126" s="231">
        <v>4.7146100124699952</v>
      </c>
      <c r="C126" s="231">
        <v>5.5414351606669481</v>
      </c>
      <c r="D126" s="231">
        <v>4.9865136754690482</v>
      </c>
      <c r="E126" s="231">
        <v>5.7205941364480983</v>
      </c>
      <c r="F126" s="231">
        <v>6.1429460588110061</v>
      </c>
      <c r="G126" s="231">
        <v>6.3250694753059111</v>
      </c>
      <c r="H126" s="231">
        <v>3.7276952541349342</v>
      </c>
      <c r="I126" s="231">
        <v>5.5382170187106032</v>
      </c>
      <c r="J126" s="231">
        <v>5.8195681099086576</v>
      </c>
      <c r="K126" s="231">
        <v>7.5279227176983268</v>
      </c>
      <c r="L126" s="231">
        <v>6.3216989542932636</v>
      </c>
      <c r="M126" s="231">
        <v>3.486738247070527</v>
      </c>
      <c r="N126" s="231">
        <v>4.3127463805886181</v>
      </c>
      <c r="O126" s="231">
        <v>1.9952459543276331</v>
      </c>
      <c r="P126" s="231">
        <v>2.3270289459133808</v>
      </c>
      <c r="Q126" s="231">
        <v>3.056990299963076</v>
      </c>
      <c r="R126" s="231">
        <v>2.164576052240244</v>
      </c>
      <c r="S126" s="231">
        <v>2.0264989661759421</v>
      </c>
      <c r="T126" s="231">
        <v>2.4111385807435348</v>
      </c>
      <c r="U126" s="231">
        <v>2.1357578267745718</v>
      </c>
      <c r="V126" s="231">
        <v>1.997165414011641</v>
      </c>
      <c r="W126" s="231">
        <v>1.988185613634615</v>
      </c>
      <c r="DA126" s="73" t="s">
        <v>1105</v>
      </c>
    </row>
    <row r="127" spans="1:105" ht="12" customHeight="1" x14ac:dyDescent="0.25">
      <c r="A127" s="64" t="s">
        <v>70</v>
      </c>
      <c r="B127" s="231">
        <v>15.30406682806632</v>
      </c>
      <c r="C127" s="231">
        <v>15.61191483359608</v>
      </c>
      <c r="D127" s="231">
        <v>14.63764778148248</v>
      </c>
      <c r="E127" s="231">
        <v>12.781306589145499</v>
      </c>
      <c r="F127" s="231">
        <v>8.2792461552113821</v>
      </c>
      <c r="G127" s="231">
        <v>5.6893495115274666</v>
      </c>
      <c r="H127" s="231">
        <v>10.891062642610599</v>
      </c>
      <c r="I127" s="231">
        <v>10.72310511868478</v>
      </c>
      <c r="J127" s="231">
        <v>12.665599210805921</v>
      </c>
      <c r="K127" s="231">
        <v>13.88984129506369</v>
      </c>
      <c r="L127" s="231">
        <v>8.0176344547376353</v>
      </c>
      <c r="M127" s="231">
        <v>7.0200508265851838</v>
      </c>
      <c r="N127" s="231">
        <v>3.984010572165392</v>
      </c>
      <c r="O127" s="231">
        <v>5.8723598924691451</v>
      </c>
      <c r="P127" s="231">
        <v>4.7060995154552314</v>
      </c>
      <c r="Q127" s="231">
        <v>6.9177465503747513</v>
      </c>
      <c r="R127" s="231">
        <v>2.330417562245259</v>
      </c>
      <c r="S127" s="231">
        <v>3.095171023432862</v>
      </c>
      <c r="T127" s="231">
        <v>4.0118444877140371</v>
      </c>
      <c r="U127" s="231">
        <v>1.8837308727178459</v>
      </c>
      <c r="V127" s="231">
        <v>1.1721805009646691</v>
      </c>
      <c r="W127" s="231">
        <v>2.040656188332481</v>
      </c>
      <c r="DA127" s="73" t="s">
        <v>1106</v>
      </c>
    </row>
    <row r="128" spans="1:105" ht="12" customHeight="1" x14ac:dyDescent="0.25">
      <c r="A128" s="64" t="s">
        <v>34</v>
      </c>
      <c r="B128" s="231">
        <v>8.1070076128289355</v>
      </c>
      <c r="C128" s="231">
        <v>9.8016682613040587</v>
      </c>
      <c r="D128" s="231">
        <v>8.2053846659739857</v>
      </c>
      <c r="E128" s="231">
        <v>9.08043036859147</v>
      </c>
      <c r="F128" s="231">
        <v>8.7800995567407742</v>
      </c>
      <c r="G128" s="231">
        <v>8.7491133608251328</v>
      </c>
      <c r="H128" s="231">
        <v>9.2725130677003396</v>
      </c>
      <c r="I128" s="231">
        <v>8.7421619621506128</v>
      </c>
      <c r="J128" s="231">
        <v>8.88785687273141</v>
      </c>
      <c r="K128" s="231">
        <v>11.003370335805659</v>
      </c>
      <c r="L128" s="231">
        <v>9.1561767468569055</v>
      </c>
      <c r="M128" s="231">
        <v>5.5071134065830591</v>
      </c>
      <c r="N128" s="231">
        <v>4.9684837370244663</v>
      </c>
      <c r="O128" s="231">
        <v>0.42135800761004549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76.792251482644716</v>
      </c>
      <c r="C129" s="231">
        <v>72.305163888952038</v>
      </c>
      <c r="D129" s="231">
        <v>81.665320401404799</v>
      </c>
      <c r="E129" s="231">
        <v>81.177061876764697</v>
      </c>
      <c r="F129" s="231">
        <v>96.71249594346439</v>
      </c>
      <c r="G129" s="231">
        <v>111.9452830883675</v>
      </c>
      <c r="H129" s="231">
        <v>119.5714522640078</v>
      </c>
      <c r="I129" s="231">
        <v>125.280757537746</v>
      </c>
      <c r="J129" s="231">
        <v>128.9074755124266</v>
      </c>
      <c r="K129" s="231">
        <v>108.8986686382591</v>
      </c>
      <c r="L129" s="231">
        <v>95.737800499058224</v>
      </c>
      <c r="M129" s="231">
        <v>98.184657090109184</v>
      </c>
      <c r="N129" s="231">
        <v>108.94262831929331</v>
      </c>
      <c r="O129" s="231">
        <v>143.43429691152519</v>
      </c>
      <c r="P129" s="231">
        <v>161.9053640171449</v>
      </c>
      <c r="Q129" s="231">
        <v>155.68807493573951</v>
      </c>
      <c r="R129" s="231">
        <v>112.91688764459511</v>
      </c>
      <c r="S129" s="231">
        <v>103.34979941014259</v>
      </c>
      <c r="T129" s="231">
        <v>121.47109060070621</v>
      </c>
      <c r="U129" s="231">
        <v>127.5232060704128</v>
      </c>
      <c r="V129" s="231">
        <v>130.01155195900731</v>
      </c>
      <c r="W129" s="231">
        <v>145.17630053679159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7.4210461348765619E-2</v>
      </c>
      <c r="D130" s="231">
        <v>6.7868010474218296E-2</v>
      </c>
      <c r="E130" s="231">
        <v>3.3390073059722289E-2</v>
      </c>
      <c r="F130" s="231">
        <v>5.4684655600180383E-2</v>
      </c>
      <c r="G130" s="231">
        <v>5.1049803649582927E-2</v>
      </c>
      <c r="H130" s="231">
        <v>3.9738532138682121E-2</v>
      </c>
      <c r="I130" s="231">
        <v>2.241260083941168E-2</v>
      </c>
      <c r="J130" s="231">
        <v>8.6311543003673691E-2</v>
      </c>
      <c r="K130" s="231">
        <v>0</v>
      </c>
      <c r="L130" s="231">
        <v>0</v>
      </c>
      <c r="M130" s="231">
        <v>0</v>
      </c>
      <c r="N130" s="231">
        <v>0</v>
      </c>
      <c r="O130" s="231">
        <v>0.1380619854722277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1.075549589694172</v>
      </c>
      <c r="C131" s="231">
        <v>1.1818687397774561</v>
      </c>
      <c r="D131" s="231">
        <v>1.12035865328835</v>
      </c>
      <c r="E131" s="231">
        <v>1.1575203067321691</v>
      </c>
      <c r="F131" s="231">
        <v>1.083274903902407</v>
      </c>
      <c r="G131" s="231">
        <v>1.072559468605232</v>
      </c>
      <c r="H131" s="231">
        <v>1.0942471320198179</v>
      </c>
      <c r="I131" s="231">
        <v>1.182884776235523</v>
      </c>
      <c r="J131" s="231">
        <v>1.2712526082233171</v>
      </c>
      <c r="K131" s="231">
        <v>0.60553362686843948</v>
      </c>
      <c r="L131" s="231">
        <v>0.47487788873842351</v>
      </c>
      <c r="M131" s="231">
        <v>0.34523396075400181</v>
      </c>
      <c r="N131" s="231">
        <v>0.33704980709363908</v>
      </c>
      <c r="O131" s="231">
        <v>0.41438677385009698</v>
      </c>
      <c r="P131" s="231">
        <v>0.48090510966005601</v>
      </c>
      <c r="Q131" s="231">
        <v>0.59879480916396044</v>
      </c>
      <c r="R131" s="231">
        <v>0.52101519027833598</v>
      </c>
      <c r="S131" s="231">
        <v>0.46491615601889918</v>
      </c>
      <c r="T131" s="231">
        <v>0.52032249860024393</v>
      </c>
      <c r="U131" s="231">
        <v>0.52912152475638252</v>
      </c>
      <c r="V131" s="231">
        <v>0.66917547008444878</v>
      </c>
      <c r="W131" s="231">
        <v>0.90454124604133612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1111</v>
      </c>
    </row>
    <row r="133" spans="1:105" ht="12" customHeight="1" x14ac:dyDescent="0.25">
      <c r="A133" s="60" t="s">
        <v>1066</v>
      </c>
      <c r="B133" s="264">
        <v>0.1322302318275082</v>
      </c>
      <c r="C133" s="264">
        <v>0.13931448274838509</v>
      </c>
      <c r="D133" s="264">
        <v>0.1264297989357927</v>
      </c>
      <c r="E133" s="264">
        <v>0.13701391450191011</v>
      </c>
      <c r="F133" s="264">
        <v>0.13607670372159711</v>
      </c>
      <c r="G133" s="264">
        <v>0.13834006626235959</v>
      </c>
      <c r="H133" s="264">
        <v>0.1475213370237255</v>
      </c>
      <c r="I133" s="264">
        <v>0.14951366343885841</v>
      </c>
      <c r="J133" s="264">
        <v>0.1449813484599326</v>
      </c>
      <c r="K133" s="264">
        <v>0.14959549720603521</v>
      </c>
      <c r="L133" s="264">
        <v>0.11122437138922001</v>
      </c>
      <c r="M133" s="264">
        <v>8.1626237440471885E-2</v>
      </c>
      <c r="N133" s="264">
        <v>8.0033339527740041E-2</v>
      </c>
      <c r="O133" s="264">
        <v>0.10445060902166151</v>
      </c>
      <c r="P133" s="264">
        <v>0.12579712744725591</v>
      </c>
      <c r="Q133" s="264">
        <v>0.16449348409482459</v>
      </c>
      <c r="R133" s="264">
        <v>0.1116511152989563</v>
      </c>
      <c r="S133" s="264">
        <v>9.6795155355481971E-2</v>
      </c>
      <c r="T133" s="264">
        <v>0.1097526368526828</v>
      </c>
      <c r="U133" s="264">
        <v>0.1111426363241135</v>
      </c>
      <c r="V133" s="264">
        <v>0.1210249959366262</v>
      </c>
      <c r="W133" s="264">
        <v>0.13564874450605971</v>
      </c>
      <c r="DA133" s="72" t="s">
        <v>1112</v>
      </c>
    </row>
    <row r="134" spans="1:105" ht="12" customHeight="1" x14ac:dyDescent="0.25">
      <c r="A134" s="57" t="s">
        <v>1012</v>
      </c>
      <c r="B134" s="263">
        <v>70.230836199657475</v>
      </c>
      <c r="C134" s="263">
        <v>75.54742121221453</v>
      </c>
      <c r="D134" s="263">
        <v>78.683630811865498</v>
      </c>
      <c r="E134" s="263">
        <v>80.533512025438611</v>
      </c>
      <c r="F134" s="263">
        <v>84.164061164537159</v>
      </c>
      <c r="G134" s="263">
        <v>89.013122390786265</v>
      </c>
      <c r="H134" s="263">
        <v>94.942999906163422</v>
      </c>
      <c r="I134" s="263">
        <v>100.1634941601033</v>
      </c>
      <c r="J134" s="263">
        <v>105.6880293518094</v>
      </c>
      <c r="K134" s="263">
        <v>98.455039147807355</v>
      </c>
      <c r="L134" s="263">
        <v>82.460060079650319</v>
      </c>
      <c r="M134" s="263">
        <v>77.212201620256593</v>
      </c>
      <c r="N134" s="263">
        <v>81.518854700910751</v>
      </c>
      <c r="O134" s="263">
        <v>96.084603768642225</v>
      </c>
      <c r="P134" s="263">
        <v>107.5745376505516</v>
      </c>
      <c r="Q134" s="263">
        <v>106.86536044678439</v>
      </c>
      <c r="R134" s="263">
        <v>74.888964122185499</v>
      </c>
      <c r="S134" s="263">
        <v>68.195694095136474</v>
      </c>
      <c r="T134" s="263">
        <v>80.974522772700041</v>
      </c>
      <c r="U134" s="263">
        <v>82.745717527499608</v>
      </c>
      <c r="V134" s="263">
        <v>83.774147521869793</v>
      </c>
      <c r="W134" s="263">
        <v>93.510943111532157</v>
      </c>
      <c r="DA134" s="70" t="s">
        <v>1113</v>
      </c>
    </row>
    <row r="135" spans="1:105" ht="12" customHeight="1" x14ac:dyDescent="0.25">
      <c r="A135" s="60" t="s">
        <v>1014</v>
      </c>
      <c r="B135" s="264">
        <v>69.088847077574528</v>
      </c>
      <c r="C135" s="264">
        <v>74.377450869522221</v>
      </c>
      <c r="D135" s="264">
        <v>77.895226653564777</v>
      </c>
      <c r="E135" s="264">
        <v>79.577400684363141</v>
      </c>
      <c r="F135" s="264">
        <v>83.326129243870668</v>
      </c>
      <c r="G135" s="264">
        <v>88.237066597650141</v>
      </c>
      <c r="H135" s="264">
        <v>94.11418902065401</v>
      </c>
      <c r="I135" s="264">
        <v>99.38418818171418</v>
      </c>
      <c r="J135" s="264">
        <v>105.0473561908003</v>
      </c>
      <c r="K135" s="264">
        <v>97.615507505745342</v>
      </c>
      <c r="L135" s="264">
        <v>81.952342485854558</v>
      </c>
      <c r="M135" s="264">
        <v>76.989804470474382</v>
      </c>
      <c r="N135" s="264">
        <v>81.334475212521312</v>
      </c>
      <c r="O135" s="264">
        <v>95.797992618299915</v>
      </c>
      <c r="P135" s="264">
        <v>107.18202704148391</v>
      </c>
      <c r="Q135" s="264">
        <v>105.9904004042665</v>
      </c>
      <c r="R135" s="264">
        <v>74.305274892299934</v>
      </c>
      <c r="S135" s="264">
        <v>67.728647844721706</v>
      </c>
      <c r="T135" s="264">
        <v>80.524081181888292</v>
      </c>
      <c r="U135" s="264">
        <v>82.293180272332378</v>
      </c>
      <c r="V135" s="264">
        <v>83.207536412040355</v>
      </c>
      <c r="W135" s="264">
        <v>92.871531071467402</v>
      </c>
      <c r="DA135" s="72" t="s">
        <v>1114</v>
      </c>
    </row>
    <row r="136" spans="1:105" ht="12" customHeight="1" x14ac:dyDescent="0.25">
      <c r="A136" s="59" t="s">
        <v>30</v>
      </c>
      <c r="B136" s="232">
        <v>1.813415581770266</v>
      </c>
      <c r="C136" s="232">
        <v>7.8331124010678881</v>
      </c>
      <c r="D136" s="232">
        <v>7.609585861227381</v>
      </c>
      <c r="E136" s="232">
        <v>10.061184607303</v>
      </c>
      <c r="F136" s="232">
        <v>7.1642766023737066</v>
      </c>
      <c r="G136" s="232">
        <v>4.4282598804396596</v>
      </c>
      <c r="H136" s="232">
        <v>3.8301034605027708</v>
      </c>
      <c r="I136" s="232">
        <v>4.4235277095226113</v>
      </c>
      <c r="J136" s="232">
        <v>5.9542511512933638</v>
      </c>
      <c r="K136" s="232">
        <v>6.1615271323140233</v>
      </c>
      <c r="L136" s="232">
        <v>5.2131964406328111</v>
      </c>
      <c r="M136" s="232">
        <v>4.8098686419941279</v>
      </c>
      <c r="N136" s="232">
        <v>4.5643644608424996</v>
      </c>
      <c r="O136" s="232">
        <v>5.3060423032614157</v>
      </c>
      <c r="P136" s="232">
        <v>6.5102551872059404</v>
      </c>
      <c r="Q136" s="232">
        <v>7.5731785944821874</v>
      </c>
      <c r="R136" s="232">
        <v>4.265358071998036</v>
      </c>
      <c r="S136" s="232">
        <v>3.2344541837551639</v>
      </c>
      <c r="T136" s="232">
        <v>4.3252967451512152</v>
      </c>
      <c r="U136" s="232">
        <v>3.9212656700506381</v>
      </c>
      <c r="V136" s="232">
        <v>3.9963592517495878</v>
      </c>
      <c r="W136" s="232">
        <v>4.1190329677331254</v>
      </c>
      <c r="DA136" s="71" t="s">
        <v>1115</v>
      </c>
    </row>
    <row r="137" spans="1:105" ht="12" customHeight="1" x14ac:dyDescent="0.25">
      <c r="A137" s="59" t="s">
        <v>33</v>
      </c>
      <c r="B137" s="297">
        <v>6.9228082198882994</v>
      </c>
      <c r="C137" s="297">
        <v>7.7954134213233441</v>
      </c>
      <c r="D137" s="297">
        <v>7.0941546611816921</v>
      </c>
      <c r="E137" s="297">
        <v>7.199080573916401</v>
      </c>
      <c r="F137" s="297">
        <v>6.8572885086713109</v>
      </c>
      <c r="G137" s="297">
        <v>6.6529082526795369</v>
      </c>
      <c r="H137" s="297">
        <v>6.8186330166953519</v>
      </c>
      <c r="I137" s="297">
        <v>7.2745677537946083</v>
      </c>
      <c r="J137" s="297">
        <v>7.6972502178890991</v>
      </c>
      <c r="K137" s="297">
        <v>10.097012599679299</v>
      </c>
      <c r="L137" s="297">
        <v>7.8736388596163032</v>
      </c>
      <c r="M137" s="297">
        <v>5.1616326102335659</v>
      </c>
      <c r="N137" s="297">
        <v>4.754965146940604</v>
      </c>
      <c r="O137" s="297">
        <v>7.2721714649888941E-2</v>
      </c>
      <c r="P137" s="297">
        <v>8.411940096856213E-2</v>
      </c>
      <c r="Q137" s="297">
        <v>0.31280215787682542</v>
      </c>
      <c r="R137" s="297">
        <v>0.46706064512606399</v>
      </c>
      <c r="S137" s="297">
        <v>0.16039112155877891</v>
      </c>
      <c r="T137" s="297">
        <v>0.1789669744970645</v>
      </c>
      <c r="U137" s="297">
        <v>0.18207352170065769</v>
      </c>
      <c r="V137" s="297">
        <v>0.1164353788966256</v>
      </c>
      <c r="W137" s="297">
        <v>7.7171812108049923E-2</v>
      </c>
      <c r="DA137" s="122" t="s">
        <v>1116</v>
      </c>
    </row>
    <row r="138" spans="1:105" ht="12" customHeight="1" x14ac:dyDescent="0.25">
      <c r="A138" s="59" t="s">
        <v>160</v>
      </c>
      <c r="B138" s="297">
        <v>2.9391215114227061</v>
      </c>
      <c r="C138" s="297">
        <v>3.4833996966222629</v>
      </c>
      <c r="D138" s="297">
        <v>3.11093712777468</v>
      </c>
      <c r="E138" s="297">
        <v>3.5763919552578849</v>
      </c>
      <c r="F138" s="297">
        <v>3.830794922410333</v>
      </c>
      <c r="G138" s="297">
        <v>3.936895701167054</v>
      </c>
      <c r="H138" s="297">
        <v>2.3186026086235501</v>
      </c>
      <c r="I138" s="297">
        <v>3.4309557420085781</v>
      </c>
      <c r="J138" s="297">
        <v>3.6086224649615581</v>
      </c>
      <c r="K138" s="297">
        <v>4.6997063492919313</v>
      </c>
      <c r="L138" s="297">
        <v>3.9549267800306098</v>
      </c>
      <c r="M138" s="297">
        <v>2.1498957768282261</v>
      </c>
      <c r="N138" s="297">
        <v>2.649135849985111</v>
      </c>
      <c r="O138" s="297">
        <v>1.192374958737443</v>
      </c>
      <c r="P138" s="297">
        <v>1.385536093203249</v>
      </c>
      <c r="Q138" s="297">
        <v>1.8103294035999979</v>
      </c>
      <c r="R138" s="297">
        <v>1.282627760902973</v>
      </c>
      <c r="S138" s="297">
        <v>1.2019048424227941</v>
      </c>
      <c r="T138" s="297">
        <v>1.43317285567456</v>
      </c>
      <c r="U138" s="297">
        <v>1.269508469126456</v>
      </c>
      <c r="V138" s="297">
        <v>1.186095643126309</v>
      </c>
      <c r="W138" s="297">
        <v>1.181614824086185</v>
      </c>
      <c r="DA138" s="122" t="s">
        <v>1117</v>
      </c>
    </row>
    <row r="139" spans="1:105" ht="12" customHeight="1" x14ac:dyDescent="0.25">
      <c r="A139" s="59" t="s">
        <v>70</v>
      </c>
      <c r="B139" s="297">
        <v>9.5406644256149136</v>
      </c>
      <c r="C139" s="297">
        <v>9.8138005441348231</v>
      </c>
      <c r="D139" s="297">
        <v>9.1319917903201517</v>
      </c>
      <c r="E139" s="297">
        <v>7.990596950736724</v>
      </c>
      <c r="F139" s="297">
        <v>5.1630103584057512</v>
      </c>
      <c r="G139" s="297">
        <v>3.5412062621313831</v>
      </c>
      <c r="H139" s="297">
        <v>6.7741713129120988</v>
      </c>
      <c r="I139" s="297">
        <v>6.643022285840039</v>
      </c>
      <c r="J139" s="297">
        <v>7.8537384529435474</v>
      </c>
      <c r="K139" s="297">
        <v>8.6714725659440628</v>
      </c>
      <c r="L139" s="297">
        <v>5.0159233216892289</v>
      </c>
      <c r="M139" s="297">
        <v>4.3285089260357363</v>
      </c>
      <c r="N139" s="297">
        <v>2.4472074873094138</v>
      </c>
      <c r="O139" s="297">
        <v>3.509369293187663</v>
      </c>
      <c r="P139" s="297">
        <v>2.8020582848015221</v>
      </c>
      <c r="Q139" s="297">
        <v>4.0966436782436428</v>
      </c>
      <c r="R139" s="297">
        <v>1.380897777529257</v>
      </c>
      <c r="S139" s="297">
        <v>1.835728072544049</v>
      </c>
      <c r="T139" s="297">
        <v>2.3846271910286938</v>
      </c>
      <c r="U139" s="297">
        <v>1.1197019935924999</v>
      </c>
      <c r="V139" s="297">
        <v>0.69614573504911759</v>
      </c>
      <c r="W139" s="297">
        <v>1.2127990397178321</v>
      </c>
      <c r="DA139" s="122" t="s">
        <v>1118</v>
      </c>
    </row>
    <row r="140" spans="1:105" ht="12" customHeight="1" x14ac:dyDescent="0.25">
      <c r="A140" s="59" t="s">
        <v>162</v>
      </c>
      <c r="B140" s="297">
        <v>47.872837338878348</v>
      </c>
      <c r="C140" s="297">
        <v>45.451724806373903</v>
      </c>
      <c r="D140" s="297">
        <v>50.948557213060873</v>
      </c>
      <c r="E140" s="297">
        <v>50.750146597149133</v>
      </c>
      <c r="F140" s="297">
        <v>60.310758852009563</v>
      </c>
      <c r="G140" s="297">
        <v>69.677796501232507</v>
      </c>
      <c r="H140" s="297">
        <v>74.372678621920244</v>
      </c>
      <c r="I140" s="297">
        <v>77.612114690548339</v>
      </c>
      <c r="J140" s="297">
        <v>79.933493903712701</v>
      </c>
      <c r="K140" s="297">
        <v>67.985788858516017</v>
      </c>
      <c r="L140" s="297">
        <v>59.894657083885598</v>
      </c>
      <c r="M140" s="297">
        <v>60.539898515382717</v>
      </c>
      <c r="N140" s="297">
        <v>66.918802267443681</v>
      </c>
      <c r="O140" s="297">
        <v>85.717484348463501</v>
      </c>
      <c r="P140" s="297">
        <v>96.400058075304585</v>
      </c>
      <c r="Q140" s="297">
        <v>92.197446570063832</v>
      </c>
      <c r="R140" s="297">
        <v>66.909330636743604</v>
      </c>
      <c r="S140" s="297">
        <v>61.296169624440928</v>
      </c>
      <c r="T140" s="297">
        <v>72.202017415536758</v>
      </c>
      <c r="U140" s="297">
        <v>75.800630617862126</v>
      </c>
      <c r="V140" s="297">
        <v>77.212500403218712</v>
      </c>
      <c r="W140" s="297">
        <v>86.280912427822216</v>
      </c>
      <c r="DA140" s="122" t="s">
        <v>1119</v>
      </c>
    </row>
    <row r="141" spans="1:105" ht="12" customHeight="1" x14ac:dyDescent="0.25">
      <c r="A141" s="60" t="s">
        <v>1021</v>
      </c>
      <c r="B141" s="264">
        <v>1.1419891220829459</v>
      </c>
      <c r="C141" s="264">
        <v>1.1699703426923029</v>
      </c>
      <c r="D141" s="264">
        <v>0.78840415830072874</v>
      </c>
      <c r="E141" s="264">
        <v>0.9561113410754688</v>
      </c>
      <c r="F141" s="264">
        <v>0.83793192066649824</v>
      </c>
      <c r="G141" s="264">
        <v>0.77605579313611739</v>
      </c>
      <c r="H141" s="264">
        <v>0.82881088550941129</v>
      </c>
      <c r="I141" s="264">
        <v>0.77930597838910809</v>
      </c>
      <c r="J141" s="264">
        <v>0.64067316100918059</v>
      </c>
      <c r="K141" s="264">
        <v>0.83953164206201825</v>
      </c>
      <c r="L141" s="264">
        <v>0.50771759379575654</v>
      </c>
      <c r="M141" s="264">
        <v>0.22239714978220981</v>
      </c>
      <c r="N141" s="264">
        <v>0.18437948838943991</v>
      </c>
      <c r="O141" s="264">
        <v>0.28661115034231299</v>
      </c>
      <c r="P141" s="264">
        <v>0.39251060906774682</v>
      </c>
      <c r="Q141" s="264">
        <v>0.87496004251790738</v>
      </c>
      <c r="R141" s="264">
        <v>0.58368922988555871</v>
      </c>
      <c r="S141" s="264">
        <v>0.46704625041477082</v>
      </c>
      <c r="T141" s="264">
        <v>0.4504415908117555</v>
      </c>
      <c r="U141" s="264">
        <v>0.4525372551672257</v>
      </c>
      <c r="V141" s="264">
        <v>0.56661110982944318</v>
      </c>
      <c r="W141" s="264">
        <v>0.63941204006475005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50.94481920493201</v>
      </c>
      <c r="C142" s="263">
        <f t="shared" si="5"/>
        <v>54.064879797742066</v>
      </c>
      <c r="D142" s="263">
        <f t="shared" si="5"/>
        <v>56.358960658279358</v>
      </c>
      <c r="E142" s="263">
        <f t="shared" si="5"/>
        <v>57.662619347297245</v>
      </c>
      <c r="F142" s="263">
        <f t="shared" si="5"/>
        <v>61.024317268487422</v>
      </c>
      <c r="G142" s="263">
        <f t="shared" si="5"/>
        <v>65.116265070355425</v>
      </c>
      <c r="H142" s="263">
        <f t="shared" si="5"/>
        <v>69.421183479799964</v>
      </c>
      <c r="I142" s="263">
        <f t="shared" si="5"/>
        <v>73.108184278062112</v>
      </c>
      <c r="J142" s="263">
        <f t="shared" si="5"/>
        <v>76.967176566704467</v>
      </c>
      <c r="K142" s="263">
        <f t="shared" si="5"/>
        <v>70.852054511837181</v>
      </c>
      <c r="L142" s="263">
        <f t="shared" si="5"/>
        <v>59.592184210156191</v>
      </c>
      <c r="M142" s="263">
        <f t="shared" si="5"/>
        <v>56.691256257948453</v>
      </c>
      <c r="N142" s="263">
        <f t="shared" si="5"/>
        <v>60.359396328833668</v>
      </c>
      <c r="O142" s="263">
        <f t="shared" si="5"/>
        <v>71.41172656268084</v>
      </c>
      <c r="P142" s="263">
        <f t="shared" si="5"/>
        <v>79.867782794927578</v>
      </c>
      <c r="Q142" s="263">
        <f t="shared" si="5"/>
        <v>78.760891121843002</v>
      </c>
      <c r="R142" s="263">
        <f t="shared" si="5"/>
        <v>55.243174669493996</v>
      </c>
      <c r="S142" s="263">
        <f t="shared" si="5"/>
        <v>50.303064156834616</v>
      </c>
      <c r="T142" s="263">
        <f t="shared" si="5"/>
        <v>59.964162811649416</v>
      </c>
      <c r="U142" s="263">
        <f t="shared" si="5"/>
        <v>61.402321626348474</v>
      </c>
      <c r="V142" s="263">
        <f t="shared" si="5"/>
        <v>62.158771835567428</v>
      </c>
      <c r="W142" s="263">
        <f t="shared" si="5"/>
        <v>69.394337388267374</v>
      </c>
      <c r="DA142" s="70"/>
    </row>
    <row r="143" spans="1:105" ht="12" customHeight="1" x14ac:dyDescent="0.25">
      <c r="A143" s="60" t="s">
        <v>1024</v>
      </c>
      <c r="B143" s="264">
        <v>30.235617834872478</v>
      </c>
      <c r="C143" s="264">
        <v>31.425203865016861</v>
      </c>
      <c r="D143" s="264">
        <v>35.731127229354797</v>
      </c>
      <c r="E143" s="264">
        <v>35.503377626192439</v>
      </c>
      <c r="F143" s="264">
        <v>39.406433521645582</v>
      </c>
      <c r="G143" s="264">
        <v>43.245934327463623</v>
      </c>
      <c r="H143" s="264">
        <v>46.096654989121838</v>
      </c>
      <c r="I143" s="264">
        <v>49.024658753471897</v>
      </c>
      <c r="J143" s="264">
        <v>52.550471330940987</v>
      </c>
      <c r="K143" s="264">
        <v>46.25025523775259</v>
      </c>
      <c r="L143" s="264">
        <v>40.355716414605418</v>
      </c>
      <c r="M143" s="264">
        <v>40.502427850919993</v>
      </c>
      <c r="N143" s="264">
        <v>43.667926720334243</v>
      </c>
      <c r="O143" s="264">
        <v>51.550132148875782</v>
      </c>
      <c r="P143" s="264">
        <v>57.237894902969337</v>
      </c>
      <c r="Q143" s="264">
        <v>53.488534469291537</v>
      </c>
      <c r="R143" s="264">
        <v>37.785410119376401</v>
      </c>
      <c r="S143" s="264">
        <v>34.759303585676371</v>
      </c>
      <c r="T143" s="264">
        <v>42.046657609676032</v>
      </c>
      <c r="U143" s="264">
        <v>43.1937795314346</v>
      </c>
      <c r="V143" s="264">
        <v>43.159308729715548</v>
      </c>
      <c r="W143" s="264">
        <v>48.149889061680831</v>
      </c>
      <c r="DA143" s="72" t="s">
        <v>1121</v>
      </c>
    </row>
    <row r="144" spans="1:105" ht="12" customHeight="1" x14ac:dyDescent="0.25">
      <c r="A144" s="60" t="s">
        <v>1026</v>
      </c>
      <c r="B144" s="264">
        <v>13.49660471060894</v>
      </c>
      <c r="C144" s="264">
        <v>14.5505315291286</v>
      </c>
      <c r="D144" s="264">
        <v>15.098615168515391</v>
      </c>
      <c r="E144" s="264">
        <v>15.47055523033622</v>
      </c>
      <c r="F144" s="264">
        <v>16.142922204999302</v>
      </c>
      <c r="G144" s="264">
        <v>17.05369480581555</v>
      </c>
      <c r="H144" s="264">
        <v>18.187506381419929</v>
      </c>
      <c r="I144" s="264">
        <v>19.160942264567389</v>
      </c>
      <c r="J144" s="264">
        <v>20.20474414962953</v>
      </c>
      <c r="K144" s="264">
        <v>18.89052440657612</v>
      </c>
      <c r="L144" s="264">
        <v>15.815577146618431</v>
      </c>
      <c r="M144" s="264">
        <v>14.700946079142589</v>
      </c>
      <c r="N144" s="264">
        <v>15.48829954046014</v>
      </c>
      <c r="O144" s="264">
        <v>18.137927091112299</v>
      </c>
      <c r="P144" s="264">
        <v>20.299341475422882</v>
      </c>
      <c r="Q144" s="264">
        <v>20.19625832938295</v>
      </c>
      <c r="R144" s="264">
        <v>14.16152219892342</v>
      </c>
      <c r="S144" s="264">
        <v>12.895274946985451</v>
      </c>
      <c r="T144" s="264">
        <v>15.294370278607079</v>
      </c>
      <c r="U144" s="264">
        <v>15.62983077416035</v>
      </c>
      <c r="V144" s="264">
        <v>15.83228891888613</v>
      </c>
      <c r="W144" s="264">
        <v>17.676148232452061</v>
      </c>
      <c r="DA144" s="72" t="s">
        <v>1122</v>
      </c>
    </row>
    <row r="145" spans="1:105" ht="12" customHeight="1" x14ac:dyDescent="0.25">
      <c r="A145" s="64" t="s">
        <v>30</v>
      </c>
      <c r="B145" s="231">
        <v>0.32714700665934648</v>
      </c>
      <c r="C145" s="231">
        <v>1.401427643642738</v>
      </c>
      <c r="D145" s="231">
        <v>1.371779085058449</v>
      </c>
      <c r="E145" s="231">
        <v>1.8099330899913639</v>
      </c>
      <c r="F145" s="231">
        <v>1.2920446399287739</v>
      </c>
      <c r="G145" s="231">
        <v>0.80013241743537467</v>
      </c>
      <c r="H145" s="231">
        <v>0.69253537325658798</v>
      </c>
      <c r="I145" s="231">
        <v>0.8030470316571896</v>
      </c>
      <c r="J145" s="231">
        <v>1.0799255873047271</v>
      </c>
      <c r="K145" s="231">
        <v>1.109967261270937</v>
      </c>
      <c r="L145" s="231">
        <v>0.93716665563904467</v>
      </c>
      <c r="M145" s="231">
        <v>0.87730888967690279</v>
      </c>
      <c r="N145" s="231">
        <v>0.83569418406058216</v>
      </c>
      <c r="O145" s="231">
        <v>0.99855427498494387</v>
      </c>
      <c r="P145" s="231">
        <v>1.2297004421192319</v>
      </c>
      <c r="Q145" s="231">
        <v>1.438242205575182</v>
      </c>
      <c r="R145" s="231">
        <v>0.80955262340854783</v>
      </c>
      <c r="S145" s="231">
        <v>0.61333066708572048</v>
      </c>
      <c r="T145" s="231">
        <v>0.81838353208639569</v>
      </c>
      <c r="U145" s="231">
        <v>0.74192507002532349</v>
      </c>
      <c r="V145" s="231">
        <v>0.75679146075978021</v>
      </c>
      <c r="W145" s="231">
        <v>0.77945965175440857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1.2489006985383291</v>
      </c>
      <c r="C147" s="231">
        <v>1.3946828926873029</v>
      </c>
      <c r="D147" s="231">
        <v>1.278862367525649</v>
      </c>
      <c r="E147" s="231">
        <v>1.2950616310913821</v>
      </c>
      <c r="F147" s="231">
        <v>1.2366807360757719</v>
      </c>
      <c r="G147" s="231">
        <v>1.202099178213478</v>
      </c>
      <c r="H147" s="231">
        <v>1.232902612165192</v>
      </c>
      <c r="I147" s="231">
        <v>1.3206247196548739</v>
      </c>
      <c r="J147" s="231">
        <v>1.3960542226002211</v>
      </c>
      <c r="K147" s="231">
        <v>1.818924623979566</v>
      </c>
      <c r="L147" s="231">
        <v>1.415429455192472</v>
      </c>
      <c r="M147" s="231">
        <v>0.94146982199636431</v>
      </c>
      <c r="N147" s="231">
        <v>0.87059145973096985</v>
      </c>
      <c r="O147" s="231">
        <v>1.3685638918341691E-2</v>
      </c>
      <c r="P147" s="231">
        <v>1.588903377629974E-2</v>
      </c>
      <c r="Q147" s="231">
        <v>5.9405078044934487E-2</v>
      </c>
      <c r="R147" s="231">
        <v>8.8646759350633916E-2</v>
      </c>
      <c r="S147" s="231">
        <v>3.0414032164791129E-2</v>
      </c>
      <c r="T147" s="231">
        <v>3.3862098566974308E-2</v>
      </c>
      <c r="U147" s="231">
        <v>3.4449313488053787E-2</v>
      </c>
      <c r="V147" s="231">
        <v>2.2049394193156779E-2</v>
      </c>
      <c r="W147" s="231">
        <v>1.4603503847191E-2</v>
      </c>
      <c r="DA147" s="73" t="s">
        <v>1125</v>
      </c>
    </row>
    <row r="148" spans="1:105" ht="12" customHeight="1" x14ac:dyDescent="0.25">
      <c r="A148" s="64" t="s">
        <v>160</v>
      </c>
      <c r="B148" s="231">
        <v>0.53022859974070968</v>
      </c>
      <c r="C148" s="231">
        <v>0.62321748734738414</v>
      </c>
      <c r="D148" s="231">
        <v>0.56080824431683141</v>
      </c>
      <c r="E148" s="231">
        <v>0.64336660097675347</v>
      </c>
      <c r="F148" s="231">
        <v>0.69086640855361736</v>
      </c>
      <c r="G148" s="231">
        <v>0.71134891799823119</v>
      </c>
      <c r="H148" s="231">
        <v>0.41923523464977869</v>
      </c>
      <c r="I148" s="231">
        <v>0.62285555902271561</v>
      </c>
      <c r="J148" s="231">
        <v>0.65449770858055545</v>
      </c>
      <c r="K148" s="231">
        <v>0.8466278039973647</v>
      </c>
      <c r="L148" s="231">
        <v>0.71096985236349031</v>
      </c>
      <c r="M148" s="231">
        <v>0.39213600563284079</v>
      </c>
      <c r="N148" s="231">
        <v>0.4850330076863108</v>
      </c>
      <c r="O148" s="231">
        <v>0.22439532977345911</v>
      </c>
      <c r="P148" s="231">
        <v>0.26170930284461241</v>
      </c>
      <c r="Q148" s="231">
        <v>0.34380440415710178</v>
      </c>
      <c r="R148" s="231">
        <v>0.24343903868526409</v>
      </c>
      <c r="S148" s="231">
        <v>0.2279101996494782</v>
      </c>
      <c r="T148" s="231">
        <v>0.27116869265262122</v>
      </c>
      <c r="U148" s="231">
        <v>0.2401979970518609</v>
      </c>
      <c r="V148" s="231">
        <v>0.22461120180058711</v>
      </c>
      <c r="W148" s="231">
        <v>0.22360128858034889</v>
      </c>
      <c r="DA148" s="73" t="s">
        <v>1126</v>
      </c>
    </row>
    <row r="149" spans="1:105" ht="12" customHeight="1" x14ac:dyDescent="0.25">
      <c r="A149" s="64" t="s">
        <v>70</v>
      </c>
      <c r="B149" s="231">
        <v>1.7211718261151709</v>
      </c>
      <c r="C149" s="231">
        <v>1.7557939510572711</v>
      </c>
      <c r="D149" s="231">
        <v>1.64622301020546</v>
      </c>
      <c r="E149" s="231">
        <v>1.437449604038157</v>
      </c>
      <c r="F149" s="231">
        <v>0.93112539195718291</v>
      </c>
      <c r="G149" s="231">
        <v>0.63985267433652815</v>
      </c>
      <c r="H149" s="231">
        <v>1.2248633247300911</v>
      </c>
      <c r="I149" s="231">
        <v>1.2059739823472519</v>
      </c>
      <c r="J149" s="231">
        <v>1.4244365741089819</v>
      </c>
      <c r="K149" s="231">
        <v>1.562120956139037</v>
      </c>
      <c r="L149" s="231">
        <v>0.90170323291304466</v>
      </c>
      <c r="M149" s="231">
        <v>0.78950999341275019</v>
      </c>
      <c r="N149" s="231">
        <v>0.44806173605963429</v>
      </c>
      <c r="O149" s="231">
        <v>0.66043493623476779</v>
      </c>
      <c r="P149" s="231">
        <v>0.52927146672158376</v>
      </c>
      <c r="Q149" s="231">
        <v>0.77800434332099955</v>
      </c>
      <c r="R149" s="231">
        <v>0.26209040356937158</v>
      </c>
      <c r="S149" s="231">
        <v>0.34809839909813117</v>
      </c>
      <c r="T149" s="231">
        <v>0.45119207728141569</v>
      </c>
      <c r="U149" s="231">
        <v>0.21185378648238401</v>
      </c>
      <c r="V149" s="231">
        <v>0.1318292762340787</v>
      </c>
      <c r="W149" s="231">
        <v>0.2295023915933346</v>
      </c>
      <c r="DA149" s="73" t="s">
        <v>1127</v>
      </c>
    </row>
    <row r="150" spans="1:105" ht="12" customHeight="1" x14ac:dyDescent="0.25">
      <c r="A150" s="64" t="s">
        <v>34</v>
      </c>
      <c r="B150" s="231">
        <v>0.91175458484752392</v>
      </c>
      <c r="C150" s="231">
        <v>1.102344589174497</v>
      </c>
      <c r="D150" s="231">
        <v>0.92281855980998073</v>
      </c>
      <c r="E150" s="231">
        <v>1.021230571912954</v>
      </c>
      <c r="F150" s="231">
        <v>0.98745386813355529</v>
      </c>
      <c r="G150" s="231">
        <v>0.98396900571053691</v>
      </c>
      <c r="H150" s="231">
        <v>1.0428331520444021</v>
      </c>
      <c r="I150" s="231">
        <v>0.98318721668118347</v>
      </c>
      <c r="J150" s="231">
        <v>0.99957279432647672</v>
      </c>
      <c r="K150" s="231">
        <v>1.2374940090805291</v>
      </c>
      <c r="L150" s="231">
        <v>1.0297493880985731</v>
      </c>
      <c r="M150" s="231">
        <v>0.61935749138580687</v>
      </c>
      <c r="N150" s="231">
        <v>0.55878050734821794</v>
      </c>
      <c r="O150" s="231">
        <v>4.7388026957411358E-2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8.6364403135959869</v>
      </c>
      <c r="C151" s="231">
        <v>8.1318000219441373</v>
      </c>
      <c r="D151" s="231">
        <v>9.1844899937179818</v>
      </c>
      <c r="E151" s="231">
        <v>9.12957800033006</v>
      </c>
      <c r="F151" s="231">
        <v>10.87677054218671</v>
      </c>
      <c r="G151" s="231">
        <v>12.589925898966429</v>
      </c>
      <c r="H151" s="231">
        <v>13.44760299053716</v>
      </c>
      <c r="I151" s="231">
        <v>14.08969998960591</v>
      </c>
      <c r="J151" s="231">
        <v>14.49757881484981</v>
      </c>
      <c r="K151" s="231">
        <v>12.24728841472953</v>
      </c>
      <c r="L151" s="231">
        <v>10.767151422197109</v>
      </c>
      <c r="M151" s="231">
        <v>11.04233714076295</v>
      </c>
      <c r="N151" s="231">
        <v>12.252232340114279</v>
      </c>
      <c r="O151" s="231">
        <v>16.13133773632039</v>
      </c>
      <c r="P151" s="231">
        <v>18.208686238365079</v>
      </c>
      <c r="Q151" s="231">
        <v>17.509458842016819</v>
      </c>
      <c r="R151" s="231">
        <v>12.69919740222706</v>
      </c>
      <c r="S151" s="231">
        <v>11.62323485501058</v>
      </c>
      <c r="T151" s="231">
        <v>13.661245809904459</v>
      </c>
      <c r="U151" s="231">
        <v>14.341896956549441</v>
      </c>
      <c r="V151" s="231">
        <v>14.62174876882877</v>
      </c>
      <c r="W151" s="231">
        <v>16.32725216837844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8.3460792945742011E-3</v>
      </c>
      <c r="D152" s="231">
        <v>7.6327755775667337E-3</v>
      </c>
      <c r="E152" s="231">
        <v>3.755214458220094E-3</v>
      </c>
      <c r="F152" s="231">
        <v>6.1501096144738919E-3</v>
      </c>
      <c r="G152" s="231">
        <v>5.7413160016549286E-3</v>
      </c>
      <c r="H152" s="231">
        <v>4.4691938879173002E-3</v>
      </c>
      <c r="I152" s="231">
        <v>2.5206330806146048E-3</v>
      </c>
      <c r="J152" s="231">
        <v>9.7070274035925275E-3</v>
      </c>
      <c r="K152" s="231">
        <v>0</v>
      </c>
      <c r="L152" s="231">
        <v>0</v>
      </c>
      <c r="M152" s="231">
        <v>0</v>
      </c>
      <c r="N152" s="231">
        <v>0</v>
      </c>
      <c r="O152" s="231">
        <v>1.552714074774756E-2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0.12096168111187219</v>
      </c>
      <c r="C153" s="231">
        <v>0.13291886398069411</v>
      </c>
      <c r="D153" s="231">
        <v>0.1260011323034643</v>
      </c>
      <c r="E153" s="231">
        <v>0.1301805175373327</v>
      </c>
      <c r="F153" s="231">
        <v>0.12183050854921181</v>
      </c>
      <c r="G153" s="231">
        <v>0.12062539715331561</v>
      </c>
      <c r="H153" s="231">
        <v>0.1230645001488017</v>
      </c>
      <c r="I153" s="231">
        <v>0.13303313251765081</v>
      </c>
      <c r="J153" s="231">
        <v>0.1429714204551642</v>
      </c>
      <c r="K153" s="231">
        <v>6.8101337379155982E-2</v>
      </c>
      <c r="L153" s="231">
        <v>5.340714021469687E-2</v>
      </c>
      <c r="M153" s="231">
        <v>3.8826736274975897E-2</v>
      </c>
      <c r="N153" s="231">
        <v>3.7906305460143078E-2</v>
      </c>
      <c r="O153" s="231">
        <v>4.6604007175239368E-2</v>
      </c>
      <c r="P153" s="231">
        <v>5.4084991596073537E-2</v>
      </c>
      <c r="Q153" s="231">
        <v>6.7343456267907539E-2</v>
      </c>
      <c r="R153" s="231">
        <v>5.859597168254211E-2</v>
      </c>
      <c r="S153" s="231">
        <v>5.2286793976748493E-2</v>
      </c>
      <c r="T153" s="231">
        <v>5.8518068115215198E-2</v>
      </c>
      <c r="U153" s="231">
        <v>5.9507650563288522E-2</v>
      </c>
      <c r="V153" s="231">
        <v>7.5258817069753667E-2</v>
      </c>
      <c r="W153" s="231">
        <v>0.10172922829834311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1132</v>
      </c>
    </row>
    <row r="155" spans="1:105" ht="12" customHeight="1" x14ac:dyDescent="0.25">
      <c r="A155" s="60" t="s">
        <v>1038</v>
      </c>
      <c r="B155" s="264">
        <v>7.212596659450587</v>
      </c>
      <c r="C155" s="264">
        <v>8.089144403596606</v>
      </c>
      <c r="D155" s="264">
        <v>5.5292182604091646</v>
      </c>
      <c r="E155" s="264">
        <v>6.6886864907685846</v>
      </c>
      <c r="F155" s="264">
        <v>5.4749615418425357</v>
      </c>
      <c r="G155" s="264">
        <v>4.8166359370762519</v>
      </c>
      <c r="H155" s="264">
        <v>5.1370221092582042</v>
      </c>
      <c r="I155" s="264">
        <v>4.9225832600228374</v>
      </c>
      <c r="J155" s="264">
        <v>4.2119610861339476</v>
      </c>
      <c r="K155" s="264">
        <v>5.7112748675084593</v>
      </c>
      <c r="L155" s="264">
        <v>3.4208906489323438</v>
      </c>
      <c r="M155" s="264">
        <v>1.4878823278858699</v>
      </c>
      <c r="N155" s="264">
        <v>1.2031700680392869</v>
      </c>
      <c r="O155" s="264">
        <v>1.723667322692769</v>
      </c>
      <c r="P155" s="264">
        <v>2.3305464165353609</v>
      </c>
      <c r="Q155" s="264">
        <v>5.0760983231685062</v>
      </c>
      <c r="R155" s="264">
        <v>3.2962423511941741</v>
      </c>
      <c r="S155" s="264">
        <v>2.6484856241727899</v>
      </c>
      <c r="T155" s="264">
        <v>2.6231349233663068</v>
      </c>
      <c r="U155" s="264">
        <v>2.5787113207535222</v>
      </c>
      <c r="V155" s="264">
        <v>3.167174186965755</v>
      </c>
      <c r="W155" s="264">
        <v>3.5683000941344849</v>
      </c>
      <c r="DA155" s="72" t="s">
        <v>1133</v>
      </c>
    </row>
    <row r="156" spans="1:105" ht="12" customHeight="1" x14ac:dyDescent="0.25">
      <c r="A156" s="132" t="s">
        <v>1040</v>
      </c>
      <c r="B156" s="318">
        <v>12.64041001152718</v>
      </c>
      <c r="C156" s="318">
        <v>13.31762153136507</v>
      </c>
      <c r="D156" s="318">
        <v>12.08592372664131</v>
      </c>
      <c r="E156" s="318">
        <v>13.09770112819373</v>
      </c>
      <c r="F156" s="318">
        <v>13.00810944884288</v>
      </c>
      <c r="G156" s="318">
        <v>13.224473211687149</v>
      </c>
      <c r="H156" s="318">
        <v>14.10214713879561</v>
      </c>
      <c r="I156" s="318">
        <v>14.292601488122679</v>
      </c>
      <c r="J156" s="318">
        <v>13.8593396020682</v>
      </c>
      <c r="K156" s="318">
        <v>14.300424301072541</v>
      </c>
      <c r="L156" s="318">
        <v>10.63237686422657</v>
      </c>
      <c r="M156" s="318">
        <v>7.8029743628657062</v>
      </c>
      <c r="N156" s="318">
        <v>7.6507029613476183</v>
      </c>
      <c r="O156" s="318">
        <v>9.9848461712585141</v>
      </c>
      <c r="P156" s="318">
        <v>12.02544416075702</v>
      </c>
      <c r="Q156" s="318">
        <v>16.0129254180518</v>
      </c>
      <c r="R156" s="318">
        <v>16.00021571391115</v>
      </c>
      <c r="S156" s="318">
        <v>14.742273984375251</v>
      </c>
      <c r="T156" s="318">
        <v>15.540417062851141</v>
      </c>
      <c r="U156" s="318">
        <v>18.472833944432271</v>
      </c>
      <c r="V156" s="318">
        <v>19.84524124928533</v>
      </c>
      <c r="W156" s="318">
        <v>22.243190665299071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0.99999999999999978</v>
      </c>
      <c r="E160" s="234">
        <f t="shared" si="6"/>
        <v>1</v>
      </c>
      <c r="F160" s="234">
        <f t="shared" si="6"/>
        <v>1.0000000000000002</v>
      </c>
      <c r="G160" s="234">
        <f t="shared" si="6"/>
        <v>0.99999999999999989</v>
      </c>
      <c r="H160" s="234">
        <f t="shared" si="6"/>
        <v>0.99999999999999989</v>
      </c>
      <c r="I160" s="234">
        <f t="shared" si="6"/>
        <v>0.99999999999999978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0.99999999999999978</v>
      </c>
      <c r="O160" s="234">
        <f t="shared" si="6"/>
        <v>0.99999999999999978</v>
      </c>
      <c r="P160" s="234">
        <f t="shared" si="6"/>
        <v>1</v>
      </c>
      <c r="Q160" s="234">
        <f t="shared" si="6"/>
        <v>0.99999999999999967</v>
      </c>
      <c r="R160" s="234">
        <f t="shared" si="6"/>
        <v>1</v>
      </c>
      <c r="S160" s="234">
        <f t="shared" si="6"/>
        <v>1</v>
      </c>
      <c r="T160" s="234">
        <f t="shared" si="6"/>
        <v>1.0000000000000002</v>
      </c>
      <c r="U160" s="234">
        <f t="shared" si="6"/>
        <v>0.99999999999999989</v>
      </c>
      <c r="V160" s="234">
        <f t="shared" si="6"/>
        <v>0.99999999999999989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1.8308475614639006E-3</v>
      </c>
      <c r="C161" s="268">
        <f t="shared" si="7"/>
        <v>1.6958345226996709E-3</v>
      </c>
      <c r="D161" s="268">
        <f t="shared" si="7"/>
        <v>1.7096759378453835E-3</v>
      </c>
      <c r="E161" s="268">
        <f t="shared" si="7"/>
        <v>1.8051027463561672E-3</v>
      </c>
      <c r="F161" s="268">
        <f t="shared" si="7"/>
        <v>2.0507822652463502E-3</v>
      </c>
      <c r="G161" s="268">
        <f t="shared" si="7"/>
        <v>2.2949274007009676E-3</v>
      </c>
      <c r="H161" s="268">
        <f t="shared" si="7"/>
        <v>2.1786522149340004E-3</v>
      </c>
      <c r="I161" s="268">
        <f t="shared" si="7"/>
        <v>2.0886612686032073E-3</v>
      </c>
      <c r="J161" s="268">
        <f t="shared" si="7"/>
        <v>1.9335087329510868E-3</v>
      </c>
      <c r="K161" s="268">
        <f t="shared" si="7"/>
        <v>1.5500101552658968E-3</v>
      </c>
      <c r="L161" s="268">
        <f t="shared" si="7"/>
        <v>1.5873989722272157E-3</v>
      </c>
      <c r="M161" s="268">
        <f t="shared" si="7"/>
        <v>1.6580225045523321E-3</v>
      </c>
      <c r="N161" s="268">
        <f t="shared" si="7"/>
        <v>1.7263512767734174E-3</v>
      </c>
      <c r="O161" s="268">
        <f t="shared" si="7"/>
        <v>1.9047902928712014E-3</v>
      </c>
      <c r="P161" s="268">
        <f t="shared" si="7"/>
        <v>2.1402352930797769E-3</v>
      </c>
      <c r="Q161" s="268">
        <f t="shared" si="7"/>
        <v>2.3948856712185775E-3</v>
      </c>
      <c r="R161" s="268">
        <f t="shared" si="7"/>
        <v>2.0465732484228664E-3</v>
      </c>
      <c r="S161" s="268">
        <f t="shared" si="7"/>
        <v>1.958175468589736E-3</v>
      </c>
      <c r="T161" s="268">
        <f t="shared" si="7"/>
        <v>1.9993127197596616E-3</v>
      </c>
      <c r="U161" s="268">
        <f t="shared" si="7"/>
        <v>1.9376662256310895E-3</v>
      </c>
      <c r="V161" s="268">
        <f t="shared" si="7"/>
        <v>1.8224324908839224E-3</v>
      </c>
      <c r="W161" s="268">
        <f t="shared" si="7"/>
        <v>2.0459407117342072E-3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1.4486214066448523E-2</v>
      </c>
      <c r="C162" s="269">
        <f t="shared" si="8"/>
        <v>1.3417950480518671E-2</v>
      </c>
      <c r="D162" s="269">
        <f t="shared" si="8"/>
        <v>1.3527467901304411E-2</v>
      </c>
      <c r="E162" s="269">
        <f t="shared" si="8"/>
        <v>1.4282513381256821E-2</v>
      </c>
      <c r="F162" s="269">
        <f t="shared" si="8"/>
        <v>1.6226403291752491E-2</v>
      </c>
      <c r="G162" s="269">
        <f t="shared" si="8"/>
        <v>1.8158152701107887E-2</v>
      </c>
      <c r="H162" s="269">
        <f t="shared" si="8"/>
        <v>1.7238148618250463E-2</v>
      </c>
      <c r="I162" s="269">
        <f t="shared" si="8"/>
        <v>1.65261133073763E-2</v>
      </c>
      <c r="J162" s="269">
        <f t="shared" si="8"/>
        <v>1.5298499992255842E-2</v>
      </c>
      <c r="K162" s="269">
        <f t="shared" si="8"/>
        <v>1.226414442521769E-2</v>
      </c>
      <c r="L162" s="269">
        <f t="shared" si="8"/>
        <v>1.2559975939317023E-2</v>
      </c>
      <c r="M162" s="269">
        <f t="shared" si="8"/>
        <v>1.3118770471928118E-2</v>
      </c>
      <c r="N162" s="269">
        <f t="shared" si="8"/>
        <v>1.3659408175539435E-2</v>
      </c>
      <c r="O162" s="269">
        <f t="shared" si="8"/>
        <v>1.5071271095974012E-2</v>
      </c>
      <c r="P162" s="269">
        <f t="shared" si="8"/>
        <v>1.6934182430421413E-2</v>
      </c>
      <c r="Q162" s="269">
        <f t="shared" si="8"/>
        <v>1.8949052465188881E-2</v>
      </c>
      <c r="R162" s="269">
        <f t="shared" si="8"/>
        <v>1.6193100290455363E-2</v>
      </c>
      <c r="S162" s="269">
        <f t="shared" si="8"/>
        <v>1.5493670589908574E-2</v>
      </c>
      <c r="T162" s="269">
        <f t="shared" si="8"/>
        <v>1.5819160837756578E-2</v>
      </c>
      <c r="U162" s="269">
        <f t="shared" si="8"/>
        <v>1.5331395319103292E-2</v>
      </c>
      <c r="V162" s="269">
        <f t="shared" si="8"/>
        <v>1.441963150852745E-2</v>
      </c>
      <c r="W162" s="269">
        <f t="shared" si="8"/>
        <v>1.6188095470791693E-2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1.5987443297400716E-2</v>
      </c>
      <c r="C163" s="269">
        <f t="shared" si="9"/>
        <v>1.4808473869751036E-2</v>
      </c>
      <c r="D163" s="269">
        <f t="shared" si="9"/>
        <v>1.4929340753731776E-2</v>
      </c>
      <c r="E163" s="269">
        <f t="shared" si="9"/>
        <v>1.5762632788650404E-2</v>
      </c>
      <c r="F163" s="269">
        <f t="shared" si="9"/>
        <v>1.790797107910258E-2</v>
      </c>
      <c r="G163" s="269">
        <f t="shared" si="9"/>
        <v>2.0039910729116893E-2</v>
      </c>
      <c r="H163" s="269">
        <f t="shared" si="9"/>
        <v>1.9024565170878402E-2</v>
      </c>
      <c r="I163" s="269">
        <f t="shared" si="9"/>
        <v>1.8238740516753411E-2</v>
      </c>
      <c r="J163" s="269">
        <f t="shared" si="9"/>
        <v>1.6883907695935226E-2</v>
      </c>
      <c r="K163" s="269">
        <f t="shared" si="9"/>
        <v>1.3535097071596041E-2</v>
      </c>
      <c r="L163" s="269">
        <f t="shared" si="9"/>
        <v>1.3861586072486999E-2</v>
      </c>
      <c r="M163" s="269">
        <f t="shared" si="9"/>
        <v>1.4478289364598959E-2</v>
      </c>
      <c r="N163" s="269">
        <f t="shared" si="9"/>
        <v>1.5074954206860397E-2</v>
      </c>
      <c r="O163" s="269">
        <f t="shared" si="9"/>
        <v>1.6633130710439037E-2</v>
      </c>
      <c r="P163" s="269">
        <f t="shared" si="9"/>
        <v>1.8689098487178136E-2</v>
      </c>
      <c r="Q163" s="269">
        <f t="shared" si="9"/>
        <v>2.0912772684226217E-2</v>
      </c>
      <c r="R163" s="269">
        <f t="shared" si="9"/>
        <v>1.78712168352105E-2</v>
      </c>
      <c r="S163" s="269">
        <f t="shared" si="9"/>
        <v>1.709930413070971E-2</v>
      </c>
      <c r="T163" s="269">
        <f t="shared" si="9"/>
        <v>1.745852544674557E-2</v>
      </c>
      <c r="U163" s="269">
        <f t="shared" si="9"/>
        <v>1.692021201743088E-2</v>
      </c>
      <c r="V163" s="269">
        <f t="shared" si="9"/>
        <v>1.5913960683898228E-2</v>
      </c>
      <c r="W163" s="269">
        <f t="shared" si="9"/>
        <v>1.7865693358184713E-2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2.6012068223684463E-2</v>
      </c>
      <c r="C164" s="269">
        <f t="shared" si="10"/>
        <v>2.4093848242216422E-2</v>
      </c>
      <c r="D164" s="269">
        <f t="shared" si="10"/>
        <v>2.4290502427229365E-2</v>
      </c>
      <c r="E164" s="269">
        <f t="shared" si="10"/>
        <v>2.5646294523522854E-2</v>
      </c>
      <c r="F164" s="269">
        <f t="shared" si="10"/>
        <v>2.9136826745344548E-2</v>
      </c>
      <c r="G164" s="269">
        <f t="shared" si="10"/>
        <v>3.2605558961831378E-2</v>
      </c>
      <c r="H164" s="269">
        <f t="shared" si="10"/>
        <v>3.0953560112471364E-2</v>
      </c>
      <c r="I164" s="269">
        <f t="shared" si="10"/>
        <v>2.9674998923248819E-2</v>
      </c>
      <c r="J164" s="269">
        <f t="shared" si="10"/>
        <v>2.7470643723281403E-2</v>
      </c>
      <c r="K164" s="269">
        <f t="shared" si="10"/>
        <v>2.2022024528324018E-2</v>
      </c>
      <c r="L164" s="269">
        <f t="shared" si="10"/>
        <v>2.2553232302292406E-2</v>
      </c>
      <c r="M164" s="269">
        <f t="shared" si="10"/>
        <v>2.3556627767707165E-2</v>
      </c>
      <c r="N164" s="269">
        <f t="shared" si="10"/>
        <v>2.4527420051055043E-2</v>
      </c>
      <c r="O164" s="269">
        <f t="shared" si="10"/>
        <v>2.7062621756647299E-2</v>
      </c>
      <c r="P164" s="269">
        <f t="shared" si="10"/>
        <v>3.0407745368934265E-2</v>
      </c>
      <c r="Q164" s="269">
        <f t="shared" si="10"/>
        <v>3.4025732550803774E-2</v>
      </c>
      <c r="R164" s="269">
        <f t="shared" si="10"/>
        <v>2.9077026445706512E-2</v>
      </c>
      <c r="S164" s="269">
        <f t="shared" si="10"/>
        <v>2.7821100431853641E-2</v>
      </c>
      <c r="T164" s="269">
        <f t="shared" si="10"/>
        <v>2.8405564702112897E-2</v>
      </c>
      <c r="U164" s="269">
        <f t="shared" si="10"/>
        <v>2.7529711985166214E-2</v>
      </c>
      <c r="V164" s="269">
        <f t="shared" si="10"/>
        <v>2.5892509722670595E-2</v>
      </c>
      <c r="W164" s="269">
        <f t="shared" si="10"/>
        <v>2.9068039576539619E-2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7.2239793701619273E-3</v>
      </c>
      <c r="C165" s="270">
        <f t="shared" si="11"/>
        <v>6.715621213139779E-3</v>
      </c>
      <c r="D165" s="270">
        <f t="shared" si="11"/>
        <v>7.7814026022486205E-3</v>
      </c>
      <c r="E165" s="270">
        <f t="shared" si="11"/>
        <v>7.7591030594655799E-3</v>
      </c>
      <c r="F165" s="270">
        <f t="shared" si="11"/>
        <v>9.4319772746032041E-3</v>
      </c>
      <c r="G165" s="270">
        <f t="shared" si="11"/>
        <v>1.1107068102653606E-2</v>
      </c>
      <c r="H165" s="270">
        <f t="shared" si="11"/>
        <v>1.0511249257775813E-2</v>
      </c>
      <c r="I165" s="270">
        <f t="shared" si="11"/>
        <v>1.0485904197600308E-2</v>
      </c>
      <c r="J165" s="270">
        <f t="shared" si="11"/>
        <v>1.0536359093766807E-2</v>
      </c>
      <c r="K165" s="270">
        <f t="shared" si="11"/>
        <v>7.5183780766871437E-3</v>
      </c>
      <c r="L165" s="270">
        <f t="shared" si="11"/>
        <v>8.7274663915521029E-3</v>
      </c>
      <c r="M165" s="270">
        <f t="shared" si="11"/>
        <v>1.1862676662107718E-2</v>
      </c>
      <c r="N165" s="270">
        <f t="shared" si="11"/>
        <v>1.3463502462696921E-2</v>
      </c>
      <c r="O165" s="270">
        <f t="shared" si="11"/>
        <v>1.3476085678874525E-2</v>
      </c>
      <c r="P165" s="270">
        <f t="shared" si="11"/>
        <v>1.5254468258778025E-2</v>
      </c>
      <c r="Q165" s="270">
        <f t="shared" si="11"/>
        <v>1.3086194750390872E-2</v>
      </c>
      <c r="R165" s="270">
        <f t="shared" si="11"/>
        <v>1.1660796690601835E-2</v>
      </c>
      <c r="S165" s="270">
        <f t="shared" si="11"/>
        <v>1.184702714350433E-2</v>
      </c>
      <c r="T165" s="270">
        <f t="shared" si="11"/>
        <v>1.2839072911080518E-2</v>
      </c>
      <c r="U165" s="270">
        <f t="shared" si="11"/>
        <v>1.2760938781742079E-2</v>
      </c>
      <c r="V165" s="270">
        <f t="shared" si="11"/>
        <v>1.1486451773616589E-2</v>
      </c>
      <c r="W165" s="270">
        <f t="shared" si="11"/>
        <v>1.2868032685785217E-2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0.73086390859521233</v>
      </c>
      <c r="C166" s="319">
        <f t="shared" si="12"/>
        <v>0.74592373953796842</v>
      </c>
      <c r="D166" s="319">
        <f t="shared" si="12"/>
        <v>0.71793799237963829</v>
      </c>
      <c r="E166" s="319">
        <f t="shared" si="12"/>
        <v>0.71530791862484711</v>
      </c>
      <c r="F166" s="319">
        <f t="shared" si="12"/>
        <v>0.66599835944900021</v>
      </c>
      <c r="G166" s="319">
        <f t="shared" si="12"/>
        <v>0.61595310678672976</v>
      </c>
      <c r="H166" s="319">
        <f t="shared" si="12"/>
        <v>0.63419398763583468</v>
      </c>
      <c r="I166" s="319">
        <f t="shared" si="12"/>
        <v>0.6367037373892952</v>
      </c>
      <c r="J166" s="319">
        <f t="shared" si="12"/>
        <v>0.63995585126470356</v>
      </c>
      <c r="K166" s="319">
        <f t="shared" si="12"/>
        <v>0.72626079828813372</v>
      </c>
      <c r="L166" s="319">
        <f t="shared" si="12"/>
        <v>0.69241090464820032</v>
      </c>
      <c r="M166" s="319">
        <f t="shared" si="12"/>
        <v>0.61795251247525718</v>
      </c>
      <c r="N166" s="319">
        <f t="shared" si="12"/>
        <v>0.57952521473929608</v>
      </c>
      <c r="O166" s="319">
        <f t="shared" si="12"/>
        <v>0.57262163581514192</v>
      </c>
      <c r="P166" s="319">
        <f t="shared" si="12"/>
        <v>0.54794430236524405</v>
      </c>
      <c r="Q166" s="319">
        <f t="shared" si="12"/>
        <v>0.59234695583540953</v>
      </c>
      <c r="R166" s="319">
        <f t="shared" si="12"/>
        <v>0.6420887071733381</v>
      </c>
      <c r="S166" s="319">
        <f t="shared" si="12"/>
        <v>0.64270568348248491</v>
      </c>
      <c r="T166" s="319">
        <f t="shared" si="12"/>
        <v>0.63104199840394315</v>
      </c>
      <c r="U166" s="319">
        <f t="shared" si="12"/>
        <v>0.63950138844646498</v>
      </c>
      <c r="V166" s="319">
        <f t="shared" si="12"/>
        <v>0.68004457366457871</v>
      </c>
      <c r="W166" s="319">
        <f t="shared" si="12"/>
        <v>0.64193409328618112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0.10988312408652247</v>
      </c>
      <c r="C167" s="271">
        <f t="shared" si="13"/>
        <v>0.10414804137516594</v>
      </c>
      <c r="D167" s="271">
        <f t="shared" si="13"/>
        <v>0.1200567303493483</v>
      </c>
      <c r="E167" s="271">
        <f t="shared" si="13"/>
        <v>0.11984728403239307</v>
      </c>
      <c r="F167" s="271">
        <f t="shared" si="13"/>
        <v>0.14305497630299796</v>
      </c>
      <c r="G167" s="271">
        <f t="shared" si="13"/>
        <v>0.16635064987361056</v>
      </c>
      <c r="H167" s="271">
        <f t="shared" si="13"/>
        <v>0.15793968597435548</v>
      </c>
      <c r="I167" s="271">
        <f t="shared" si="13"/>
        <v>0.15739431294705283</v>
      </c>
      <c r="J167" s="271">
        <f t="shared" si="13"/>
        <v>0.15844276106018362</v>
      </c>
      <c r="K167" s="271">
        <f t="shared" si="13"/>
        <v>0.11509198477310359</v>
      </c>
      <c r="L167" s="271">
        <f t="shared" si="13"/>
        <v>0.13272606632058984</v>
      </c>
      <c r="M167" s="271">
        <f t="shared" si="13"/>
        <v>0.17558643885871628</v>
      </c>
      <c r="N167" s="271">
        <f t="shared" si="13"/>
        <v>0.19644772959499299</v>
      </c>
      <c r="O167" s="271">
        <f t="shared" si="13"/>
        <v>0.19449520001790399</v>
      </c>
      <c r="P167" s="271">
        <f t="shared" si="13"/>
        <v>0.2030756209622406</v>
      </c>
      <c r="Q167" s="271">
        <f t="shared" si="13"/>
        <v>0.17289882689577091</v>
      </c>
      <c r="R167" s="271">
        <f t="shared" si="13"/>
        <v>0.15263678438649325</v>
      </c>
      <c r="S167" s="271">
        <f t="shared" si="13"/>
        <v>0.15339585840548819</v>
      </c>
      <c r="T167" s="271">
        <f t="shared" si="13"/>
        <v>0.16382584228800712</v>
      </c>
      <c r="U167" s="271">
        <f t="shared" si="13"/>
        <v>0.16022769847665536</v>
      </c>
      <c r="V167" s="271">
        <f t="shared" si="13"/>
        <v>0.14018615453757821</v>
      </c>
      <c r="W167" s="271">
        <f t="shared" si="13"/>
        <v>0.15676530223316007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6.2805593389075501E-2</v>
      </c>
      <c r="C168" s="271">
        <f t="shared" si="14"/>
        <v>5.9395823352536722E-2</v>
      </c>
      <c r="D168" s="271">
        <f t="shared" si="14"/>
        <v>6.8722318253350401E-2</v>
      </c>
      <c r="E168" s="271">
        <f t="shared" si="14"/>
        <v>6.8527193956756632E-2</v>
      </c>
      <c r="F168" s="271">
        <f t="shared" si="14"/>
        <v>8.1924068707960068E-2</v>
      </c>
      <c r="G168" s="271">
        <f t="shared" si="14"/>
        <v>9.5372697137463672E-2</v>
      </c>
      <c r="H168" s="271">
        <f t="shared" si="14"/>
        <v>9.056180613642642E-2</v>
      </c>
      <c r="I168" s="271">
        <f t="shared" si="14"/>
        <v>9.0374447258285417E-2</v>
      </c>
      <c r="J168" s="271">
        <f t="shared" si="14"/>
        <v>9.1035097275230001E-2</v>
      </c>
      <c r="K168" s="271">
        <f t="shared" si="14"/>
        <v>6.588749988577082E-2</v>
      </c>
      <c r="L168" s="271">
        <f t="shared" si="14"/>
        <v>7.6011418806016529E-2</v>
      </c>
      <c r="M168" s="271">
        <f t="shared" si="14"/>
        <v>0.10129677902324295</v>
      </c>
      <c r="N168" s="271">
        <f t="shared" si="14"/>
        <v>0.11357045299366415</v>
      </c>
      <c r="O168" s="271">
        <f t="shared" si="14"/>
        <v>0.11317201628575908</v>
      </c>
      <c r="P168" s="271">
        <f t="shared" si="14"/>
        <v>0.11820867317855119</v>
      </c>
      <c r="Q168" s="271">
        <f t="shared" si="14"/>
        <v>0.10048982695997005</v>
      </c>
      <c r="R168" s="271">
        <f t="shared" si="14"/>
        <v>8.8660690226731897E-2</v>
      </c>
      <c r="S168" s="271">
        <f t="shared" si="14"/>
        <v>8.9105394148631903E-2</v>
      </c>
      <c r="T168" s="271">
        <f t="shared" si="14"/>
        <v>9.5271547660613298E-2</v>
      </c>
      <c r="U168" s="271">
        <f t="shared" si="14"/>
        <v>9.3173596335796638E-2</v>
      </c>
      <c r="V168" s="271">
        <f t="shared" si="14"/>
        <v>8.1477078315172646E-2</v>
      </c>
      <c r="W168" s="271">
        <f t="shared" si="14"/>
        <v>9.1093787641059243E-2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6.17843424922132E-2</v>
      </c>
      <c r="C169" s="320">
        <f t="shared" si="15"/>
        <v>5.8475985842702256E-2</v>
      </c>
      <c r="D169" s="320">
        <f t="shared" si="15"/>
        <v>6.8033725709768414E-2</v>
      </c>
      <c r="E169" s="320">
        <f t="shared" si="15"/>
        <v>6.7713624230734529E-2</v>
      </c>
      <c r="F169" s="320">
        <f t="shared" si="15"/>
        <v>8.1108438006548517E-2</v>
      </c>
      <c r="G169" s="320">
        <f t="shared" si="15"/>
        <v>9.45411957573008E-2</v>
      </c>
      <c r="H169" s="320">
        <f t="shared" si="15"/>
        <v>8.9771241157318465E-2</v>
      </c>
      <c r="I169" s="320">
        <f t="shared" si="15"/>
        <v>8.9671303387032109E-2</v>
      </c>
      <c r="J169" s="320">
        <f t="shared" si="15"/>
        <v>9.0483249124670262E-2</v>
      </c>
      <c r="K169" s="320">
        <f t="shared" si="15"/>
        <v>6.5325673478009008E-2</v>
      </c>
      <c r="L169" s="320">
        <f t="shared" si="15"/>
        <v>7.5543406357081677E-2</v>
      </c>
      <c r="M169" s="320">
        <f t="shared" si="15"/>
        <v>0.10100501017759229</v>
      </c>
      <c r="N169" s="320">
        <f t="shared" si="15"/>
        <v>0.11331357914409945</v>
      </c>
      <c r="O169" s="320">
        <f t="shared" si="15"/>
        <v>0.11283443502401684</v>
      </c>
      <c r="P169" s="320">
        <f t="shared" si="15"/>
        <v>0.11777736146371839</v>
      </c>
      <c r="Q169" s="320">
        <f t="shared" si="15"/>
        <v>9.966706659213978E-2</v>
      </c>
      <c r="R169" s="320">
        <f t="shared" si="15"/>
        <v>8.7969663309666671E-2</v>
      </c>
      <c r="S169" s="320">
        <f t="shared" si="15"/>
        <v>8.8495145352413304E-2</v>
      </c>
      <c r="T169" s="320">
        <f t="shared" si="15"/>
        <v>9.4741575194979791E-2</v>
      </c>
      <c r="U169" s="320">
        <f t="shared" si="15"/>
        <v>9.2664028894728176E-2</v>
      </c>
      <c r="V169" s="320">
        <f t="shared" si="15"/>
        <v>8.0926003560782944E-2</v>
      </c>
      <c r="W169" s="320">
        <f t="shared" si="15"/>
        <v>9.0470903701974983E-2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1.0212508968622904E-3</v>
      </c>
      <c r="C170" s="320">
        <f t="shared" si="16"/>
        <v>9.1983750983446529E-4</v>
      </c>
      <c r="D170" s="320">
        <f t="shared" si="16"/>
        <v>6.885925435819747E-4</v>
      </c>
      <c r="E170" s="320">
        <f t="shared" si="16"/>
        <v>8.1356972602209692E-4</v>
      </c>
      <c r="F170" s="320">
        <f t="shared" si="16"/>
        <v>8.1563070141153944E-4</v>
      </c>
      <c r="G170" s="320">
        <f t="shared" si="16"/>
        <v>8.3150138016286842E-4</v>
      </c>
      <c r="H170" s="320">
        <f t="shared" si="16"/>
        <v>7.9056497910796105E-4</v>
      </c>
      <c r="I170" s="320">
        <f t="shared" si="16"/>
        <v>7.0314387125330598E-4</v>
      </c>
      <c r="J170" s="320">
        <f t="shared" si="16"/>
        <v>5.518481505597427E-4</v>
      </c>
      <c r="K170" s="320">
        <f t="shared" si="16"/>
        <v>5.6182640776182243E-4</v>
      </c>
      <c r="L170" s="320">
        <f t="shared" si="16"/>
        <v>4.6801244893485258E-4</v>
      </c>
      <c r="M170" s="320">
        <f t="shared" si="16"/>
        <v>2.9176884565065061E-4</v>
      </c>
      <c r="N170" s="320">
        <f t="shared" si="16"/>
        <v>2.5687384956470425E-4</v>
      </c>
      <c r="O170" s="320">
        <f t="shared" si="16"/>
        <v>3.3758126174222912E-4</v>
      </c>
      <c r="P170" s="320">
        <f t="shared" si="16"/>
        <v>4.313117148327842E-4</v>
      </c>
      <c r="Q170" s="320">
        <f t="shared" si="16"/>
        <v>8.2276036783028724E-4</v>
      </c>
      <c r="R170" s="320">
        <f t="shared" si="16"/>
        <v>6.9102691706524034E-4</v>
      </c>
      <c r="S170" s="320">
        <f t="shared" si="16"/>
        <v>6.102487962185983E-4</v>
      </c>
      <c r="T170" s="320">
        <f t="shared" si="16"/>
        <v>5.2997246563351002E-4</v>
      </c>
      <c r="U170" s="320">
        <f t="shared" si="16"/>
        <v>5.0956744106844657E-4</v>
      </c>
      <c r="V170" s="320">
        <f t="shared" si="16"/>
        <v>5.5107475438969451E-4</v>
      </c>
      <c r="W170" s="320">
        <f t="shared" si="16"/>
        <v>6.2288393908425466E-4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9.6257453926096095E-3</v>
      </c>
      <c r="C171" s="271">
        <f t="shared" si="17"/>
        <v>8.9847213152717681E-3</v>
      </c>
      <c r="D171" s="271">
        <f t="shared" si="17"/>
        <v>1.0403372317322033E-2</v>
      </c>
      <c r="E171" s="271">
        <f t="shared" si="17"/>
        <v>1.0370415072147105E-2</v>
      </c>
      <c r="F171" s="271">
        <f t="shared" si="17"/>
        <v>1.2549716456880871E-2</v>
      </c>
      <c r="G171" s="271">
        <f t="shared" si="17"/>
        <v>1.4736249360666061E-2</v>
      </c>
      <c r="H171" s="271">
        <f t="shared" si="17"/>
        <v>1.3986392794230701E-2</v>
      </c>
      <c r="I171" s="271">
        <f t="shared" si="17"/>
        <v>1.3932799227295966E-2</v>
      </c>
      <c r="J171" s="271">
        <f t="shared" si="17"/>
        <v>1.4003731081924205E-2</v>
      </c>
      <c r="K171" s="271">
        <f t="shared" si="17"/>
        <v>1.0019766642517502E-2</v>
      </c>
      <c r="L171" s="271">
        <f t="shared" si="17"/>
        <v>1.160672121478693E-2</v>
      </c>
      <c r="M171" s="271">
        <f t="shared" si="17"/>
        <v>1.570496721049152E-2</v>
      </c>
      <c r="N171" s="271">
        <f t="shared" si="17"/>
        <v>1.775174872639242E-2</v>
      </c>
      <c r="O171" s="271">
        <f t="shared" si="17"/>
        <v>1.7751134863396151E-2</v>
      </c>
      <c r="P171" s="271">
        <f t="shared" si="17"/>
        <v>1.8522112889420531E-2</v>
      </c>
      <c r="Q171" s="271">
        <f t="shared" si="17"/>
        <v>1.5634240394883578E-2</v>
      </c>
      <c r="R171" s="271">
        <f t="shared" si="17"/>
        <v>1.3806051938120635E-2</v>
      </c>
      <c r="S171" s="271">
        <f t="shared" si="17"/>
        <v>1.3874559419682207E-2</v>
      </c>
      <c r="T171" s="271">
        <f t="shared" si="17"/>
        <v>1.4891074950179084E-2</v>
      </c>
      <c r="U171" s="271">
        <f t="shared" si="17"/>
        <v>1.4592461834333303E-2</v>
      </c>
      <c r="V171" s="271">
        <f t="shared" si="17"/>
        <v>1.2759435986303143E-2</v>
      </c>
      <c r="W171" s="271">
        <f t="shared" si="17"/>
        <v>1.4267719700873859E-2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5.5559812885293556E-3</v>
      </c>
      <c r="C172" s="320">
        <f t="shared" si="18"/>
        <v>5.0767503742071077E-3</v>
      </c>
      <c r="D172" s="320">
        <f t="shared" si="18"/>
        <v>6.412561894123126E-3</v>
      </c>
      <c r="E172" s="320">
        <f t="shared" si="18"/>
        <v>6.2076528919040169E-3</v>
      </c>
      <c r="F172" s="320">
        <f t="shared" si="18"/>
        <v>7.8817635827341682E-3</v>
      </c>
      <c r="G172" s="320">
        <f t="shared" si="18"/>
        <v>9.5210918952184365E-3</v>
      </c>
      <c r="H172" s="320">
        <f t="shared" si="18"/>
        <v>9.0348923112318329E-3</v>
      </c>
      <c r="I172" s="320">
        <f t="shared" si="18"/>
        <v>9.0891278079061107E-3</v>
      </c>
      <c r="J172" s="320">
        <f t="shared" si="18"/>
        <v>9.3010315866369122E-3</v>
      </c>
      <c r="K172" s="320">
        <f t="shared" si="18"/>
        <v>6.3599054065028218E-3</v>
      </c>
      <c r="L172" s="320">
        <f t="shared" si="18"/>
        <v>7.6438419179903037E-3</v>
      </c>
      <c r="M172" s="320">
        <f t="shared" si="18"/>
        <v>1.0918480437870543E-2</v>
      </c>
      <c r="N172" s="320">
        <f t="shared" si="18"/>
        <v>1.2500900678423906E-2</v>
      </c>
      <c r="O172" s="320">
        <f t="shared" si="18"/>
        <v>1.2476319158647395E-2</v>
      </c>
      <c r="P172" s="320">
        <f t="shared" si="18"/>
        <v>1.2923940519129812E-2</v>
      </c>
      <c r="Q172" s="320">
        <f t="shared" si="18"/>
        <v>1.0335161930013237E-2</v>
      </c>
      <c r="R172" s="320">
        <f t="shared" si="18"/>
        <v>9.1919757122529214E-3</v>
      </c>
      <c r="S172" s="320">
        <f t="shared" si="18"/>
        <v>9.3323184817521772E-3</v>
      </c>
      <c r="T172" s="320">
        <f t="shared" si="18"/>
        <v>1.0165242527212699E-2</v>
      </c>
      <c r="U172" s="320">
        <f t="shared" si="18"/>
        <v>9.9940146782727633E-3</v>
      </c>
      <c r="V172" s="320">
        <f t="shared" si="18"/>
        <v>8.625243278176372E-3</v>
      </c>
      <c r="W172" s="320">
        <f t="shared" si="18"/>
        <v>9.6381361546438501E-3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2.7444049762969185E-3</v>
      </c>
      <c r="C173" s="320">
        <f t="shared" si="19"/>
        <v>2.6011674258234899E-3</v>
      </c>
      <c r="D173" s="320">
        <f t="shared" si="19"/>
        <v>2.9984976396307344E-3</v>
      </c>
      <c r="E173" s="320">
        <f t="shared" si="19"/>
        <v>2.9932665769057021E-3</v>
      </c>
      <c r="F173" s="320">
        <f t="shared" si="19"/>
        <v>3.5728943103296696E-3</v>
      </c>
      <c r="G173" s="320">
        <f t="shared" si="19"/>
        <v>4.1547194359334589E-3</v>
      </c>
      <c r="H173" s="320">
        <f t="shared" si="19"/>
        <v>3.9446499519024663E-3</v>
      </c>
      <c r="I173" s="320">
        <f t="shared" si="19"/>
        <v>3.9310288935051011E-3</v>
      </c>
      <c r="J173" s="320">
        <f t="shared" si="19"/>
        <v>3.9572145907446508E-3</v>
      </c>
      <c r="K173" s="320">
        <f t="shared" si="19"/>
        <v>2.8744997775498778E-3</v>
      </c>
      <c r="L173" s="320">
        <f t="shared" si="19"/>
        <v>3.3149228320786205E-3</v>
      </c>
      <c r="M173" s="320">
        <f t="shared" si="19"/>
        <v>4.3853894815975665E-3</v>
      </c>
      <c r="N173" s="320">
        <f t="shared" si="19"/>
        <v>4.9064142575543724E-3</v>
      </c>
      <c r="O173" s="320">
        <f t="shared" si="19"/>
        <v>4.857648517298291E-3</v>
      </c>
      <c r="P173" s="320">
        <f t="shared" si="19"/>
        <v>5.0719503050761627E-3</v>
      </c>
      <c r="Q173" s="320">
        <f t="shared" si="19"/>
        <v>4.3182645640382957E-3</v>
      </c>
      <c r="R173" s="320">
        <f t="shared" si="19"/>
        <v>3.8122064158497213E-3</v>
      </c>
      <c r="S173" s="320">
        <f t="shared" si="19"/>
        <v>3.8311648003371049E-3</v>
      </c>
      <c r="T173" s="320">
        <f t="shared" si="19"/>
        <v>4.0916606672669791E-3</v>
      </c>
      <c r="U173" s="320">
        <f t="shared" si="19"/>
        <v>4.0017946039984246E-3</v>
      </c>
      <c r="V173" s="320">
        <f t="shared" si="19"/>
        <v>3.501243555997935E-3</v>
      </c>
      <c r="W173" s="320">
        <f t="shared" si="19"/>
        <v>3.9153189275963054E-3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1.3253591277833337E-3</v>
      </c>
      <c r="C174" s="320">
        <f t="shared" si="20"/>
        <v>1.306803515241169E-3</v>
      </c>
      <c r="D174" s="320">
        <f t="shared" si="20"/>
        <v>9.923127835681719E-4</v>
      </c>
      <c r="E174" s="320">
        <f t="shared" si="20"/>
        <v>1.169495603337385E-3</v>
      </c>
      <c r="F174" s="320">
        <f t="shared" si="20"/>
        <v>1.0950585638170335E-3</v>
      </c>
      <c r="G174" s="320">
        <f t="shared" si="20"/>
        <v>1.0604380295141662E-3</v>
      </c>
      <c r="H174" s="320">
        <f t="shared" si="20"/>
        <v>1.0068505310964007E-3</v>
      </c>
      <c r="I174" s="320">
        <f t="shared" si="20"/>
        <v>9.1264252588475379E-4</v>
      </c>
      <c r="J174" s="320">
        <f t="shared" si="20"/>
        <v>7.4548490454264156E-4</v>
      </c>
      <c r="K174" s="320">
        <f t="shared" si="20"/>
        <v>7.8536145846480252E-4</v>
      </c>
      <c r="L174" s="320">
        <f t="shared" si="20"/>
        <v>6.4795646471800517E-4</v>
      </c>
      <c r="M174" s="320">
        <f t="shared" si="20"/>
        <v>4.0109729102341099E-4</v>
      </c>
      <c r="N174" s="320">
        <f t="shared" si="20"/>
        <v>3.4443379041414071E-4</v>
      </c>
      <c r="O174" s="320">
        <f t="shared" si="20"/>
        <v>4.1716718745046403E-4</v>
      </c>
      <c r="P174" s="320">
        <f t="shared" si="20"/>
        <v>5.2622206521455426E-4</v>
      </c>
      <c r="Q174" s="320">
        <f t="shared" si="20"/>
        <v>9.8081390083204576E-4</v>
      </c>
      <c r="R174" s="320">
        <f t="shared" si="20"/>
        <v>8.0186981001799298E-4</v>
      </c>
      <c r="S174" s="320">
        <f t="shared" si="20"/>
        <v>7.1107613759292549E-4</v>
      </c>
      <c r="T174" s="320">
        <f t="shared" si="20"/>
        <v>6.3417175569940507E-4</v>
      </c>
      <c r="U174" s="320">
        <f t="shared" si="20"/>
        <v>5.9665255206211589E-4</v>
      </c>
      <c r="V174" s="320">
        <f t="shared" si="20"/>
        <v>6.3294915212883519E-4</v>
      </c>
      <c r="W174" s="320">
        <f t="shared" si="20"/>
        <v>7.142646186337041E-4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2.1281076017420516E-2</v>
      </c>
      <c r="C175" s="321">
        <f t="shared" si="21"/>
        <v>2.0815946090731459E-2</v>
      </c>
      <c r="D175" s="321">
        <f t="shared" si="21"/>
        <v>2.0641197077981333E-2</v>
      </c>
      <c r="E175" s="321">
        <f t="shared" si="21"/>
        <v>2.0691541814604281E-2</v>
      </c>
      <c r="F175" s="321">
        <f t="shared" si="21"/>
        <v>2.1718918427111687E-2</v>
      </c>
      <c r="G175" s="321">
        <f t="shared" si="21"/>
        <v>2.3381678946119137E-2</v>
      </c>
      <c r="H175" s="321">
        <f t="shared" si="21"/>
        <v>2.3411952084842598E-2</v>
      </c>
      <c r="I175" s="321">
        <f t="shared" si="21"/>
        <v>2.4580284964488337E-2</v>
      </c>
      <c r="J175" s="321">
        <f t="shared" si="21"/>
        <v>2.4439640079768409E-2</v>
      </c>
      <c r="K175" s="321">
        <f t="shared" si="21"/>
        <v>2.5850296153383748E-2</v>
      </c>
      <c r="L175" s="321">
        <f t="shared" si="21"/>
        <v>2.7955229332530654E-2</v>
      </c>
      <c r="M175" s="321">
        <f t="shared" si="21"/>
        <v>2.4784915661397879E-2</v>
      </c>
      <c r="N175" s="321">
        <f t="shared" si="21"/>
        <v>2.4253217772728961E-2</v>
      </c>
      <c r="O175" s="321">
        <f t="shared" si="21"/>
        <v>2.7812113482992656E-2</v>
      </c>
      <c r="P175" s="321">
        <f t="shared" si="21"/>
        <v>2.8823560766151973E-2</v>
      </c>
      <c r="Q175" s="321">
        <f t="shared" si="21"/>
        <v>2.9261511792137377E-2</v>
      </c>
      <c r="R175" s="321">
        <f t="shared" si="21"/>
        <v>2.5959052764919124E-2</v>
      </c>
      <c r="S175" s="321">
        <f t="shared" si="21"/>
        <v>2.6699226779146695E-2</v>
      </c>
      <c r="T175" s="321">
        <f t="shared" si="21"/>
        <v>1.8447900079802241E-2</v>
      </c>
      <c r="U175" s="321">
        <f t="shared" si="21"/>
        <v>1.8024930577676183E-2</v>
      </c>
      <c r="V175" s="321">
        <f t="shared" si="21"/>
        <v>1.5997771316770475E-2</v>
      </c>
      <c r="W175" s="321">
        <f t="shared" si="21"/>
        <v>1.7903295335690329E-2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0.99999999999999922</v>
      </c>
      <c r="C178" s="234">
        <f t="shared" si="22"/>
        <v>0.99999999999999978</v>
      </c>
      <c r="D178" s="234">
        <f t="shared" si="22"/>
        <v>1.0000000000000002</v>
      </c>
      <c r="E178" s="234">
        <f t="shared" si="22"/>
        <v>1.0000000000000004</v>
      </c>
      <c r="F178" s="234">
        <f t="shared" si="22"/>
        <v>0.99999999999999989</v>
      </c>
      <c r="G178" s="234">
        <f t="shared" si="22"/>
        <v>0.99999999999999967</v>
      </c>
      <c r="H178" s="234">
        <f t="shared" si="22"/>
        <v>1</v>
      </c>
      <c r="I178" s="234">
        <f t="shared" si="22"/>
        <v>0.99999999999999967</v>
      </c>
      <c r="J178" s="234">
        <f t="shared" si="22"/>
        <v>1.0000000000000002</v>
      </c>
      <c r="K178" s="234">
        <f t="shared" si="22"/>
        <v>0.99999999999999989</v>
      </c>
      <c r="L178" s="234">
        <f t="shared" si="22"/>
        <v>0.99999999999999967</v>
      </c>
      <c r="M178" s="234">
        <f t="shared" si="22"/>
        <v>0.99999999999999978</v>
      </c>
      <c r="N178" s="234">
        <f t="shared" si="22"/>
        <v>1.0000000000000002</v>
      </c>
      <c r="O178" s="234">
        <f t="shared" si="22"/>
        <v>1.0000000000000002</v>
      </c>
      <c r="P178" s="234">
        <f t="shared" si="22"/>
        <v>1</v>
      </c>
      <c r="Q178" s="234">
        <f t="shared" si="22"/>
        <v>1.0000000000000002</v>
      </c>
      <c r="R178" s="234">
        <f t="shared" si="22"/>
        <v>0.99999999999999978</v>
      </c>
      <c r="S178" s="234">
        <f t="shared" si="22"/>
        <v>0.99999999999999978</v>
      </c>
      <c r="T178" s="234">
        <f t="shared" si="22"/>
        <v>0.99999999999999989</v>
      </c>
      <c r="U178" s="234">
        <f t="shared" si="22"/>
        <v>0.99999999999999989</v>
      </c>
      <c r="V178" s="234">
        <f t="shared" si="22"/>
        <v>1.0000000000000007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7.8693503303736458E-3</v>
      </c>
      <c r="C179" s="268">
        <f t="shared" si="23"/>
        <v>7.7527038481187624E-3</v>
      </c>
      <c r="D179" s="268">
        <f t="shared" si="23"/>
        <v>7.0096274479239697E-3</v>
      </c>
      <c r="E179" s="268">
        <f t="shared" si="23"/>
        <v>7.3133472882012723E-3</v>
      </c>
      <c r="F179" s="268">
        <f t="shared" si="23"/>
        <v>7.0361607003959067E-3</v>
      </c>
      <c r="G179" s="268">
        <f t="shared" si="23"/>
        <v>6.8264393804229545E-3</v>
      </c>
      <c r="H179" s="268">
        <f t="shared" si="23"/>
        <v>6.8265127232672532E-3</v>
      </c>
      <c r="I179" s="268">
        <f t="shared" si="23"/>
        <v>6.6248603132577953E-3</v>
      </c>
      <c r="J179" s="268">
        <f t="shared" si="23"/>
        <v>6.20739544468511E-3</v>
      </c>
      <c r="K179" s="268">
        <f t="shared" si="23"/>
        <v>6.7148922170892651E-3</v>
      </c>
      <c r="L179" s="268">
        <f t="shared" si="23"/>
        <v>6.1204627047206084E-3</v>
      </c>
      <c r="M179" s="268">
        <f t="shared" si="23"/>
        <v>5.0393005276459643E-3</v>
      </c>
      <c r="N179" s="268">
        <f t="shared" si="23"/>
        <v>4.7399501699912829E-3</v>
      </c>
      <c r="O179" s="268">
        <f t="shared" si="23"/>
        <v>5.170971143272648E-3</v>
      </c>
      <c r="P179" s="268">
        <f t="shared" si="23"/>
        <v>5.4723433673010595E-3</v>
      </c>
      <c r="Q179" s="268">
        <f t="shared" si="23"/>
        <v>6.7886750432767972E-3</v>
      </c>
      <c r="R179" s="268">
        <f t="shared" si="23"/>
        <v>6.6201271994039438E-3</v>
      </c>
      <c r="S179" s="268">
        <f t="shared" si="23"/>
        <v>6.3706450002851724E-3</v>
      </c>
      <c r="T179" s="268">
        <f t="shared" si="23"/>
        <v>6.1437381216289822E-3</v>
      </c>
      <c r="U179" s="268">
        <f t="shared" si="23"/>
        <v>6.0954347368016156E-3</v>
      </c>
      <c r="V179" s="268">
        <f t="shared" si="23"/>
        <v>6.4433771552200071E-3</v>
      </c>
      <c r="W179" s="268">
        <f t="shared" si="23"/>
        <v>6.4627834186464792E-3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6.2451720973204582E-2</v>
      </c>
      <c r="C180" s="269">
        <f t="shared" si="24"/>
        <v>6.1526006237367939E-2</v>
      </c>
      <c r="D180" s="269">
        <f t="shared" si="24"/>
        <v>5.5628899353255559E-2</v>
      </c>
      <c r="E180" s="269">
        <f t="shared" si="24"/>
        <v>5.8039241493675127E-2</v>
      </c>
      <c r="F180" s="269">
        <f t="shared" si="24"/>
        <v>5.5839469122082978E-2</v>
      </c>
      <c r="G180" s="269">
        <f t="shared" si="24"/>
        <v>5.4175105889132213E-2</v>
      </c>
      <c r="H180" s="269">
        <f t="shared" si="24"/>
        <v>5.417568794313353E-2</v>
      </c>
      <c r="I180" s="269">
        <f t="shared" si="24"/>
        <v>5.2575360150523102E-2</v>
      </c>
      <c r="J180" s="269">
        <f t="shared" si="24"/>
        <v>4.9262329418165447E-2</v>
      </c>
      <c r="K180" s="269">
        <f t="shared" si="24"/>
        <v>5.3289859709027637E-2</v>
      </c>
      <c r="L180" s="269">
        <f t="shared" si="24"/>
        <v>4.8572425043372988E-2</v>
      </c>
      <c r="M180" s="269">
        <f t="shared" si="24"/>
        <v>3.9992245514595792E-2</v>
      </c>
      <c r="N180" s="269">
        <f t="shared" si="24"/>
        <v>3.7616579897407354E-2</v>
      </c>
      <c r="O180" s="269">
        <f t="shared" si="24"/>
        <v>4.1037192835818609E-2</v>
      </c>
      <c r="P180" s="269">
        <f t="shared" si="24"/>
        <v>4.3428904127594668E-2</v>
      </c>
      <c r="Q180" s="269">
        <f t="shared" si="24"/>
        <v>5.3875405437738312E-2</v>
      </c>
      <c r="R180" s="269">
        <f t="shared" si="24"/>
        <v>5.2537797824114246E-2</v>
      </c>
      <c r="S180" s="269">
        <f t="shared" si="24"/>
        <v>5.0557889441206219E-2</v>
      </c>
      <c r="T180" s="269">
        <f t="shared" si="24"/>
        <v>4.8757140398678282E-2</v>
      </c>
      <c r="U180" s="269">
        <f t="shared" si="24"/>
        <v>4.8373801319255588E-2</v>
      </c>
      <c r="V180" s="269">
        <f t="shared" si="24"/>
        <v>5.1135096968521171E-2</v>
      </c>
      <c r="W180" s="269">
        <f t="shared" si="24"/>
        <v>5.1289106448054032E-2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6.9907335682950669E-2</v>
      </c>
      <c r="C181" s="269">
        <f t="shared" si="25"/>
        <v>6.8871107220767031E-2</v>
      </c>
      <c r="D181" s="269">
        <f t="shared" si="25"/>
        <v>6.2269991605670302E-2</v>
      </c>
      <c r="E181" s="269">
        <f t="shared" si="25"/>
        <v>6.4968085341043424E-2</v>
      </c>
      <c r="F181" s="269">
        <f t="shared" si="25"/>
        <v>6.2505699625957173E-2</v>
      </c>
      <c r="G181" s="269">
        <f t="shared" si="25"/>
        <v>6.0642641292077588E-2</v>
      </c>
      <c r="H181" s="269">
        <f t="shared" si="25"/>
        <v>6.0643292832880953E-2</v>
      </c>
      <c r="I181" s="269">
        <f t="shared" si="25"/>
        <v>5.8851914621722089E-2</v>
      </c>
      <c r="J181" s="269">
        <f t="shared" si="25"/>
        <v>5.5143367476412353E-2</v>
      </c>
      <c r="K181" s="269">
        <f t="shared" si="25"/>
        <v>5.9651712604921428E-2</v>
      </c>
      <c r="L181" s="269">
        <f t="shared" si="25"/>
        <v>5.4371100900468899E-2</v>
      </c>
      <c r="M181" s="269">
        <f t="shared" si="25"/>
        <v>4.4766601918037878E-2</v>
      </c>
      <c r="N181" s="269">
        <f t="shared" si="25"/>
        <v>4.2107324460455994E-2</v>
      </c>
      <c r="O181" s="269">
        <f t="shared" si="25"/>
        <v>4.5936297196524534E-2</v>
      </c>
      <c r="P181" s="269">
        <f t="shared" si="25"/>
        <v>4.8613535894280059E-2</v>
      </c>
      <c r="Q181" s="269">
        <f t="shared" si="25"/>
        <v>6.0307161985287724E-2</v>
      </c>
      <c r="R181" s="269">
        <f t="shared" si="25"/>
        <v>5.8809868027643077E-2</v>
      </c>
      <c r="S181" s="269">
        <f t="shared" si="25"/>
        <v>5.6593594115754792E-2</v>
      </c>
      <c r="T181" s="269">
        <f t="shared" si="25"/>
        <v>5.4577867954248932E-2</v>
      </c>
      <c r="U181" s="269">
        <f t="shared" si="25"/>
        <v>5.4148765068243704E-2</v>
      </c>
      <c r="V181" s="269">
        <f t="shared" si="25"/>
        <v>5.7239709863118209E-2</v>
      </c>
      <c r="W181" s="269">
        <f t="shared" si="25"/>
        <v>5.7412105310614026E-2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0.11254487399434633</v>
      </c>
      <c r="C182" s="269">
        <f t="shared" si="26"/>
        <v>0.11087663416562896</v>
      </c>
      <c r="D182" s="269">
        <f t="shared" si="26"/>
        <v>0.10024939858490924</v>
      </c>
      <c r="E182" s="269">
        <f t="shared" si="26"/>
        <v>0.10459310037966317</v>
      </c>
      <c r="F182" s="269">
        <f t="shared" si="26"/>
        <v>0.10062886848150129</v>
      </c>
      <c r="G182" s="269">
        <f t="shared" si="26"/>
        <v>9.7629502772850388E-2</v>
      </c>
      <c r="H182" s="269">
        <f t="shared" si="26"/>
        <v>9.7630551698215662E-2</v>
      </c>
      <c r="I182" s="269">
        <f t="shared" si="26"/>
        <v>9.4746584900146674E-2</v>
      </c>
      <c r="J182" s="269">
        <f t="shared" si="26"/>
        <v>8.8776138922003534E-2</v>
      </c>
      <c r="K182" s="269">
        <f t="shared" si="26"/>
        <v>9.6034191735119429E-2</v>
      </c>
      <c r="L182" s="269">
        <f t="shared" si="26"/>
        <v>8.7532855314775476E-2</v>
      </c>
      <c r="M182" s="269">
        <f t="shared" si="26"/>
        <v>7.2070427556709005E-2</v>
      </c>
      <c r="N182" s="269">
        <f t="shared" si="26"/>
        <v>6.7789216672962643E-2</v>
      </c>
      <c r="O182" s="269">
        <f t="shared" si="26"/>
        <v>7.3953537625816815E-2</v>
      </c>
      <c r="P182" s="269">
        <f t="shared" si="26"/>
        <v>7.8263664580993639E-2</v>
      </c>
      <c r="Q182" s="269">
        <f t="shared" si="26"/>
        <v>9.7089409577457916E-2</v>
      </c>
      <c r="R182" s="269">
        <f t="shared" si="26"/>
        <v>9.4678893454230695E-2</v>
      </c>
      <c r="S182" s="269">
        <f t="shared" si="26"/>
        <v>9.1110880659669921E-2</v>
      </c>
      <c r="T182" s="269">
        <f t="shared" si="26"/>
        <v>8.786573271292715E-2</v>
      </c>
      <c r="U182" s="269">
        <f t="shared" si="26"/>
        <v>8.71749135054109E-2</v>
      </c>
      <c r="V182" s="269">
        <f t="shared" si="26"/>
        <v>9.2151072145475757E-2</v>
      </c>
      <c r="W182" s="269">
        <f t="shared" si="26"/>
        <v>9.242861417630939E-2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3.1050113422737516E-2</v>
      </c>
      <c r="C183" s="270">
        <f t="shared" si="27"/>
        <v>3.0701239846641304E-2</v>
      </c>
      <c r="D183" s="270">
        <f t="shared" si="27"/>
        <v>3.1903550875734467E-2</v>
      </c>
      <c r="E183" s="270">
        <f t="shared" si="27"/>
        <v>3.1435892185840524E-2</v>
      </c>
      <c r="F183" s="270">
        <f t="shared" si="27"/>
        <v>3.2360777129413397E-2</v>
      </c>
      <c r="G183" s="270">
        <f t="shared" si="27"/>
        <v>3.3038834724721779E-2</v>
      </c>
      <c r="H183" s="270">
        <f t="shared" si="27"/>
        <v>3.2935581137632015E-2</v>
      </c>
      <c r="I183" s="270">
        <f t="shared" si="27"/>
        <v>3.3259414349059317E-2</v>
      </c>
      <c r="J183" s="270">
        <f t="shared" si="27"/>
        <v>3.3826248791951806E-2</v>
      </c>
      <c r="K183" s="270">
        <f t="shared" si="27"/>
        <v>3.2570817849655251E-2</v>
      </c>
      <c r="L183" s="270">
        <f t="shared" si="27"/>
        <v>3.3650098992600116E-2</v>
      </c>
      <c r="M183" s="270">
        <f t="shared" si="27"/>
        <v>3.6054753538338584E-2</v>
      </c>
      <c r="N183" s="270">
        <f t="shared" si="27"/>
        <v>3.6966017082000015E-2</v>
      </c>
      <c r="O183" s="270">
        <f t="shared" si="27"/>
        <v>3.6583791103161761E-2</v>
      </c>
      <c r="P183" s="270">
        <f t="shared" si="27"/>
        <v>3.9003977024182852E-2</v>
      </c>
      <c r="Q183" s="270">
        <f t="shared" si="27"/>
        <v>3.7094849570934181E-2</v>
      </c>
      <c r="R183" s="270">
        <f t="shared" si="27"/>
        <v>3.7719616142574935E-2</v>
      </c>
      <c r="S183" s="270">
        <f t="shared" si="27"/>
        <v>3.8542615537086815E-2</v>
      </c>
      <c r="T183" s="270">
        <f t="shared" si="27"/>
        <v>3.9453508653544717E-2</v>
      </c>
      <c r="U183" s="270">
        <f t="shared" si="27"/>
        <v>4.0142862839597768E-2</v>
      </c>
      <c r="V183" s="270">
        <f t="shared" si="27"/>
        <v>4.0611403342990536E-2</v>
      </c>
      <c r="W183" s="270">
        <f t="shared" si="27"/>
        <v>4.064795611882719E-2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0.4289394210498923</v>
      </c>
      <c r="C184" s="271">
        <f t="shared" si="28"/>
        <v>0.43240570611435414</v>
      </c>
      <c r="D184" s="271">
        <f t="shared" si="28"/>
        <v>0.44698898480866073</v>
      </c>
      <c r="E184" s="271">
        <f t="shared" si="28"/>
        <v>0.44094892724414803</v>
      </c>
      <c r="F184" s="271">
        <f t="shared" si="28"/>
        <v>0.44570783295974553</v>
      </c>
      <c r="G184" s="271">
        <f t="shared" si="28"/>
        <v>0.44933468080276318</v>
      </c>
      <c r="H184" s="271">
        <f t="shared" si="28"/>
        <v>0.44938894726673267</v>
      </c>
      <c r="I184" s="271">
        <f t="shared" si="28"/>
        <v>0.4533224665630291</v>
      </c>
      <c r="J184" s="271">
        <f t="shared" si="28"/>
        <v>0.46187401754668272</v>
      </c>
      <c r="K184" s="271">
        <f t="shared" si="28"/>
        <v>0.45275481613956814</v>
      </c>
      <c r="L184" s="271">
        <f t="shared" si="28"/>
        <v>0.46466215902126007</v>
      </c>
      <c r="M184" s="271">
        <f t="shared" si="28"/>
        <v>0.48450992321422337</v>
      </c>
      <c r="N184" s="271">
        <f t="shared" si="28"/>
        <v>0.48967756008622892</v>
      </c>
      <c r="O184" s="271">
        <f t="shared" si="28"/>
        <v>0.47937216649698411</v>
      </c>
      <c r="P184" s="271">
        <f t="shared" si="28"/>
        <v>0.47143705214871212</v>
      </c>
      <c r="Q184" s="271">
        <f t="shared" si="28"/>
        <v>0.44505487391594578</v>
      </c>
      <c r="R184" s="271">
        <f t="shared" si="28"/>
        <v>0.44834315153569598</v>
      </c>
      <c r="S184" s="271">
        <f t="shared" si="28"/>
        <v>0.45315282545120311</v>
      </c>
      <c r="T184" s="271">
        <f t="shared" si="28"/>
        <v>0.45711160255485445</v>
      </c>
      <c r="U184" s="271">
        <f t="shared" si="28"/>
        <v>0.4576663002245745</v>
      </c>
      <c r="V184" s="271">
        <f t="shared" si="28"/>
        <v>0.45006085643879351</v>
      </c>
      <c r="W184" s="271">
        <f t="shared" si="28"/>
        <v>0.44965719806377408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0.42860574223298581</v>
      </c>
      <c r="C185" s="320">
        <f t="shared" si="29"/>
        <v>0.4320769733804864</v>
      </c>
      <c r="D185" s="320">
        <f t="shared" si="29"/>
        <v>0.44669176024810825</v>
      </c>
      <c r="E185" s="320">
        <f t="shared" si="29"/>
        <v>0.44063882425364648</v>
      </c>
      <c r="F185" s="320">
        <f t="shared" si="29"/>
        <v>0.44540948332737373</v>
      </c>
      <c r="G185" s="320">
        <f t="shared" si="29"/>
        <v>0.4490452238437368</v>
      </c>
      <c r="H185" s="320">
        <f t="shared" si="29"/>
        <v>0.44909948719779846</v>
      </c>
      <c r="I185" s="320">
        <f t="shared" si="29"/>
        <v>0.45304155702682936</v>
      </c>
      <c r="J185" s="320">
        <f t="shared" si="29"/>
        <v>0.46161080949505251</v>
      </c>
      <c r="K185" s="320">
        <f t="shared" si="29"/>
        <v>0.45247008904055908</v>
      </c>
      <c r="L185" s="320">
        <f t="shared" si="29"/>
        <v>0.46440263712065932</v>
      </c>
      <c r="M185" s="320">
        <f t="shared" si="29"/>
        <v>0.4842962451127909</v>
      </c>
      <c r="N185" s="320">
        <f t="shared" si="29"/>
        <v>0.4894765751384863</v>
      </c>
      <c r="O185" s="320">
        <f t="shared" si="29"/>
        <v>0.47915290525419951</v>
      </c>
      <c r="P185" s="320">
        <f t="shared" si="29"/>
        <v>0.47120501202038551</v>
      </c>
      <c r="Q185" s="320">
        <f t="shared" si="29"/>
        <v>0.4447670182529363</v>
      </c>
      <c r="R185" s="320">
        <f t="shared" si="29"/>
        <v>0.44806244269456819</v>
      </c>
      <c r="S185" s="320">
        <f t="shared" si="29"/>
        <v>0.45288269523747743</v>
      </c>
      <c r="T185" s="320">
        <f t="shared" si="29"/>
        <v>0.45685109372226429</v>
      </c>
      <c r="U185" s="320">
        <f t="shared" si="29"/>
        <v>0.45740783956821557</v>
      </c>
      <c r="V185" s="320">
        <f t="shared" si="29"/>
        <v>0.4497876422119802</v>
      </c>
      <c r="W185" s="320">
        <f t="shared" si="29"/>
        <v>0.44938316096610748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3.3367881690651337E-4</v>
      </c>
      <c r="C186" s="320">
        <f t="shared" si="30"/>
        <v>3.2873273386775409E-4</v>
      </c>
      <c r="D186" s="320">
        <f t="shared" si="30"/>
        <v>2.9722456055246383E-4</v>
      </c>
      <c r="E186" s="320">
        <f t="shared" si="30"/>
        <v>3.1010299050157939E-4</v>
      </c>
      <c r="F186" s="320">
        <f t="shared" si="30"/>
        <v>2.983496323718419E-4</v>
      </c>
      <c r="G186" s="320">
        <f t="shared" si="30"/>
        <v>2.8945695902642685E-4</v>
      </c>
      <c r="H186" s="320">
        <f t="shared" si="30"/>
        <v>2.894600689341685E-4</v>
      </c>
      <c r="I186" s="320">
        <f t="shared" si="30"/>
        <v>2.8090953619977076E-4</v>
      </c>
      <c r="J186" s="320">
        <f t="shared" si="30"/>
        <v>2.6320805163023683E-4</v>
      </c>
      <c r="K186" s="320">
        <f t="shared" si="30"/>
        <v>2.8472709900903776E-4</v>
      </c>
      <c r="L186" s="320">
        <f t="shared" si="30"/>
        <v>2.5952190060073767E-4</v>
      </c>
      <c r="M186" s="320">
        <f t="shared" si="30"/>
        <v>2.1367810143247675E-4</v>
      </c>
      <c r="N186" s="320">
        <f t="shared" si="30"/>
        <v>2.0098494774262017E-4</v>
      </c>
      <c r="O186" s="320">
        <f t="shared" si="30"/>
        <v>2.1926124278457589E-4</v>
      </c>
      <c r="P186" s="320">
        <f t="shared" si="30"/>
        <v>2.3204012832664448E-4</v>
      </c>
      <c r="Q186" s="320">
        <f t="shared" si="30"/>
        <v>2.8785566300945447E-4</v>
      </c>
      <c r="R186" s="320">
        <f t="shared" si="30"/>
        <v>2.8070884112778489E-4</v>
      </c>
      <c r="S186" s="320">
        <f t="shared" si="30"/>
        <v>2.701302137257393E-4</v>
      </c>
      <c r="T186" s="320">
        <f t="shared" si="30"/>
        <v>2.6050883259015687E-4</v>
      </c>
      <c r="U186" s="320">
        <f t="shared" si="30"/>
        <v>2.5846065635894171E-4</v>
      </c>
      <c r="V186" s="320">
        <f t="shared" si="30"/>
        <v>2.7321422681333111E-4</v>
      </c>
      <c r="W186" s="320">
        <f t="shared" si="30"/>
        <v>2.7403709766656134E-4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0.22340116713451541</v>
      </c>
      <c r="C187" s="271">
        <f t="shared" si="31"/>
        <v>0.22471188860632696</v>
      </c>
      <c r="D187" s="271">
        <f t="shared" si="31"/>
        <v>0.2331735898764824</v>
      </c>
      <c r="E187" s="271">
        <f t="shared" si="31"/>
        <v>0.22976170197211415</v>
      </c>
      <c r="F187" s="271">
        <f t="shared" si="31"/>
        <v>0.23260986568824771</v>
      </c>
      <c r="G187" s="271">
        <f t="shared" si="31"/>
        <v>0.23477387705730879</v>
      </c>
      <c r="H187" s="271">
        <f t="shared" si="31"/>
        <v>0.23483157560351034</v>
      </c>
      <c r="I187" s="271">
        <f t="shared" si="31"/>
        <v>0.23722190373193169</v>
      </c>
      <c r="J187" s="271">
        <f t="shared" si="31"/>
        <v>0.24186473813925921</v>
      </c>
      <c r="K187" s="271">
        <f t="shared" si="31"/>
        <v>0.23621526059315198</v>
      </c>
      <c r="L187" s="271">
        <f t="shared" si="31"/>
        <v>0.24253667575357232</v>
      </c>
      <c r="M187" s="271">
        <f t="shared" si="31"/>
        <v>0.25478619604318808</v>
      </c>
      <c r="N187" s="271">
        <f t="shared" si="31"/>
        <v>0.25805387470301794</v>
      </c>
      <c r="O187" s="271">
        <f t="shared" si="31"/>
        <v>0.2542520241209541</v>
      </c>
      <c r="P187" s="271">
        <f t="shared" si="31"/>
        <v>0.25012758021223969</v>
      </c>
      <c r="Q187" s="271">
        <f t="shared" si="31"/>
        <v>0.23573428689368087</v>
      </c>
      <c r="R187" s="271">
        <f t="shared" si="31"/>
        <v>0.23733979870881131</v>
      </c>
      <c r="S187" s="271">
        <f t="shared" si="31"/>
        <v>0.23990329652886644</v>
      </c>
      <c r="T187" s="271">
        <f t="shared" si="31"/>
        <v>0.24227890792787793</v>
      </c>
      <c r="U187" s="271">
        <f t="shared" si="31"/>
        <v>0.24255989488540564</v>
      </c>
      <c r="V187" s="271">
        <f t="shared" si="31"/>
        <v>0.23839545500102416</v>
      </c>
      <c r="W187" s="271">
        <f t="shared" si="31"/>
        <v>0.23813089188777492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0.21976855051575583</v>
      </c>
      <c r="C188" s="320">
        <f t="shared" si="32"/>
        <v>0.22123187246413109</v>
      </c>
      <c r="D188" s="320">
        <f t="shared" si="32"/>
        <v>0.23083720776030775</v>
      </c>
      <c r="E188" s="320">
        <f t="shared" si="32"/>
        <v>0.22703392115794885</v>
      </c>
      <c r="F188" s="320">
        <f t="shared" si="32"/>
        <v>0.23029401698958424</v>
      </c>
      <c r="G188" s="320">
        <f t="shared" si="32"/>
        <v>0.23272701449958991</v>
      </c>
      <c r="H188" s="320">
        <f t="shared" si="32"/>
        <v>0.23278159860348002</v>
      </c>
      <c r="I188" s="320">
        <f t="shared" si="32"/>
        <v>0.23537623681172978</v>
      </c>
      <c r="J188" s="320">
        <f t="shared" si="32"/>
        <v>0.2403985716559717</v>
      </c>
      <c r="K188" s="320">
        <f t="shared" si="32"/>
        <v>0.2342010398145877</v>
      </c>
      <c r="L188" s="320">
        <f t="shared" si="32"/>
        <v>0.24104334507564318</v>
      </c>
      <c r="M188" s="320">
        <f t="shared" si="32"/>
        <v>0.25405232597324062</v>
      </c>
      <c r="N188" s="320">
        <f t="shared" si="32"/>
        <v>0.2574702079970857</v>
      </c>
      <c r="O188" s="320">
        <f t="shared" si="32"/>
        <v>0.25349361473743171</v>
      </c>
      <c r="P188" s="320">
        <f t="shared" si="32"/>
        <v>0.24921493181980431</v>
      </c>
      <c r="Q188" s="320">
        <f t="shared" si="32"/>
        <v>0.2338042126318145</v>
      </c>
      <c r="R188" s="320">
        <f t="shared" si="32"/>
        <v>0.23548995760133501</v>
      </c>
      <c r="S188" s="320">
        <f t="shared" si="32"/>
        <v>0.23826029052104367</v>
      </c>
      <c r="T188" s="320">
        <f t="shared" si="32"/>
        <v>0.24093116924452054</v>
      </c>
      <c r="U188" s="320">
        <f t="shared" si="32"/>
        <v>0.2412333321057836</v>
      </c>
      <c r="V188" s="320">
        <f t="shared" si="32"/>
        <v>0.23678305407147532</v>
      </c>
      <c r="W188" s="320">
        <f t="shared" si="32"/>
        <v>0.23650259305645213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3.632616618759482E-3</v>
      </c>
      <c r="C189" s="320">
        <f t="shared" si="33"/>
        <v>3.4800161421958925E-3</v>
      </c>
      <c r="D189" s="320">
        <f t="shared" si="33"/>
        <v>2.3363821161746009E-3</v>
      </c>
      <c r="E189" s="320">
        <f t="shared" si="33"/>
        <v>2.7277808141652794E-3</v>
      </c>
      <c r="F189" s="320">
        <f t="shared" si="33"/>
        <v>2.3158486986635126E-3</v>
      </c>
      <c r="G189" s="320">
        <f t="shared" si="33"/>
        <v>2.0468625577189097E-3</v>
      </c>
      <c r="H189" s="320">
        <f t="shared" si="33"/>
        <v>2.0499770000303183E-3</v>
      </c>
      <c r="I189" s="320">
        <f t="shared" si="33"/>
        <v>1.84566692020191E-3</v>
      </c>
      <c r="J189" s="320">
        <f t="shared" si="33"/>
        <v>1.4661664832875789E-3</v>
      </c>
      <c r="K189" s="320">
        <f t="shared" si="33"/>
        <v>2.0142207785643126E-3</v>
      </c>
      <c r="L189" s="320">
        <f t="shared" si="33"/>
        <v>1.4933306779291819E-3</v>
      </c>
      <c r="M189" s="320">
        <f t="shared" si="33"/>
        <v>7.338700699474766E-4</v>
      </c>
      <c r="N189" s="320">
        <f t="shared" si="33"/>
        <v>5.8366670593230886E-4</v>
      </c>
      <c r="O189" s="320">
        <f t="shared" si="33"/>
        <v>7.5840938352238056E-4</v>
      </c>
      <c r="P189" s="320">
        <f t="shared" si="33"/>
        <v>9.1264839243531163E-4</v>
      </c>
      <c r="Q189" s="320">
        <f t="shared" si="33"/>
        <v>1.9300742618664885E-3</v>
      </c>
      <c r="R189" s="320">
        <f t="shared" si="33"/>
        <v>1.8498411074763419E-3</v>
      </c>
      <c r="S189" s="320">
        <f t="shared" si="33"/>
        <v>1.6430060078227249E-3</v>
      </c>
      <c r="T189" s="320">
        <f t="shared" si="33"/>
        <v>1.3477386833573456E-3</v>
      </c>
      <c r="U189" s="320">
        <f t="shared" si="33"/>
        <v>1.3265627796219463E-3</v>
      </c>
      <c r="V189" s="320">
        <f t="shared" si="33"/>
        <v>1.6124009295488508E-3</v>
      </c>
      <c r="W189" s="320">
        <f t="shared" si="33"/>
        <v>1.6282988313227997E-3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4.2489839148043863E-2</v>
      </c>
      <c r="C190" s="271">
        <f t="shared" si="34"/>
        <v>4.2124947662211136E-2</v>
      </c>
      <c r="D190" s="271">
        <f t="shared" si="34"/>
        <v>4.3761839281899716E-2</v>
      </c>
      <c r="E190" s="271">
        <f t="shared" si="34"/>
        <v>4.3101724037741346E-2</v>
      </c>
      <c r="F190" s="271">
        <f t="shared" si="34"/>
        <v>4.4225234773177968E-2</v>
      </c>
      <c r="G190" s="271">
        <f t="shared" si="34"/>
        <v>4.5061710712279629E-2</v>
      </c>
      <c r="H190" s="271">
        <f t="shared" si="34"/>
        <v>4.5050444478448914E-2</v>
      </c>
      <c r="I190" s="271">
        <f t="shared" si="34"/>
        <v>4.5427085707076813E-2</v>
      </c>
      <c r="J190" s="271">
        <f t="shared" si="34"/>
        <v>4.620775805268381E-2</v>
      </c>
      <c r="K190" s="271">
        <f t="shared" si="34"/>
        <v>4.4553821479363646E-2</v>
      </c>
      <c r="L190" s="271">
        <f t="shared" si="34"/>
        <v>4.5952027365227473E-2</v>
      </c>
      <c r="M190" s="271">
        <f t="shared" si="34"/>
        <v>4.9111086881064511E-2</v>
      </c>
      <c r="N190" s="271">
        <f t="shared" si="34"/>
        <v>5.0192021478243413E-2</v>
      </c>
      <c r="O190" s="271">
        <f t="shared" si="34"/>
        <v>4.9667388664511807E-2</v>
      </c>
      <c r="P190" s="271">
        <f t="shared" si="34"/>
        <v>4.8808818017405928E-2</v>
      </c>
      <c r="Q190" s="271">
        <f t="shared" si="34"/>
        <v>4.564056868549568E-2</v>
      </c>
      <c r="R190" s="271">
        <f t="shared" si="34"/>
        <v>4.5993176355723343E-2</v>
      </c>
      <c r="S190" s="271">
        <f t="shared" si="34"/>
        <v>4.6487420907066139E-2</v>
      </c>
      <c r="T190" s="271">
        <f t="shared" si="34"/>
        <v>4.7146170531298617E-2</v>
      </c>
      <c r="U190" s="271">
        <f t="shared" si="34"/>
        <v>4.7303722678202799E-2</v>
      </c>
      <c r="V190" s="271">
        <f t="shared" si="34"/>
        <v>4.6484905529190934E-2</v>
      </c>
      <c r="W190" s="271">
        <f t="shared" si="34"/>
        <v>4.6440580136252012E-2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2.6715842626030668E-2</v>
      </c>
      <c r="C191" s="320">
        <f t="shared" si="35"/>
        <v>2.5964319217365688E-2</v>
      </c>
      <c r="D191" s="320">
        <f t="shared" si="35"/>
        <v>2.9412647299176059E-2</v>
      </c>
      <c r="E191" s="320">
        <f t="shared" si="35"/>
        <v>2.8136048458764003E-2</v>
      </c>
      <c r="F191" s="320">
        <f t="shared" si="35"/>
        <v>3.02524818323439E-2</v>
      </c>
      <c r="G191" s="320">
        <f t="shared" si="35"/>
        <v>3.1683521938281362E-2</v>
      </c>
      <c r="H191" s="320">
        <f t="shared" si="35"/>
        <v>3.1670533895805757E-2</v>
      </c>
      <c r="I191" s="320">
        <f t="shared" si="35"/>
        <v>3.2251679149547435E-2</v>
      </c>
      <c r="J191" s="320">
        <f t="shared" si="35"/>
        <v>3.3405332792699652E-2</v>
      </c>
      <c r="K191" s="320">
        <f t="shared" si="35"/>
        <v>3.0823117861682545E-2</v>
      </c>
      <c r="L191" s="320">
        <f t="shared" si="35"/>
        <v>3.2970935225933751E-2</v>
      </c>
      <c r="M191" s="320">
        <f t="shared" si="35"/>
        <v>3.7124742205454767E-2</v>
      </c>
      <c r="N191" s="320">
        <f t="shared" si="35"/>
        <v>3.839788632743258E-2</v>
      </c>
      <c r="O191" s="320">
        <f t="shared" si="35"/>
        <v>3.7890717502817833E-2</v>
      </c>
      <c r="P191" s="320">
        <f t="shared" si="35"/>
        <v>3.6968189108330059E-2</v>
      </c>
      <c r="Q191" s="320">
        <f t="shared" si="35"/>
        <v>3.2774715363994407E-2</v>
      </c>
      <c r="R191" s="320">
        <f t="shared" si="35"/>
        <v>3.3263605198611434E-2</v>
      </c>
      <c r="S191" s="320">
        <f t="shared" si="35"/>
        <v>3.3965871252108384E-2</v>
      </c>
      <c r="T191" s="320">
        <f t="shared" si="35"/>
        <v>3.4945488788216884E-2</v>
      </c>
      <c r="U191" s="320">
        <f t="shared" si="35"/>
        <v>3.5171193623604859E-2</v>
      </c>
      <c r="V191" s="320">
        <f t="shared" si="35"/>
        <v>3.4115745424841172E-2</v>
      </c>
      <c r="W191" s="320">
        <f t="shared" si="35"/>
        <v>3.4059716051761307E-2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9.4010294362645679E-3</v>
      </c>
      <c r="C192" s="320">
        <f t="shared" si="36"/>
        <v>9.477167348061347E-3</v>
      </c>
      <c r="D192" s="320">
        <f t="shared" si="36"/>
        <v>9.7977277792665879E-3</v>
      </c>
      <c r="E192" s="320">
        <f t="shared" si="36"/>
        <v>9.664962807049227E-3</v>
      </c>
      <c r="F192" s="320">
        <f t="shared" si="36"/>
        <v>9.7696023439551843E-3</v>
      </c>
      <c r="G192" s="320">
        <f t="shared" si="36"/>
        <v>9.8493486008272377E-3</v>
      </c>
      <c r="H192" s="320">
        <f t="shared" si="36"/>
        <v>9.8505388121066934E-3</v>
      </c>
      <c r="I192" s="320">
        <f t="shared" si="36"/>
        <v>9.9370040897519482E-3</v>
      </c>
      <c r="J192" s="320">
        <f t="shared" si="36"/>
        <v>1.0124961895172016E-2</v>
      </c>
      <c r="K192" s="320">
        <f t="shared" si="36"/>
        <v>9.9244695228261331E-3</v>
      </c>
      <c r="L192" s="320">
        <f t="shared" si="36"/>
        <v>1.0186197784249389E-2</v>
      </c>
      <c r="M192" s="320">
        <f t="shared" si="36"/>
        <v>1.0622543768214013E-2</v>
      </c>
      <c r="N192" s="320">
        <f t="shared" si="36"/>
        <v>1.0736169019260356E-2</v>
      </c>
      <c r="O192" s="320">
        <f t="shared" si="36"/>
        <v>1.0509729858723631E-2</v>
      </c>
      <c r="P192" s="320">
        <f t="shared" si="36"/>
        <v>1.0335400933828459E-2</v>
      </c>
      <c r="Q192" s="320">
        <f t="shared" si="36"/>
        <v>9.7555105283740652E-3</v>
      </c>
      <c r="R192" s="320">
        <f t="shared" si="36"/>
        <v>9.8277922995406407E-3</v>
      </c>
      <c r="S192" s="320">
        <f t="shared" si="36"/>
        <v>9.9335196185682192E-3</v>
      </c>
      <c r="T192" s="320">
        <f t="shared" si="36"/>
        <v>1.0020562388401268E-2</v>
      </c>
      <c r="U192" s="320">
        <f t="shared" si="36"/>
        <v>1.0032774040207521E-2</v>
      </c>
      <c r="V192" s="320">
        <f t="shared" si="36"/>
        <v>9.8656327898759312E-3</v>
      </c>
      <c r="W192" s="320">
        <f t="shared" si="36"/>
        <v>9.8567609066411172E-3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6.3729670857486246E-3</v>
      </c>
      <c r="C193" s="320">
        <f t="shared" si="37"/>
        <v>6.683461096784098E-3</v>
      </c>
      <c r="D193" s="320">
        <f t="shared" si="37"/>
        <v>4.5514642034570679E-3</v>
      </c>
      <c r="E193" s="320">
        <f t="shared" si="37"/>
        <v>5.3007127719281125E-3</v>
      </c>
      <c r="F193" s="320">
        <f t="shared" si="37"/>
        <v>4.2031505968788876E-3</v>
      </c>
      <c r="G193" s="320">
        <f t="shared" si="37"/>
        <v>3.5288401731710332E-3</v>
      </c>
      <c r="H193" s="320">
        <f t="shared" si="37"/>
        <v>3.5293717705364653E-3</v>
      </c>
      <c r="I193" s="320">
        <f t="shared" si="37"/>
        <v>3.238402467777431E-3</v>
      </c>
      <c r="J193" s="320">
        <f t="shared" si="37"/>
        <v>2.6774633648121394E-3</v>
      </c>
      <c r="K193" s="320">
        <f t="shared" si="37"/>
        <v>3.806234094854971E-3</v>
      </c>
      <c r="L193" s="320">
        <f t="shared" si="37"/>
        <v>2.7948943550443364E-3</v>
      </c>
      <c r="M193" s="320">
        <f t="shared" si="37"/>
        <v>1.363800907395732E-3</v>
      </c>
      <c r="N193" s="320">
        <f t="shared" si="37"/>
        <v>1.057966131550481E-3</v>
      </c>
      <c r="O193" s="320">
        <f t="shared" si="37"/>
        <v>1.266941302970343E-3</v>
      </c>
      <c r="P193" s="320">
        <f t="shared" si="37"/>
        <v>1.5052279752474033E-3</v>
      </c>
      <c r="Q193" s="320">
        <f t="shared" si="37"/>
        <v>3.1103427931272057E-3</v>
      </c>
      <c r="R193" s="320">
        <f t="shared" si="37"/>
        <v>2.9017788575712621E-3</v>
      </c>
      <c r="S193" s="320">
        <f t="shared" si="37"/>
        <v>2.5880300363895349E-3</v>
      </c>
      <c r="T193" s="320">
        <f t="shared" si="37"/>
        <v>2.1801193546804663E-3</v>
      </c>
      <c r="U193" s="320">
        <f t="shared" si="37"/>
        <v>2.099755014390416E-3</v>
      </c>
      <c r="V193" s="320">
        <f t="shared" si="37"/>
        <v>2.5035273144738373E-3</v>
      </c>
      <c r="W193" s="320">
        <f t="shared" si="37"/>
        <v>2.5241031778495881E-3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2.1346178263935152E-2</v>
      </c>
      <c r="C194" s="321">
        <f t="shared" si="38"/>
        <v>2.1029766298583559E-2</v>
      </c>
      <c r="D194" s="321">
        <f t="shared" si="38"/>
        <v>1.9014118165464011E-2</v>
      </c>
      <c r="E194" s="321">
        <f t="shared" si="38"/>
        <v>1.9837980057573392E-2</v>
      </c>
      <c r="F194" s="321">
        <f t="shared" si="38"/>
        <v>1.9086091519477984E-2</v>
      </c>
      <c r="G194" s="321">
        <f t="shared" si="38"/>
        <v>1.8517207368443141E-2</v>
      </c>
      <c r="H194" s="321">
        <f t="shared" si="38"/>
        <v>1.8517406316178733E-2</v>
      </c>
      <c r="I194" s="321">
        <f t="shared" si="38"/>
        <v>1.7970409663253039E-2</v>
      </c>
      <c r="J194" s="321">
        <f t="shared" si="38"/>
        <v>1.6838006208156179E-2</v>
      </c>
      <c r="K194" s="321">
        <f t="shared" si="38"/>
        <v>1.8214627672103179E-2</v>
      </c>
      <c r="L194" s="321">
        <f t="shared" si="38"/>
        <v>1.6602194904001614E-2</v>
      </c>
      <c r="M194" s="321">
        <f t="shared" si="38"/>
        <v>1.3669464806196477E-2</v>
      </c>
      <c r="N194" s="321">
        <f t="shared" si="38"/>
        <v>1.2857455449692686E-2</v>
      </c>
      <c r="O194" s="321">
        <f t="shared" si="38"/>
        <v>1.4026630812955746E-2</v>
      </c>
      <c r="P194" s="321">
        <f t="shared" si="38"/>
        <v>1.4844124627289925E-2</v>
      </c>
      <c r="Q194" s="321">
        <f t="shared" si="38"/>
        <v>1.841476889018278E-2</v>
      </c>
      <c r="R194" s="321">
        <f t="shared" si="38"/>
        <v>1.7957570751802147E-2</v>
      </c>
      <c r="S194" s="321">
        <f t="shared" si="38"/>
        <v>1.728083235886101E-2</v>
      </c>
      <c r="T194" s="321">
        <f t="shared" si="38"/>
        <v>1.6665331144940822E-2</v>
      </c>
      <c r="U194" s="321">
        <f t="shared" si="38"/>
        <v>1.6534304742507493E-2</v>
      </c>
      <c r="V194" s="321">
        <f t="shared" si="38"/>
        <v>1.7478123555666247E-2</v>
      </c>
      <c r="W194" s="321">
        <f t="shared" si="38"/>
        <v>1.7530764439747794E-2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0.99999999999999956</v>
      </c>
      <c r="D197" s="234">
        <f t="shared" si="39"/>
        <v>0.99999999999999978</v>
      </c>
      <c r="E197" s="234">
        <f t="shared" si="39"/>
        <v>0.99999999999999956</v>
      </c>
      <c r="F197" s="234">
        <f t="shared" si="39"/>
        <v>0.99999999999999989</v>
      </c>
      <c r="G197" s="234">
        <f t="shared" si="39"/>
        <v>0.99999999999999989</v>
      </c>
      <c r="H197" s="234">
        <f t="shared" si="39"/>
        <v>0.99999999999999978</v>
      </c>
      <c r="I197" s="234">
        <f t="shared" si="39"/>
        <v>1</v>
      </c>
      <c r="J197" s="234">
        <f t="shared" si="39"/>
        <v>0.99999999999999978</v>
      </c>
      <c r="K197" s="234">
        <f t="shared" si="39"/>
        <v>0.99999999999999989</v>
      </c>
      <c r="L197" s="234">
        <f t="shared" si="39"/>
        <v>1</v>
      </c>
      <c r="M197" s="234">
        <f t="shared" si="39"/>
        <v>1</v>
      </c>
      <c r="N197" s="234">
        <f t="shared" si="39"/>
        <v>1.0000000000000002</v>
      </c>
      <c r="O197" s="234">
        <f t="shared" si="39"/>
        <v>0.99999999999999967</v>
      </c>
      <c r="P197" s="234">
        <f t="shared" si="39"/>
        <v>1</v>
      </c>
      <c r="Q197" s="234">
        <f t="shared" si="39"/>
        <v>0.99999999999999978</v>
      </c>
      <c r="R197" s="234">
        <f t="shared" si="39"/>
        <v>0.99999999999999956</v>
      </c>
      <c r="S197" s="234">
        <f t="shared" si="39"/>
        <v>1</v>
      </c>
      <c r="T197" s="234">
        <f t="shared" si="39"/>
        <v>1.0000000000000002</v>
      </c>
      <c r="U197" s="234">
        <f t="shared" si="39"/>
        <v>1.0000000000000002</v>
      </c>
      <c r="V197" s="234">
        <f t="shared" si="39"/>
        <v>0.99999999999999956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2.4913880203207475E-3</v>
      </c>
      <c r="C198" s="268">
        <f t="shared" si="40"/>
        <v>2.4528783701686604E-3</v>
      </c>
      <c r="D198" s="268">
        <f t="shared" si="40"/>
        <v>2.1771225981428973E-3</v>
      </c>
      <c r="E198" s="268">
        <f t="shared" si="40"/>
        <v>2.2884821303014802E-3</v>
      </c>
      <c r="F198" s="268">
        <f t="shared" si="40"/>
        <v>2.1826297505356754E-3</v>
      </c>
      <c r="G198" s="268">
        <f t="shared" si="40"/>
        <v>2.1038753989715856E-3</v>
      </c>
      <c r="H198" s="268">
        <f t="shared" si="40"/>
        <v>2.1041644526570199E-3</v>
      </c>
      <c r="I198" s="268">
        <f t="shared" si="40"/>
        <v>2.0323397200599398E-3</v>
      </c>
      <c r="J198" s="268">
        <f t="shared" si="40"/>
        <v>1.886019613383324E-3</v>
      </c>
      <c r="K198" s="268">
        <f t="shared" si="40"/>
        <v>2.0693928918082516E-3</v>
      </c>
      <c r="L198" s="268">
        <f t="shared" si="40"/>
        <v>1.8585705007845934E-3</v>
      </c>
      <c r="M198" s="268">
        <f t="shared" si="40"/>
        <v>1.4874249205408037E-3</v>
      </c>
      <c r="N198" s="268">
        <f t="shared" si="40"/>
        <v>1.3872629160682659E-3</v>
      </c>
      <c r="O198" s="268">
        <f t="shared" si="40"/>
        <v>1.526429250355454E-3</v>
      </c>
      <c r="P198" s="268">
        <f t="shared" si="40"/>
        <v>1.6234240147875603E-3</v>
      </c>
      <c r="Q198" s="268">
        <f t="shared" si="40"/>
        <v>2.1131552558286463E-3</v>
      </c>
      <c r="R198" s="268">
        <f t="shared" si="40"/>
        <v>2.8709119707421801E-3</v>
      </c>
      <c r="S198" s="268">
        <f t="shared" si="40"/>
        <v>2.8975323648123808E-3</v>
      </c>
      <c r="T198" s="268">
        <f t="shared" si="40"/>
        <v>2.6151739144035786E-3</v>
      </c>
      <c r="U198" s="268">
        <f t="shared" si="40"/>
        <v>2.9693972991841609E-3</v>
      </c>
      <c r="V198" s="268">
        <f t="shared" si="40"/>
        <v>3.113489125581534E-3</v>
      </c>
      <c r="W198" s="268">
        <f t="shared" si="40"/>
        <v>3.123401411037641E-3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1.9881585395164224E-2</v>
      </c>
      <c r="C199" s="269">
        <f t="shared" si="41"/>
        <v>1.9574273610812761E-2</v>
      </c>
      <c r="D199" s="269">
        <f t="shared" si="41"/>
        <v>1.7373708349591902E-2</v>
      </c>
      <c r="E199" s="269">
        <f t="shared" si="41"/>
        <v>1.8262371227521033E-2</v>
      </c>
      <c r="F199" s="269">
        <f t="shared" si="41"/>
        <v>1.7417656108707762E-2</v>
      </c>
      <c r="G199" s="269">
        <f t="shared" si="41"/>
        <v>1.6789186615761953E-2</v>
      </c>
      <c r="H199" s="269">
        <f t="shared" si="41"/>
        <v>1.679149330002145E-2</v>
      </c>
      <c r="I199" s="269">
        <f t="shared" si="41"/>
        <v>1.6218323025874486E-2</v>
      </c>
      <c r="J199" s="269">
        <f t="shared" si="41"/>
        <v>1.5050670427325762E-2</v>
      </c>
      <c r="K199" s="269">
        <f t="shared" si="41"/>
        <v>1.6514011931924904E-2</v>
      </c>
      <c r="L199" s="269">
        <f t="shared" si="41"/>
        <v>1.483162310442707E-2</v>
      </c>
      <c r="M199" s="269">
        <f t="shared" si="41"/>
        <v>1.1869835342958789E-2</v>
      </c>
      <c r="N199" s="269">
        <f t="shared" si="41"/>
        <v>1.1070530124731403E-2</v>
      </c>
      <c r="O199" s="269">
        <f t="shared" si="41"/>
        <v>1.2181094732369875E-2</v>
      </c>
      <c r="P199" s="269">
        <f t="shared" si="41"/>
        <v>1.2955124982259446E-2</v>
      </c>
      <c r="Q199" s="269">
        <f t="shared" si="41"/>
        <v>1.686324102441036E-2</v>
      </c>
      <c r="R199" s="269">
        <f t="shared" si="41"/>
        <v>2.2910233589772757E-2</v>
      </c>
      <c r="S199" s="269">
        <f t="shared" si="41"/>
        <v>2.3122667636032417E-2</v>
      </c>
      <c r="T199" s="269">
        <f t="shared" si="41"/>
        <v>2.0869412182421433E-2</v>
      </c>
      <c r="U199" s="269">
        <f t="shared" si="41"/>
        <v>2.3696158725327474E-2</v>
      </c>
      <c r="V199" s="269">
        <f t="shared" si="41"/>
        <v>2.4846029370886639E-2</v>
      </c>
      <c r="W199" s="269">
        <f t="shared" si="41"/>
        <v>2.4925130638192031E-2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2.4376643219727899E-2</v>
      </c>
      <c r="C200" s="269">
        <f t="shared" si="42"/>
        <v>2.3999850847517188E-2</v>
      </c>
      <c r="D200" s="269">
        <f t="shared" si="42"/>
        <v>2.1301756445671571E-2</v>
      </c>
      <c r="E200" s="269">
        <f t="shared" si="42"/>
        <v>2.2391338462765843E-2</v>
      </c>
      <c r="F200" s="269">
        <f t="shared" si="42"/>
        <v>2.135564042036377E-2</v>
      </c>
      <c r="G200" s="269">
        <f t="shared" si="42"/>
        <v>2.0585079305667681E-2</v>
      </c>
      <c r="H200" s="269">
        <f t="shared" si="42"/>
        <v>2.0587907511673231E-2</v>
      </c>
      <c r="I200" s="269">
        <f t="shared" si="42"/>
        <v>1.9885148300104898E-2</v>
      </c>
      <c r="J200" s="269">
        <f t="shared" si="42"/>
        <v>1.8453499352917131E-2</v>
      </c>
      <c r="K200" s="269">
        <f t="shared" si="42"/>
        <v>2.0247689959814574E-2</v>
      </c>
      <c r="L200" s="269">
        <f t="shared" si="42"/>
        <v>1.8184927288244831E-2</v>
      </c>
      <c r="M200" s="269">
        <f t="shared" si="42"/>
        <v>1.4553504435446103E-2</v>
      </c>
      <c r="N200" s="269">
        <f t="shared" si="42"/>
        <v>1.3573483086990912E-2</v>
      </c>
      <c r="O200" s="269">
        <f t="shared" si="42"/>
        <v>1.4935136932737281E-2</v>
      </c>
      <c r="P200" s="269">
        <f t="shared" si="42"/>
        <v>1.5884168856892797E-2</v>
      </c>
      <c r="Q200" s="269">
        <f t="shared" si="42"/>
        <v>2.0675876787990672E-2</v>
      </c>
      <c r="R200" s="269">
        <f t="shared" si="42"/>
        <v>2.8090043082497528E-2</v>
      </c>
      <c r="S200" s="269">
        <f t="shared" si="42"/>
        <v>2.8350506664775739E-2</v>
      </c>
      <c r="T200" s="269">
        <f t="shared" si="42"/>
        <v>2.5587809264952657E-2</v>
      </c>
      <c r="U200" s="269">
        <f t="shared" si="42"/>
        <v>2.9053659225076071E-2</v>
      </c>
      <c r="V200" s="269">
        <f t="shared" si="42"/>
        <v>3.0463505870527773E-2</v>
      </c>
      <c r="W200" s="269">
        <f t="shared" si="42"/>
        <v>3.056049126344321E-2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4.5138953557721413E-2</v>
      </c>
      <c r="C201" s="269">
        <f t="shared" si="43"/>
        <v>4.4441235941853834E-2</v>
      </c>
      <c r="D201" s="269">
        <f t="shared" si="43"/>
        <v>3.944509447965721E-2</v>
      </c>
      <c r="E201" s="269">
        <f t="shared" si="43"/>
        <v>4.1462705830966756E-2</v>
      </c>
      <c r="F201" s="269">
        <f t="shared" si="43"/>
        <v>3.9544873034448862E-2</v>
      </c>
      <c r="G201" s="269">
        <f t="shared" si="43"/>
        <v>3.8118002154150475E-2</v>
      </c>
      <c r="H201" s="269">
        <f t="shared" si="43"/>
        <v>3.8123239227129922E-2</v>
      </c>
      <c r="I201" s="269">
        <f t="shared" si="43"/>
        <v>3.6821919142682388E-2</v>
      </c>
      <c r="J201" s="269">
        <f t="shared" si="43"/>
        <v>3.4170892307052704E-2</v>
      </c>
      <c r="K201" s="269">
        <f t="shared" si="43"/>
        <v>3.7493248291362316E-2</v>
      </c>
      <c r="L201" s="269">
        <f t="shared" si="43"/>
        <v>3.3673569445784701E-2</v>
      </c>
      <c r="M201" s="269">
        <f t="shared" si="43"/>
        <v>2.694915599708346E-2</v>
      </c>
      <c r="N201" s="269">
        <f t="shared" si="43"/>
        <v>2.5134421386794989E-2</v>
      </c>
      <c r="O201" s="269">
        <f t="shared" si="43"/>
        <v>2.7655836216179529E-2</v>
      </c>
      <c r="P201" s="269">
        <f t="shared" si="43"/>
        <v>2.9413186789969015E-2</v>
      </c>
      <c r="Q201" s="269">
        <f t="shared" si="43"/>
        <v>3.8286134546325665E-2</v>
      </c>
      <c r="R201" s="269">
        <f t="shared" si="43"/>
        <v>5.2015166268221009E-2</v>
      </c>
      <c r="S201" s="269">
        <f t="shared" si="43"/>
        <v>5.2497474412043679E-2</v>
      </c>
      <c r="T201" s="269">
        <f t="shared" si="43"/>
        <v>4.7381705661581369E-2</v>
      </c>
      <c r="U201" s="269">
        <f t="shared" si="43"/>
        <v>5.3799522872009717E-2</v>
      </c>
      <c r="V201" s="269">
        <f t="shared" si="43"/>
        <v>5.6410177738593283E-2</v>
      </c>
      <c r="W201" s="269">
        <f t="shared" si="43"/>
        <v>5.6589768468421252E-2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6.0514603783386522E-2</v>
      </c>
      <c r="C202" s="270">
        <f t="shared" si="44"/>
        <v>5.9796153058311326E-2</v>
      </c>
      <c r="D202" s="270">
        <f t="shared" si="44"/>
        <v>6.0998826948738365E-2</v>
      </c>
      <c r="E202" s="270">
        <f t="shared" si="44"/>
        <v>6.0555226111798026E-2</v>
      </c>
      <c r="F202" s="270">
        <f t="shared" si="44"/>
        <v>6.1795631444634049E-2</v>
      </c>
      <c r="G202" s="270">
        <f t="shared" si="44"/>
        <v>6.2682312449983096E-2</v>
      </c>
      <c r="H202" s="270">
        <f t="shared" si="44"/>
        <v>6.2494330149486896E-2</v>
      </c>
      <c r="I202" s="270">
        <f t="shared" si="44"/>
        <v>6.2809984808848682E-2</v>
      </c>
      <c r="J202" s="270">
        <f t="shared" si="44"/>
        <v>6.3268150864703221E-2</v>
      </c>
      <c r="K202" s="270">
        <f t="shared" si="44"/>
        <v>6.1791264374145775E-2</v>
      </c>
      <c r="L202" s="270">
        <f t="shared" si="44"/>
        <v>6.2903620300149982E-2</v>
      </c>
      <c r="M202" s="270">
        <f t="shared" si="44"/>
        <v>6.5512147618252872E-2</v>
      </c>
      <c r="N202" s="270">
        <f t="shared" si="44"/>
        <v>6.6601218049908401E-2</v>
      </c>
      <c r="O202" s="270">
        <f t="shared" si="44"/>
        <v>6.6479506230600144E-2</v>
      </c>
      <c r="P202" s="270">
        <f t="shared" si="44"/>
        <v>7.1229849928431094E-2</v>
      </c>
      <c r="Q202" s="270">
        <f t="shared" si="44"/>
        <v>6.9801206832817944E-2</v>
      </c>
      <c r="R202" s="270">
        <f t="shared" si="44"/>
        <v>6.7171175314298212E-2</v>
      </c>
      <c r="S202" s="270">
        <f t="shared" si="44"/>
        <v>6.7732971595058422E-2</v>
      </c>
      <c r="T202" s="270">
        <f t="shared" si="44"/>
        <v>6.9796029574103122E-2</v>
      </c>
      <c r="U202" s="270">
        <f t="shared" si="44"/>
        <v>6.9237925294455396E-2</v>
      </c>
      <c r="V202" s="270">
        <f t="shared" si="44"/>
        <v>7.0424764618101834E-2</v>
      </c>
      <c r="W202" s="270">
        <f t="shared" si="44"/>
        <v>7.0500227769337717E-2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0.40097490715146461</v>
      </c>
      <c r="C203" s="271">
        <f t="shared" si="45"/>
        <v>0.4039520262161152</v>
      </c>
      <c r="D203" s="271">
        <f t="shared" si="45"/>
        <v>0.4099049309174676</v>
      </c>
      <c r="E203" s="271">
        <f t="shared" si="45"/>
        <v>0.40740363533769525</v>
      </c>
      <c r="F203" s="271">
        <f t="shared" si="45"/>
        <v>0.40821951233462367</v>
      </c>
      <c r="G203" s="271">
        <f t="shared" si="45"/>
        <v>0.40887480174896607</v>
      </c>
      <c r="H203" s="271">
        <f t="shared" si="45"/>
        <v>0.40897595832771472</v>
      </c>
      <c r="I203" s="271">
        <f t="shared" si="45"/>
        <v>0.41059818968673639</v>
      </c>
      <c r="J203" s="271">
        <f t="shared" si="45"/>
        <v>0.41432539325552925</v>
      </c>
      <c r="K203" s="271">
        <f t="shared" si="45"/>
        <v>0.41196360867759424</v>
      </c>
      <c r="L203" s="271">
        <f t="shared" si="45"/>
        <v>0.41659233060005973</v>
      </c>
      <c r="M203" s="271">
        <f t="shared" si="45"/>
        <v>0.42220703215197447</v>
      </c>
      <c r="N203" s="271">
        <f t="shared" si="45"/>
        <v>0.42310453611870324</v>
      </c>
      <c r="O203" s="271">
        <f t="shared" si="45"/>
        <v>0.41777103328988974</v>
      </c>
      <c r="P203" s="271">
        <f t="shared" si="45"/>
        <v>0.4129044466030054</v>
      </c>
      <c r="Q203" s="271">
        <f t="shared" si="45"/>
        <v>0.40166451445742951</v>
      </c>
      <c r="R203" s="271">
        <f t="shared" si="45"/>
        <v>0.38293325191327704</v>
      </c>
      <c r="S203" s="271">
        <f t="shared" si="45"/>
        <v>0.38193995056813157</v>
      </c>
      <c r="T203" s="271">
        <f t="shared" si="45"/>
        <v>0.38784129969078246</v>
      </c>
      <c r="U203" s="271">
        <f t="shared" si="45"/>
        <v>0.37859112580477239</v>
      </c>
      <c r="V203" s="271">
        <f t="shared" si="45"/>
        <v>0.37431917274340371</v>
      </c>
      <c r="W203" s="271">
        <f t="shared" si="45"/>
        <v>0.37404788909827136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0.40053357808018997</v>
      </c>
      <c r="C204" s="320">
        <f t="shared" si="46"/>
        <v>0.40351751881533038</v>
      </c>
      <c r="D204" s="320">
        <f t="shared" si="46"/>
        <v>0.40951927140299116</v>
      </c>
      <c r="E204" s="320">
        <f t="shared" si="46"/>
        <v>0.40699824939020057</v>
      </c>
      <c r="F204" s="320">
        <f t="shared" si="46"/>
        <v>0.40783287727301004</v>
      </c>
      <c r="G204" s="320">
        <f t="shared" si="46"/>
        <v>0.40850211737851372</v>
      </c>
      <c r="H204" s="320">
        <f t="shared" si="46"/>
        <v>0.40860322275375915</v>
      </c>
      <c r="I204" s="320">
        <f t="shared" si="46"/>
        <v>0.41023817727845119</v>
      </c>
      <c r="J204" s="320">
        <f t="shared" si="46"/>
        <v>0.41399130026094505</v>
      </c>
      <c r="K204" s="320">
        <f t="shared" si="46"/>
        <v>0.41159703260209135</v>
      </c>
      <c r="L204" s="320">
        <f t="shared" si="46"/>
        <v>0.41626309999193301</v>
      </c>
      <c r="M204" s="320">
        <f t="shared" si="46"/>
        <v>0.42194354695680664</v>
      </c>
      <c r="N204" s="320">
        <f t="shared" si="46"/>
        <v>0.42285879380583652</v>
      </c>
      <c r="O204" s="320">
        <f t="shared" si="46"/>
        <v>0.41750063879576388</v>
      </c>
      <c r="P204" s="320">
        <f t="shared" si="46"/>
        <v>0.4126168702773238</v>
      </c>
      <c r="Q204" s="320">
        <f t="shared" si="46"/>
        <v>0.40129692674028616</v>
      </c>
      <c r="R204" s="320">
        <f t="shared" si="46"/>
        <v>0.38259401065116955</v>
      </c>
      <c r="S204" s="320">
        <f t="shared" si="46"/>
        <v>0.38161779250552041</v>
      </c>
      <c r="T204" s="320">
        <f t="shared" si="46"/>
        <v>0.38752854456570096</v>
      </c>
      <c r="U204" s="320">
        <f t="shared" si="46"/>
        <v>0.37828859678286164</v>
      </c>
      <c r="V204" s="320">
        <f t="shared" si="46"/>
        <v>0.3739976456211862</v>
      </c>
      <c r="W204" s="320">
        <f t="shared" si="46"/>
        <v>0.37372533834356669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4.4132907127462722E-4</v>
      </c>
      <c r="C205" s="320">
        <f t="shared" si="47"/>
        <v>4.3450740078487978E-4</v>
      </c>
      <c r="D205" s="320">
        <f t="shared" si="47"/>
        <v>3.8565951447647596E-4</v>
      </c>
      <c r="E205" s="320">
        <f t="shared" si="47"/>
        <v>4.0538594749464445E-4</v>
      </c>
      <c r="F205" s="320">
        <f t="shared" si="47"/>
        <v>3.8663506161367372E-4</v>
      </c>
      <c r="G205" s="320">
        <f t="shared" si="47"/>
        <v>3.7268437045231007E-4</v>
      </c>
      <c r="H205" s="320">
        <f t="shared" si="47"/>
        <v>3.7273557395553855E-4</v>
      </c>
      <c r="I205" s="320">
        <f t="shared" si="47"/>
        <v>3.6001240828520799E-4</v>
      </c>
      <c r="J205" s="320">
        <f t="shared" si="47"/>
        <v>3.3409299458421324E-4</v>
      </c>
      <c r="K205" s="320">
        <f t="shared" si="47"/>
        <v>3.6657607550287269E-4</v>
      </c>
      <c r="L205" s="320">
        <f t="shared" si="47"/>
        <v>3.2923060812666325E-4</v>
      </c>
      <c r="M205" s="320">
        <f t="shared" si="47"/>
        <v>2.6348519516783132E-4</v>
      </c>
      <c r="N205" s="320">
        <f t="shared" si="47"/>
        <v>2.4574231286675189E-4</v>
      </c>
      <c r="O205" s="320">
        <f t="shared" si="47"/>
        <v>2.7039449412583663E-4</v>
      </c>
      <c r="P205" s="320">
        <f t="shared" si="47"/>
        <v>2.8757632568164983E-4</v>
      </c>
      <c r="Q205" s="320">
        <f t="shared" si="47"/>
        <v>3.675877171433208E-4</v>
      </c>
      <c r="R205" s="320">
        <f t="shared" si="47"/>
        <v>3.3924126210751408E-4</v>
      </c>
      <c r="S205" s="320">
        <f t="shared" si="47"/>
        <v>3.221580626111577E-4</v>
      </c>
      <c r="T205" s="320">
        <f t="shared" si="47"/>
        <v>3.1275512508154718E-4</v>
      </c>
      <c r="U205" s="320">
        <f t="shared" si="47"/>
        <v>3.0252902191074839E-4</v>
      </c>
      <c r="V205" s="320">
        <f t="shared" si="47"/>
        <v>3.2152712221751242E-4</v>
      </c>
      <c r="W205" s="320">
        <f t="shared" si="47"/>
        <v>3.2255075470465186E-4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0.23440108427902909</v>
      </c>
      <c r="C206" s="271">
        <f t="shared" si="48"/>
        <v>0.23562455948105898</v>
      </c>
      <c r="D206" s="271">
        <f t="shared" si="48"/>
        <v>0.24001533745664713</v>
      </c>
      <c r="E206" s="271">
        <f t="shared" si="48"/>
        <v>0.23827619403610747</v>
      </c>
      <c r="F206" s="271">
        <f t="shared" si="48"/>
        <v>0.23913554696756806</v>
      </c>
      <c r="G206" s="271">
        <f t="shared" si="48"/>
        <v>0.23979892721238877</v>
      </c>
      <c r="H206" s="271">
        <f t="shared" si="48"/>
        <v>0.23988823770891526</v>
      </c>
      <c r="I206" s="271">
        <f t="shared" si="48"/>
        <v>0.2411826446188742</v>
      </c>
      <c r="J206" s="271">
        <f t="shared" si="48"/>
        <v>0.2435460188012287</v>
      </c>
      <c r="K206" s="271">
        <f t="shared" si="48"/>
        <v>0.24125901205821096</v>
      </c>
      <c r="L206" s="271">
        <f t="shared" si="48"/>
        <v>0.24408657371666401</v>
      </c>
      <c r="M206" s="271">
        <f t="shared" si="48"/>
        <v>0.24923692002939438</v>
      </c>
      <c r="N206" s="271">
        <f t="shared" si="48"/>
        <v>0.25030358616370202</v>
      </c>
      <c r="O206" s="271">
        <f t="shared" si="48"/>
        <v>0.2487371598179523</v>
      </c>
      <c r="P206" s="271">
        <f t="shared" si="48"/>
        <v>0.24591889260284341</v>
      </c>
      <c r="Q206" s="271">
        <f t="shared" si="48"/>
        <v>0.23880820632193986</v>
      </c>
      <c r="R206" s="271">
        <f t="shared" si="48"/>
        <v>0.22754297293590972</v>
      </c>
      <c r="S206" s="271">
        <f t="shared" si="48"/>
        <v>0.22697202775725572</v>
      </c>
      <c r="T206" s="271">
        <f t="shared" si="48"/>
        <v>0.23074795945164886</v>
      </c>
      <c r="U206" s="271">
        <f t="shared" si="48"/>
        <v>0.2252329242748615</v>
      </c>
      <c r="V206" s="271">
        <f t="shared" si="48"/>
        <v>0.2225627884593096</v>
      </c>
      <c r="W206" s="271">
        <f t="shared" si="48"/>
        <v>0.22235388453905713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0.23058960341199072</v>
      </c>
      <c r="C207" s="320">
        <f t="shared" si="49"/>
        <v>0.23197554350964145</v>
      </c>
      <c r="D207" s="320">
        <f t="shared" si="49"/>
        <v>0.23761040153599519</v>
      </c>
      <c r="E207" s="320">
        <f t="shared" si="49"/>
        <v>0.2354473273233996</v>
      </c>
      <c r="F207" s="320">
        <f t="shared" si="49"/>
        <v>0.23675472901038283</v>
      </c>
      <c r="G207" s="320">
        <f t="shared" si="49"/>
        <v>0.23770825404361715</v>
      </c>
      <c r="H207" s="320">
        <f t="shared" si="49"/>
        <v>0.23779411825918942</v>
      </c>
      <c r="I207" s="320">
        <f t="shared" si="49"/>
        <v>0.23930616179036229</v>
      </c>
      <c r="J207" s="320">
        <f t="shared" si="49"/>
        <v>0.24206966051662893</v>
      </c>
      <c r="K207" s="320">
        <f t="shared" si="49"/>
        <v>0.23920178292795372</v>
      </c>
      <c r="L207" s="320">
        <f t="shared" si="49"/>
        <v>0.24258370011014987</v>
      </c>
      <c r="M207" s="320">
        <f t="shared" si="49"/>
        <v>0.24851903374365358</v>
      </c>
      <c r="N207" s="320">
        <f t="shared" si="49"/>
        <v>0.24973744907396703</v>
      </c>
      <c r="O207" s="320">
        <f t="shared" si="49"/>
        <v>0.24799520074530043</v>
      </c>
      <c r="P207" s="320">
        <f t="shared" si="49"/>
        <v>0.2450216005816557</v>
      </c>
      <c r="Q207" s="320">
        <f t="shared" si="49"/>
        <v>0.23685296434751993</v>
      </c>
      <c r="R207" s="320">
        <f t="shared" si="49"/>
        <v>0.22576948889596307</v>
      </c>
      <c r="S207" s="320">
        <f t="shared" si="49"/>
        <v>0.22541758306804735</v>
      </c>
      <c r="T207" s="320">
        <f t="shared" si="49"/>
        <v>0.22946436463227923</v>
      </c>
      <c r="U207" s="320">
        <f t="shared" si="49"/>
        <v>0.22400112289141516</v>
      </c>
      <c r="V207" s="320">
        <f t="shared" si="49"/>
        <v>0.22105747265119896</v>
      </c>
      <c r="W207" s="320">
        <f t="shared" si="49"/>
        <v>0.22083346622010311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3.8114808670383533E-3</v>
      </c>
      <c r="C208" s="320">
        <f t="shared" si="50"/>
        <v>3.6490159714175192E-3</v>
      </c>
      <c r="D208" s="320">
        <f t="shared" si="50"/>
        <v>2.4049359206519674E-3</v>
      </c>
      <c r="E208" s="320">
        <f t="shared" si="50"/>
        <v>2.8288667127078586E-3</v>
      </c>
      <c r="F208" s="320">
        <f t="shared" si="50"/>
        <v>2.3808179571852511E-3</v>
      </c>
      <c r="G208" s="320">
        <f t="shared" si="50"/>
        <v>2.0906731687716121E-3</v>
      </c>
      <c r="H208" s="320">
        <f t="shared" si="50"/>
        <v>2.0941194497258696E-3</v>
      </c>
      <c r="I208" s="320">
        <f t="shared" si="50"/>
        <v>1.876482828511885E-3</v>
      </c>
      <c r="J208" s="320">
        <f t="shared" si="50"/>
        <v>1.4763582845999312E-3</v>
      </c>
      <c r="K208" s="320">
        <f t="shared" si="50"/>
        <v>2.0572291302572792E-3</v>
      </c>
      <c r="L208" s="320">
        <f t="shared" si="50"/>
        <v>1.5028736065141213E-3</v>
      </c>
      <c r="M208" s="320">
        <f t="shared" si="50"/>
        <v>7.1788628574077516E-4</v>
      </c>
      <c r="N208" s="320">
        <f t="shared" si="50"/>
        <v>5.6613708973501876E-4</v>
      </c>
      <c r="O208" s="320">
        <f t="shared" si="50"/>
        <v>7.4195907265185853E-4</v>
      </c>
      <c r="P208" s="320">
        <f t="shared" si="50"/>
        <v>8.9729202118781252E-4</v>
      </c>
      <c r="Q208" s="320">
        <f t="shared" si="50"/>
        <v>1.955241974419944E-3</v>
      </c>
      <c r="R208" s="320">
        <f t="shared" si="50"/>
        <v>1.7734840399466288E-3</v>
      </c>
      <c r="S208" s="320">
        <f t="shared" si="50"/>
        <v>1.5544446892083712E-3</v>
      </c>
      <c r="T208" s="320">
        <f t="shared" si="50"/>
        <v>1.2835948193696456E-3</v>
      </c>
      <c r="U208" s="320">
        <f t="shared" si="50"/>
        <v>1.231801383446332E-3</v>
      </c>
      <c r="V208" s="320">
        <f t="shared" si="50"/>
        <v>1.5053158081106592E-3</v>
      </c>
      <c r="W208" s="320">
        <f t="shared" si="50"/>
        <v>1.5204183189540168E-3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0.17003244594848507</v>
      </c>
      <c r="C209" s="271">
        <f t="shared" si="51"/>
        <v>0.16862274424900861</v>
      </c>
      <c r="D209" s="271">
        <f t="shared" si="51"/>
        <v>0.17191650692183036</v>
      </c>
      <c r="E209" s="271">
        <f t="shared" si="51"/>
        <v>0.17060760335258671</v>
      </c>
      <c r="F209" s="271">
        <f t="shared" si="51"/>
        <v>0.17338853765377707</v>
      </c>
      <c r="G209" s="271">
        <f t="shared" si="51"/>
        <v>0.17542144448541511</v>
      </c>
      <c r="H209" s="271">
        <f t="shared" si="51"/>
        <v>0.17540340394864004</v>
      </c>
      <c r="I209" s="271">
        <f t="shared" si="51"/>
        <v>0.17603644297075943</v>
      </c>
      <c r="J209" s="271">
        <f t="shared" si="51"/>
        <v>0.17736208675813647</v>
      </c>
      <c r="K209" s="271">
        <f t="shared" si="51"/>
        <v>0.17361931722111384</v>
      </c>
      <c r="L209" s="271">
        <f t="shared" si="51"/>
        <v>0.17639633114624567</v>
      </c>
      <c r="M209" s="271">
        <f t="shared" si="51"/>
        <v>0.18299638924712799</v>
      </c>
      <c r="N209" s="271">
        <f t="shared" si="51"/>
        <v>0.1853334840781867</v>
      </c>
      <c r="O209" s="271">
        <f t="shared" si="51"/>
        <v>0.18486572610183807</v>
      </c>
      <c r="P209" s="271">
        <f t="shared" si="51"/>
        <v>0.18258034966764561</v>
      </c>
      <c r="Q209" s="271">
        <f t="shared" si="51"/>
        <v>0.17600415193930957</v>
      </c>
      <c r="R209" s="271">
        <f t="shared" si="51"/>
        <v>0.16785111592951713</v>
      </c>
      <c r="S209" s="271">
        <f t="shared" si="51"/>
        <v>0.16742095854545072</v>
      </c>
      <c r="T209" s="271">
        <f t="shared" si="51"/>
        <v>0.17087606984550774</v>
      </c>
      <c r="U209" s="271">
        <f t="shared" si="51"/>
        <v>0.16713643763584321</v>
      </c>
      <c r="V209" s="271">
        <f t="shared" si="51"/>
        <v>0.16513721710290599</v>
      </c>
      <c r="W209" s="271">
        <f t="shared" si="51"/>
        <v>0.16500850028740943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0.10091381489738013</v>
      </c>
      <c r="C210" s="320">
        <f t="shared" si="52"/>
        <v>9.8011946648681902E-2</v>
      </c>
      <c r="D210" s="320">
        <f t="shared" si="52"/>
        <v>0.1089936810385054</v>
      </c>
      <c r="E210" s="320">
        <f t="shared" si="52"/>
        <v>0.10504458930741327</v>
      </c>
      <c r="F210" s="320">
        <f t="shared" si="52"/>
        <v>0.11196559319799605</v>
      </c>
      <c r="G210" s="320">
        <f t="shared" si="52"/>
        <v>0.11650336916050734</v>
      </c>
      <c r="H210" s="320">
        <f t="shared" si="52"/>
        <v>0.1164703594845907</v>
      </c>
      <c r="I210" s="320">
        <f t="shared" si="52"/>
        <v>0.11804597022943951</v>
      </c>
      <c r="J210" s="320">
        <f t="shared" si="52"/>
        <v>0.12109657221610093</v>
      </c>
      <c r="K210" s="320">
        <f t="shared" si="52"/>
        <v>0.11333387282847664</v>
      </c>
      <c r="L210" s="320">
        <f t="shared" si="52"/>
        <v>0.11945526767756078</v>
      </c>
      <c r="M210" s="320">
        <f t="shared" si="52"/>
        <v>0.13073970382198921</v>
      </c>
      <c r="N210" s="320">
        <f t="shared" si="52"/>
        <v>0.13408233835639613</v>
      </c>
      <c r="O210" s="320">
        <f t="shared" si="52"/>
        <v>0.13344940766812166</v>
      </c>
      <c r="P210" s="320">
        <f t="shared" si="52"/>
        <v>0.13084768976819283</v>
      </c>
      <c r="Q210" s="320">
        <f t="shared" si="52"/>
        <v>0.11952891865050667</v>
      </c>
      <c r="R210" s="320">
        <f t="shared" si="52"/>
        <v>0.11480736384786575</v>
      </c>
      <c r="S210" s="320">
        <f t="shared" si="52"/>
        <v>0.11568750377794988</v>
      </c>
      <c r="T210" s="320">
        <f t="shared" si="52"/>
        <v>0.11981769219473444</v>
      </c>
      <c r="U210" s="320">
        <f t="shared" si="52"/>
        <v>0.11757298824698041</v>
      </c>
      <c r="V210" s="320">
        <f t="shared" si="52"/>
        <v>0.11466134103428621</v>
      </c>
      <c r="W210" s="320">
        <f t="shared" si="52"/>
        <v>0.11449264136091301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4.5046007557968053E-2</v>
      </c>
      <c r="C211" s="320">
        <f t="shared" si="53"/>
        <v>4.5381596443054645E-2</v>
      </c>
      <c r="D211" s="320">
        <f t="shared" si="53"/>
        <v>4.605658352833393E-2</v>
      </c>
      <c r="E211" s="320">
        <f t="shared" si="53"/>
        <v>4.577305679585298E-2</v>
      </c>
      <c r="F211" s="320">
        <f t="shared" si="53"/>
        <v>4.586692321798249E-2</v>
      </c>
      <c r="G211" s="320">
        <f t="shared" si="53"/>
        <v>4.5942189304274475E-2</v>
      </c>
      <c r="H211" s="320">
        <f t="shared" si="53"/>
        <v>4.5953560119973064E-2</v>
      </c>
      <c r="I211" s="320">
        <f t="shared" si="53"/>
        <v>4.6137435275282704E-2</v>
      </c>
      <c r="J211" s="320">
        <f t="shared" si="53"/>
        <v>4.6559530239319802E-2</v>
      </c>
      <c r="K211" s="320">
        <f t="shared" si="53"/>
        <v>4.6290258934842697E-2</v>
      </c>
      <c r="L211" s="320">
        <f t="shared" si="53"/>
        <v>4.6815028188687158E-2</v>
      </c>
      <c r="M211" s="320">
        <f t="shared" si="53"/>
        <v>4.7453879638143182E-2</v>
      </c>
      <c r="N211" s="320">
        <f t="shared" si="53"/>
        <v>4.7556812872046876E-2</v>
      </c>
      <c r="O211" s="320">
        <f t="shared" si="53"/>
        <v>4.695420798624083E-2</v>
      </c>
      <c r="P211" s="320">
        <f t="shared" si="53"/>
        <v>4.640495497567558E-2</v>
      </c>
      <c r="Q211" s="320">
        <f t="shared" si="53"/>
        <v>4.5131857562546653E-2</v>
      </c>
      <c r="R211" s="320">
        <f t="shared" si="53"/>
        <v>4.3028434165325959E-2</v>
      </c>
      <c r="S211" s="320">
        <f t="shared" si="53"/>
        <v>4.2918643794746004E-2</v>
      </c>
      <c r="T211" s="320">
        <f t="shared" si="53"/>
        <v>4.3583396505997747E-2</v>
      </c>
      <c r="U211" s="320">
        <f t="shared" si="53"/>
        <v>4.2544225808609476E-2</v>
      </c>
      <c r="V211" s="320">
        <f t="shared" si="53"/>
        <v>4.2061644000147488E-2</v>
      </c>
      <c r="W211" s="320">
        <f t="shared" si="53"/>
        <v>4.2031018963054348E-2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2.4072623493136852E-2</v>
      </c>
      <c r="C212" s="320">
        <f t="shared" si="54"/>
        <v>2.5229201157272077E-2</v>
      </c>
      <c r="D212" s="320">
        <f t="shared" si="54"/>
        <v>1.6866242354991002E-2</v>
      </c>
      <c r="E212" s="320">
        <f t="shared" si="54"/>
        <v>1.9789957249320467E-2</v>
      </c>
      <c r="F212" s="320">
        <f t="shared" si="54"/>
        <v>1.5556021237798531E-2</v>
      </c>
      <c r="G212" s="320">
        <f t="shared" si="54"/>
        <v>1.2975886020633296E-2</v>
      </c>
      <c r="H212" s="320">
        <f t="shared" si="54"/>
        <v>1.2979484344076296E-2</v>
      </c>
      <c r="I212" s="320">
        <f t="shared" si="54"/>
        <v>1.1853037466037246E-2</v>
      </c>
      <c r="J212" s="320">
        <f t="shared" si="54"/>
        <v>9.7059843027157353E-3</v>
      </c>
      <c r="K212" s="320">
        <f t="shared" si="54"/>
        <v>1.399518545779449E-2</v>
      </c>
      <c r="L212" s="320">
        <f t="shared" si="54"/>
        <v>1.0126035279997725E-2</v>
      </c>
      <c r="M212" s="320">
        <f t="shared" si="54"/>
        <v>4.8028057869956035E-3</v>
      </c>
      <c r="N212" s="320">
        <f t="shared" si="54"/>
        <v>3.6943328497437084E-3</v>
      </c>
      <c r="O212" s="320">
        <f t="shared" si="54"/>
        <v>4.4621104474756139E-3</v>
      </c>
      <c r="P212" s="320">
        <f t="shared" si="54"/>
        <v>5.3277049237772135E-3</v>
      </c>
      <c r="Q212" s="320">
        <f t="shared" si="54"/>
        <v>1.1343375726256238E-2</v>
      </c>
      <c r="R212" s="320">
        <f t="shared" si="54"/>
        <v>1.0015317916325412E-2</v>
      </c>
      <c r="S212" s="320">
        <f t="shared" si="54"/>
        <v>8.8148109727548066E-3</v>
      </c>
      <c r="T212" s="320">
        <f t="shared" si="54"/>
        <v>7.4749811447755677E-3</v>
      </c>
      <c r="U212" s="320">
        <f t="shared" si="54"/>
        <v>7.0192235802533252E-3</v>
      </c>
      <c r="V212" s="320">
        <f t="shared" si="54"/>
        <v>8.4142320684722893E-3</v>
      </c>
      <c r="W212" s="320">
        <f t="shared" si="54"/>
        <v>8.4848399634420701E-3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4.2188388644700717E-2</v>
      </c>
      <c r="C213" s="321">
        <f t="shared" si="55"/>
        <v>4.1536278225152899E-2</v>
      </c>
      <c r="D213" s="321">
        <f t="shared" si="55"/>
        <v>3.686671588225273E-2</v>
      </c>
      <c r="E213" s="321">
        <f t="shared" si="55"/>
        <v>3.8752443510257251E-2</v>
      </c>
      <c r="F213" s="321">
        <f t="shared" si="55"/>
        <v>3.6959972285340932E-2</v>
      </c>
      <c r="G213" s="321">
        <f t="shared" si="55"/>
        <v>3.5626370628695121E-2</v>
      </c>
      <c r="H213" s="321">
        <f t="shared" si="55"/>
        <v>3.5631265373761274E-2</v>
      </c>
      <c r="I213" s="321">
        <f t="shared" si="55"/>
        <v>3.441500772605964E-2</v>
      </c>
      <c r="J213" s="321">
        <f t="shared" si="55"/>
        <v>3.193726861972309E-2</v>
      </c>
      <c r="K213" s="321">
        <f t="shared" si="55"/>
        <v>3.5042454594025003E-2</v>
      </c>
      <c r="L213" s="321">
        <f t="shared" si="55"/>
        <v>3.1472453897639661E-2</v>
      </c>
      <c r="M213" s="321">
        <f t="shared" si="55"/>
        <v>2.5187590257221209E-2</v>
      </c>
      <c r="N213" s="321">
        <f t="shared" si="55"/>
        <v>2.3491478074914231E-2</v>
      </c>
      <c r="O213" s="321">
        <f t="shared" si="55"/>
        <v>2.5848077428077362E-2</v>
      </c>
      <c r="P213" s="321">
        <f t="shared" si="55"/>
        <v>2.7490556554165511E-2</v>
      </c>
      <c r="Q213" s="321">
        <f t="shared" si="55"/>
        <v>3.5783512833947637E-2</v>
      </c>
      <c r="R213" s="321">
        <f t="shared" si="55"/>
        <v>4.8615128995764159E-2</v>
      </c>
      <c r="S213" s="321">
        <f t="shared" si="55"/>
        <v>4.9065910456439238E-2</v>
      </c>
      <c r="T213" s="321">
        <f t="shared" si="55"/>
        <v>4.4284540414598818E-2</v>
      </c>
      <c r="U213" s="321">
        <f t="shared" si="55"/>
        <v>5.0282848868470398E-2</v>
      </c>
      <c r="V213" s="321">
        <f t="shared" si="55"/>
        <v>5.2722854970689112E-2</v>
      </c>
      <c r="W213" s="321">
        <f t="shared" si="55"/>
        <v>5.2890706524830237E-2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1885.3386657986553</v>
      </c>
      <c r="C217" s="322">
        <f t="shared" si="56"/>
        <v>1962.4527873945754</v>
      </c>
      <c r="D217" s="322">
        <f t="shared" si="56"/>
        <v>1899.4099531888032</v>
      </c>
      <c r="E217" s="322">
        <f t="shared" si="56"/>
        <v>1870.8689657653381</v>
      </c>
      <c r="F217" s="322">
        <f t="shared" si="56"/>
        <v>1587.5619448543398</v>
      </c>
      <c r="G217" s="322">
        <f t="shared" si="56"/>
        <v>1374.5348849478535</v>
      </c>
      <c r="H217" s="322">
        <f t="shared" si="56"/>
        <v>1411.7593953657904</v>
      </c>
      <c r="I217" s="322">
        <f t="shared" si="56"/>
        <v>1413.0464171912668</v>
      </c>
      <c r="J217" s="322">
        <f t="shared" si="56"/>
        <v>1412.4753652306113</v>
      </c>
      <c r="K217" s="322">
        <f t="shared" si="56"/>
        <v>1502.7245596765588</v>
      </c>
      <c r="L217" s="322">
        <f t="shared" si="56"/>
        <v>1668.0667476553833</v>
      </c>
      <c r="M217" s="322">
        <f t="shared" si="56"/>
        <v>1341.2913833214357</v>
      </c>
      <c r="N217" s="322">
        <f t="shared" si="56"/>
        <v>1336.2732555226376</v>
      </c>
      <c r="O217" s="322">
        <f t="shared" si="56"/>
        <v>1291.2623988654493</v>
      </c>
      <c r="P217" s="322">
        <f t="shared" si="56"/>
        <v>1197.4700217362888</v>
      </c>
      <c r="Q217" s="322">
        <f t="shared" si="56"/>
        <v>1206.6403277650818</v>
      </c>
      <c r="R217" s="322">
        <f t="shared" si="56"/>
        <v>1279.9039345748706</v>
      </c>
      <c r="S217" s="322">
        <f t="shared" si="56"/>
        <v>1193.046306243767</v>
      </c>
      <c r="T217" s="322">
        <f t="shared" si="56"/>
        <v>1246.6013721436113</v>
      </c>
      <c r="U217" s="322">
        <f t="shared" si="56"/>
        <v>1189.9217562234398</v>
      </c>
      <c r="V217" s="322">
        <f t="shared" si="56"/>
        <v>1264.4063992374233</v>
      </c>
      <c r="W217" s="322">
        <f t="shared" si="56"/>
        <v>1178.9163012431975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3.4517676988110719</v>
      </c>
      <c r="C218" s="275">
        <f>IF(C$6=0,0,C$6/CHI!C$10*1000)</f>
        <v>3.3279951860319188</v>
      </c>
      <c r="D218" s="275">
        <f>IF(D$6=0,0,D$6/CHI!D$10*1000)</f>
        <v>3.2473754930709235</v>
      </c>
      <c r="E218" s="275">
        <f>IF(E$6=0,0,E$6/CHI!E$10*1000)</f>
        <v>3.3771107081755343</v>
      </c>
      <c r="F218" s="275">
        <f>IF(F$6=0,0,F$6/CHI!F$10*1000)</f>
        <v>3.2557438814872839</v>
      </c>
      <c r="G218" s="275">
        <f>IF(G$6=0,0,G$6/CHI!G$10*1000)</f>
        <v>3.1544577706861818</v>
      </c>
      <c r="H218" s="275">
        <f>IF(H$6=0,0,H$6/CHI!H$10*1000)</f>
        <v>3.0757327336675644</v>
      </c>
      <c r="I218" s="275">
        <f>IF(I$6=0,0,I$6/CHI!I$10*1000)</f>
        <v>2.9513753223259287</v>
      </c>
      <c r="J218" s="275">
        <f>IF(J$6=0,0,J$6/CHI!J$10*1000)</f>
        <v>2.7310334537516625</v>
      </c>
      <c r="K218" s="275">
        <f>IF(K$6=0,0,K$6/CHI!K$10*1000)</f>
        <v>2.3292383280661388</v>
      </c>
      <c r="L218" s="275">
        <f>IF(L$6=0,0,L$6/CHI!L$10*1000)</f>
        <v>2.6478874408345505</v>
      </c>
      <c r="M218" s="275">
        <f>IF(M$6=0,0,M$6/CHI!M$10*1000)</f>
        <v>2.2238912987090691</v>
      </c>
      <c r="N218" s="275">
        <f>IF(N$6=0,0,N$6/CHI!N$10*1000)</f>
        <v>2.3068770407896766</v>
      </c>
      <c r="O218" s="275">
        <f>IF(O$6=0,0,O$6/CHI!O$10*1000)</f>
        <v>2.4595840829084894</v>
      </c>
      <c r="P218" s="275">
        <f>IF(P$6=0,0,P$6/CHI!P$10*1000)</f>
        <v>2.5628676029250128</v>
      </c>
      <c r="Q218" s="275">
        <f>IF(Q$6=0,0,Q$6/CHI!Q$10*1000)</f>
        <v>2.8897656312790825</v>
      </c>
      <c r="R218" s="275">
        <f>IF(R$6=0,0,R$6/CHI!R$10*1000)</f>
        <v>2.6194171530521002</v>
      </c>
      <c r="S218" s="275">
        <f>IF(S$6=0,0,S$6/CHI!S$10*1000)</f>
        <v>2.3361940097781426</v>
      </c>
      <c r="T218" s="275">
        <f>IF(T$6=0,0,T$6/CHI!T$10*1000)</f>
        <v>2.4923459797965695</v>
      </c>
      <c r="U218" s="275">
        <f>IF(U$6=0,0,U$6/CHI!U$10*1000)</f>
        <v>2.30567119817779</v>
      </c>
      <c r="V218" s="275">
        <f>IF(V$6=0,0,V$6/CHI!V$10*1000)</f>
        <v>2.3042953036518288</v>
      </c>
      <c r="W218" s="275">
        <f>IF(W$6=0,0,W$6/CHI!W$10*1000)</f>
        <v>2.4119928564405662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27.311419500511775</v>
      </c>
      <c r="C219" s="276">
        <f>IF(C$7=0,0,C$7/CHI!C$10*1000)</f>
        <v>26.332094321616253</v>
      </c>
      <c r="D219" s="276">
        <f>IF(D$7=0,0,D$7/CHI!D$10*1000)</f>
        <v>25.694207173179652</v>
      </c>
      <c r="E219" s="276">
        <f>IF(E$7=0,0,E$7/CHI!E$10*1000)</f>
        <v>26.720711038121554</v>
      </c>
      <c r="F219" s="276">
        <f>IF(F$7=0,0,F$7/CHI!F$10*1000)</f>
        <v>25.760420367845445</v>
      </c>
      <c r="G219" s="276">
        <f>IF(G$7=0,0,G$7/CHI!G$10*1000)</f>
        <v>24.959014333882891</v>
      </c>
      <c r="H219" s="276">
        <f>IF(H$7=0,0,H$7/CHI!H$10*1000)</f>
        <v>24.33611827052691</v>
      </c>
      <c r="I219" s="276">
        <f>IF(I$7=0,0,I$7/CHI!I$10*1000)</f>
        <v>23.352165199085004</v>
      </c>
      <c r="J219" s="276">
        <f>IF(J$7=0,0,J$7/CHI!J$10*1000)</f>
        <v>21.608754364042074</v>
      </c>
      <c r="K219" s="276">
        <f>IF(K$7=0,0,K$7/CHI!K$10*1000)</f>
        <v>18.429631031194972</v>
      </c>
      <c r="L219" s="276">
        <f>IF(L$7=0,0,L$7/CHI!L$10*1000)</f>
        <v>20.950878215726419</v>
      </c>
      <c r="M219" s="276">
        <f>IF(M$7=0,0,M$7/CHI!M$10*1000)</f>
        <v>17.596093793768869</v>
      </c>
      <c r="N219" s="276">
        <f>IF(N$7=0,0,N$7/CHI!N$10*1000)</f>
        <v>18.252701831240614</v>
      </c>
      <c r="O219" s="276">
        <f>IF(O$7=0,0,O$7/CHI!O$10*1000)</f>
        <v>19.460965669338915</v>
      </c>
      <c r="P219" s="276">
        <f>IF(P$7=0,0,P$7/CHI!P$10*1000)</f>
        <v>20.278175803043002</v>
      </c>
      <c r="Q219" s="276">
        <f>IF(Q$7=0,0,Q$7/CHI!Q$10*1000)</f>
        <v>22.864690877433247</v>
      </c>
      <c r="R219" s="276">
        <f>IF(R$7=0,0,R$7/CHI!R$10*1000)</f>
        <v>20.725612774719295</v>
      </c>
      <c r="S219" s="276">
        <f>IF(S$7=0,0,S$7/CHI!S$10*1000)</f>
        <v>18.484666467448115</v>
      </c>
      <c r="T219" s="276">
        <f>IF(T$7=0,0,T$7/CHI!T$10*1000)</f>
        <v>19.720187606507828</v>
      </c>
      <c r="U219" s="276">
        <f>IF(U$7=0,0,U$7/CHI!U$10*1000)</f>
        <v>18.243160843463215</v>
      </c>
      <c r="V219" s="276">
        <f>IF(V$7=0,0,V$7/CHI!V$10*1000)</f>
        <v>18.232274354027687</v>
      </c>
      <c r="W219" s="276">
        <f>IF(W$7=0,0,W$7/CHI!W$10*1000)</f>
        <v>19.084409636597496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30.141745015853125</v>
      </c>
      <c r="C220" s="276">
        <f>IF(C$8=0,0,C$8/CHI!C$10*1000)</f>
        <v>29.060930822752656</v>
      </c>
      <c r="D220" s="276">
        <f>IF(D$8=0,0,D$8/CHI!D$10*1000)</f>
        <v>28.356938422185369</v>
      </c>
      <c r="E220" s="276">
        <f>IF(E$8=0,0,E$8/CHI!E$10*1000)</f>
        <v>29.489820503041187</v>
      </c>
      <c r="F220" s="276">
        <f>IF(F$8=0,0,F$8/CHI!F$10*1000)</f>
        <v>28.430013394735358</v>
      </c>
      <c r="G220" s="276">
        <f>IF(G$8=0,0,G$8/CHI!G$10*1000)</f>
        <v>27.545556388411949</v>
      </c>
      <c r="H220" s="276">
        <f>IF(H$8=0,0,H$8/CHI!H$10*1000)</f>
        <v>26.858108622736367</v>
      </c>
      <c r="I220" s="276">
        <f>IF(I$8=0,0,I$8/CHI!I$10*1000)</f>
        <v>25.772186941279607</v>
      </c>
      <c r="J220" s="276">
        <f>IF(J$8=0,0,J$8/CHI!J$10*1000)</f>
        <v>23.848103689336035</v>
      </c>
      <c r="K220" s="276">
        <f>IF(K$8=0,0,K$8/CHI!K$10*1000)</f>
        <v>20.339522787093635</v>
      </c>
      <c r="L220" s="276">
        <f>IF(L$8=0,0,L$8/CHI!L$10*1000)</f>
        <v>23.122050797278554</v>
      </c>
      <c r="M220" s="276">
        <f>IF(M$8=0,0,M$8/CHI!M$10*1000)</f>
        <v>19.419604769970967</v>
      </c>
      <c r="N220" s="276">
        <f>IF(N$8=0,0,N$8/CHI!N$10*1000)</f>
        <v>20.144258134856024</v>
      </c>
      <c r="O220" s="276">
        <f>IF(O$8=0,0,O$8/CHI!O$10*1000)</f>
        <v>21.47773626180409</v>
      </c>
      <c r="P220" s="276">
        <f>IF(P$8=0,0,P$8/CHI!P$10*1000)</f>
        <v>22.379635171672842</v>
      </c>
      <c r="Q220" s="276">
        <f>IF(Q$8=0,0,Q$8/CHI!Q$10*1000)</f>
        <v>25.234194886171373</v>
      </c>
      <c r="R220" s="276">
        <f>IF(R$8=0,0,R$8/CHI!R$10*1000)</f>
        <v>22.873440743026585</v>
      </c>
      <c r="S220" s="276">
        <f>IF(S$8=0,0,S$8/CHI!S$10*1000)</f>
        <v>20.400261632482007</v>
      </c>
      <c r="T220" s="276">
        <f>IF(T$8=0,0,T$8/CHI!T$10*1000)</f>
        <v>21.76382177751718</v>
      </c>
      <c r="U220" s="276">
        <f>IF(U$8=0,0,U$8/CHI!U$10*1000)</f>
        <v>20.133728399454302</v>
      </c>
      <c r="V220" s="276">
        <f>IF(V$8=0,0,V$8/CHI!V$10*1000)</f>
        <v>20.121713725933681</v>
      </c>
      <c r="W220" s="276">
        <f>IF(W$8=0,0,W$8/CHI!W$10*1000)</f>
        <v>21.062157132976278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49.041557999504867</v>
      </c>
      <c r="C221" s="276">
        <f>IF(C$9=0,0,C$9/CHI!C$10*1000)</f>
        <v>47.283039641999508</v>
      </c>
      <c r="D221" s="276">
        <f>IF(D$9=0,0,D$9/CHI!D$10*1000)</f>
        <v>46.137622078236248</v>
      </c>
      <c r="E221" s="276">
        <f>IF(E$9=0,0,E$9/CHI!E$10*1000)</f>
        <v>47.980856510936455</v>
      </c>
      <c r="F221" s="276">
        <f>IF(F$9=0,0,F$9/CHI!F$10*1000)</f>
        <v>46.256517334723128</v>
      </c>
      <c r="G221" s="276">
        <f>IF(G$9=0,0,G$9/CHI!G$10*1000)</f>
        <v>44.817478236261358</v>
      </c>
      <c r="H221" s="276">
        <f>IF(H$9=0,0,H$9/CHI!H$10*1000)</f>
        <v>43.698979308801221</v>
      </c>
      <c r="I221" s="276">
        <f>IF(I$9=0,0,I$9/CHI!I$10*1000)</f>
        <v>41.932150908651451</v>
      </c>
      <c r="J221" s="276">
        <f>IF(J$9=0,0,J$9/CHI!J$10*1000)</f>
        <v>38.801607526161895</v>
      </c>
      <c r="K221" s="276">
        <f>IF(K$9=0,0,K$9/CHI!K$10*1000)</f>
        <v>33.093037112512079</v>
      </c>
      <c r="L221" s="276">
        <f>IF(L$9=0,0,L$9/CHI!L$10*1000)</f>
        <v>37.620296855601232</v>
      </c>
      <c r="M221" s="276">
        <f>IF(M$9=0,0,M$9/CHI!M$10*1000)</f>
        <v>31.596301844936086</v>
      </c>
      <c r="N221" s="276">
        <f>IF(N$9=0,0,N$9/CHI!N$10*1000)</f>
        <v>32.775335441194542</v>
      </c>
      <c r="O221" s="276">
        <f>IF(O$9=0,0,O$9/CHI!O$10*1000)</f>
        <v>34.944945889076692</v>
      </c>
      <c r="P221" s="276">
        <f>IF(P$9=0,0,P$9/CHI!P$10*1000)</f>
        <v>36.412363507889239</v>
      </c>
      <c r="Q221" s="276">
        <f>IF(Q$9=0,0,Q$9/CHI!Q$10*1000)</f>
        <v>41.056821077548882</v>
      </c>
      <c r="R221" s="276">
        <f>IF(R$9=0,0,R$9/CHI!R$10*1000)</f>
        <v>37.215800553597319</v>
      </c>
      <c r="S221" s="276">
        <f>IF(S$9=0,0,S$9/CHI!S$10*1000)</f>
        <v>33.191861105859864</v>
      </c>
      <c r="T221" s="276">
        <f>IF(T$9=0,0,T$9/CHI!T$10*1000)</f>
        <v>35.410415934168064</v>
      </c>
      <c r="U221" s="276">
        <f>IF(U$9=0,0,U$9/CHI!U$10*1000)</f>
        <v>32.758203233714461</v>
      </c>
      <c r="V221" s="276">
        <f>IF(V$9=0,0,V$9/CHI!V$10*1000)</f>
        <v>32.738654985661903</v>
      </c>
      <c r="W221" s="276">
        <f>IF(W$9=0,0,W$9/CHI!W$10*1000)</f>
        <v>34.268785701964958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13.619647627498098</v>
      </c>
      <c r="C222" s="277">
        <f>IF(C$10=0,0,C$10/CHI!C$10*1000)</f>
        <v>13.179089568812302</v>
      </c>
      <c r="D222" s="277">
        <f>IF(D$10=0,0,D$10/CHI!D$10*1000)</f>
        <v>14.780073552480285</v>
      </c>
      <c r="E222" s="277">
        <f>IF(E$10=0,0,E$10/CHI!E$10*1000)</f>
        <v>14.516265116129041</v>
      </c>
      <c r="F222" s="277">
        <f>IF(F$10=0,0,F$10/CHI!F$10*1000)</f>
        <v>14.973848185890997</v>
      </c>
      <c r="G222" s="277">
        <f>IF(G$10=0,0,G$10/CHI!G$10*1000)</f>
        <v>15.26705257658895</v>
      </c>
      <c r="H222" s="277">
        <f>IF(H$10=0,0,H$10/CHI!H$10*1000)</f>
        <v>14.839354896696696</v>
      </c>
      <c r="I222" s="277">
        <f>IF(I$10=0,0,I$10/CHI!I$10*1000)</f>
        <v>14.817069357429984</v>
      </c>
      <c r="J222" s="277">
        <f>IF(J$10=0,0,J$10/CHI!J$10*1000)</f>
        <v>14.882347659169142</v>
      </c>
      <c r="K222" s="277">
        <f>IF(K$10=0,0,K$10/CHI!K$10*1000)</f>
        <v>11.298051384771579</v>
      </c>
      <c r="L222" s="277">
        <f>IF(L$10=0,0,L$10/CHI!L$10*1000)</f>
        <v>14.557996479027983</v>
      </c>
      <c r="M222" s="277">
        <f>IF(M$10=0,0,M$10/CHI!M$10*1000)</f>
        <v>15.911305990013373</v>
      </c>
      <c r="N222" s="277">
        <f>IF(N$10=0,0,N$10/CHI!N$10*1000)</f>
        <v>17.990918266565068</v>
      </c>
      <c r="O222" s="277">
        <f>IF(O$10=0,0,O$10/CHI!O$10*1000)</f>
        <v>17.401162721019844</v>
      </c>
      <c r="P222" s="277">
        <f>IF(P$10=0,0,P$10/CHI!P$10*1000)</f>
        <v>18.266768437414445</v>
      </c>
      <c r="Q222" s="277">
        <f>IF(Q$10=0,0,Q$10/CHI!Q$10*1000)</f>
        <v>15.790330322809336</v>
      </c>
      <c r="R222" s="277">
        <f>IF(R$10=0,0,R$10/CHI!R$10*1000)</f>
        <v>14.924699564578916</v>
      </c>
      <c r="S222" s="277">
        <f>IF(S$10=0,0,S$10/CHI!S$10*1000)</f>
        <v>14.134051973527487</v>
      </c>
      <c r="T222" s="277">
        <f>IF(T$10=0,0,T$10/CHI!T$10*1000)</f>
        <v>16.005205908004843</v>
      </c>
      <c r="U222" s="277">
        <f>IF(U$10=0,0,U$10/CHI!U$10*1000)</f>
        <v>15.184518686230335</v>
      </c>
      <c r="V222" s="277">
        <f>IF(V$10=0,0,V$10/CHI!V$10*1000)</f>
        <v>14.52354312709287</v>
      </c>
      <c r="W222" s="277">
        <f>IF(W$10=0,0,W$10/CHI!W$10*1000)</f>
        <v>15.170333498202474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1377.9259863112879</v>
      </c>
      <c r="C223" s="323">
        <f>IF(C$16=0,0,C$16/CHI!C$10*1000)</f>
        <v>1463.8401218400713</v>
      </c>
      <c r="D223" s="323">
        <f>IF(D$16=0,0,D$16/CHI!D$10*1000)</f>
        <v>1363.6585684982722</v>
      </c>
      <c r="E223" s="323">
        <f>IF(E$16=0,0,E$16/CHI!E$10*1000)</f>
        <v>1338.2473859214244</v>
      </c>
      <c r="F223" s="323">
        <f>IF(F$16=0,0,F$16/CHI!F$10*1000)</f>
        <v>1057.3136507966544</v>
      </c>
      <c r="G223" s="323">
        <f>IF(G$16=0,0,G$16/CHI!G$10*1000)</f>
        <v>846.64903277037058</v>
      </c>
      <c r="H223" s="323">
        <f>IF(H$16=0,0,H$16/CHI!H$10*1000)</f>
        <v>895.32932052938565</v>
      </c>
      <c r="I223" s="323">
        <f>IF(I$16=0,0,I$16/CHI!I$10*1000)</f>
        <v>899.69193493023295</v>
      </c>
      <c r="J223" s="323">
        <f>IF(J$16=0,0,J$16/CHI!J$10*1000)</f>
        <v>903.92187474657885</v>
      </c>
      <c r="K223" s="323">
        <f>IF(K$16=0,0,K$16/CHI!K$10*1000)</f>
        <v>1091.3699383178816</v>
      </c>
      <c r="L223" s="323">
        <f>IF(L$16=0,0,L$16/CHI!L$10*1000)</f>
        <v>1154.9876057576453</v>
      </c>
      <c r="M223" s="323">
        <f>IF(M$16=0,0,M$16/CHI!M$10*1000)</f>
        <v>828.85438028489443</v>
      </c>
      <c r="N223" s="323">
        <f>IF(N$16=0,0,N$16/CHI!N$10*1000)</f>
        <v>774.40404535713492</v>
      </c>
      <c r="O223" s="323">
        <f>IF(O$16=0,0,O$16/CHI!O$10*1000)</f>
        <v>739.40478710491789</v>
      </c>
      <c r="P223" s="323">
        <f>IF(P$16=0,0,P$16/CHI!P$10*1000)</f>
        <v>656.14687566358418</v>
      </c>
      <c r="Q223" s="323">
        <f>IF(Q$16=0,0,Q$16/CHI!Q$10*1000)</f>
        <v>714.74972493988719</v>
      </c>
      <c r="R223" s="323">
        <f>IF(R$16=0,0,R$16/CHI!R$10*1000)</f>
        <v>821.81186265724727</v>
      </c>
      <c r="S223" s="323">
        <f>IF(S$16=0,0,S$16/CHI!S$10*1000)</f>
        <v>766.77764168065448</v>
      </c>
      <c r="T223" s="323">
        <f>IF(T$16=0,0,T$16/CHI!T$10*1000)</f>
        <v>786.65782109060206</v>
      </c>
      <c r="U223" s="323">
        <f>IF(U$16=0,0,U$16/CHI!U$10*1000)</f>
        <v>760.95661524754576</v>
      </c>
      <c r="V223" s="323">
        <f>IF(V$16=0,0,V$16/CHI!V$10*1000)</f>
        <v>859.85271070817873</v>
      </c>
      <c r="W223" s="323">
        <f>IF(W$16=0,0,W$16/CHI!W$10*1000)</f>
        <v>756.7865668988502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207.16690255907238</v>
      </c>
      <c r="C224" s="278">
        <f>IF(C$25=0,0,C$25/CHI!C$10*1000)</f>
        <v>204.38561409837999</v>
      </c>
      <c r="D224" s="278">
        <f>IF(D$25=0,0,D$25/CHI!D$10*1000)</f>
        <v>228.03694857285646</v>
      </c>
      <c r="E224" s="278">
        <f>IF(E$25=0,0,E$25/CHI!E$10*1000)</f>
        <v>224.21856432746796</v>
      </c>
      <c r="F224" s="278">
        <f>IF(F$25=0,0,F$25/CHI!F$10*1000)</f>
        <v>227.10863640067888</v>
      </c>
      <c r="G224" s="278">
        <f>IF(G$25=0,0,G$25/CHI!G$10*1000)</f>
        <v>228.65477138502402</v>
      </c>
      <c r="H224" s="278">
        <f>IF(H$25=0,0,H$25/CHI!H$10*1000)</f>
        <v>222.97283557541891</v>
      </c>
      <c r="I224" s="278">
        <f>IF(I$25=0,0,I$25/CHI!I$10*1000)</f>
        <v>222.40546999611408</v>
      </c>
      <c r="J224" s="278">
        <f>IF(J$25=0,0,J$25/CHI!J$10*1000)</f>
        <v>223.7964967966293</v>
      </c>
      <c r="K224" s="278">
        <f>IF(K$25=0,0,K$25/CHI!K$10*1000)</f>
        <v>172.95155214046326</v>
      </c>
      <c r="L224" s="278">
        <f>IF(L$25=0,0,L$25/CHI!L$10*1000)</f>
        <v>221.39593777647906</v>
      </c>
      <c r="M224" s="278">
        <f>IF(M$25=0,0,M$25/CHI!M$10*1000)</f>
        <v>235.51257746929224</v>
      </c>
      <c r="N224" s="278">
        <f>IF(N$25=0,0,N$25/CHI!N$10*1000)</f>
        <v>262.50784716593211</v>
      </c>
      <c r="O224" s="278">
        <f>IF(O$25=0,0,O$25/CHI!O$10*1000)</f>
        <v>251.14433854293412</v>
      </c>
      <c r="P224" s="278">
        <f>IF(P$25=0,0,P$25/CHI!P$10*1000)</f>
        <v>243.17696824776459</v>
      </c>
      <c r="Q224" s="278">
        <f>IF(Q$25=0,0,Q$25/CHI!Q$10*1000)</f>
        <v>208.62669715571116</v>
      </c>
      <c r="R224" s="278">
        <f>IF(R$25=0,0,R$25/CHI!R$10*1000)</f>
        <v>195.36042089712882</v>
      </c>
      <c r="S224" s="278">
        <f>IF(S$25=0,0,S$25/CHI!S$10*1000)</f>
        <v>183.00836226375961</v>
      </c>
      <c r="T224" s="278">
        <f>IF(T$25=0,0,T$25/CHI!T$10*1000)</f>
        <v>204.22551978881251</v>
      </c>
      <c r="U224" s="278">
        <f>IF(U$25=0,0,U$25/CHI!U$10*1000)</f>
        <v>190.65842436698154</v>
      </c>
      <c r="V224" s="278">
        <f>IF(V$25=0,0,V$25/CHI!V$10*1000)</f>
        <v>177.25227088180026</v>
      </c>
      <c r="W224" s="278">
        <f>IF(W$25=0,0,W$25/CHI!W$10*1000)</f>
        <v>184.81317027198901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118.40981364485245</v>
      </c>
      <c r="C225" s="278">
        <f>IF(C$36=0,0,C$36/CHI!C$10*1000)</f>
        <v>116.56149909778152</v>
      </c>
      <c r="D225" s="278">
        <f>IF(D$36=0,0,D$36/CHI!D$10*1000)</f>
        <v>130.53185529662233</v>
      </c>
      <c r="E225" s="278">
        <f>IF(E$36=0,0,E$36/CHI!E$10*1000)</f>
        <v>128.20540048467802</v>
      </c>
      <c r="F225" s="278">
        <f>IF(F$36=0,0,F$36/CHI!F$10*1000)</f>
        <v>130.05953384838963</v>
      </c>
      <c r="G225" s="278">
        <f>IF(G$36=0,0,G$36/CHI!G$10*1000)</f>
        <v>131.09309928701012</v>
      </c>
      <c r="H225" s="278">
        <f>IF(H$36=0,0,H$36/CHI!H$10*1000)</f>
        <v>127.8514806743953</v>
      </c>
      <c r="I225" s="278">
        <f>IF(I$36=0,0,I$36/CHI!I$10*1000)</f>
        <v>127.70328890396135</v>
      </c>
      <c r="J225" s="278">
        <f>IF(J$36=0,0,J$36/CHI!J$10*1000)</f>
        <v>128.58483227263471</v>
      </c>
      <c r="K225" s="278">
        <f>IF(K$36=0,0,K$36/CHI!K$10*1000)</f>
        <v>99.010764254034243</v>
      </c>
      <c r="L225" s="278">
        <f>IF(L$36=0,0,L$36/CHI!L$10*1000)</f>
        <v>126.79212015242325</v>
      </c>
      <c r="M225" s="278">
        <f>IF(M$36=0,0,M$36/CHI!M$10*1000)</f>
        <v>135.86849686209132</v>
      </c>
      <c r="N225" s="278">
        <f>IF(N$36=0,0,N$36/CHI!N$10*1000)</f>
        <v>151.76115895302431</v>
      </c>
      <c r="O225" s="278">
        <f>IF(O$36=0,0,O$36/CHI!O$10*1000)</f>
        <v>146.13476923358897</v>
      </c>
      <c r="P225" s="278">
        <f>IF(P$36=0,0,P$36/CHI!P$10*1000)</f>
        <v>141.55134244053752</v>
      </c>
      <c r="Q225" s="278">
        <f>IF(Q$36=0,0,Q$36/CHI!Q$10*1000)</f>
        <v>121.25507774003465</v>
      </c>
      <c r="R225" s="278">
        <f>IF(R$36=0,0,R$36/CHI!R$10*1000)</f>
        <v>113.47716626331791</v>
      </c>
      <c r="S225" s="278">
        <f>IF(S$36=0,0,S$36/CHI!S$10*1000)</f>
        <v>106.30686135542028</v>
      </c>
      <c r="T225" s="278">
        <f>IF(T$36=0,0,T$36/CHI!T$10*1000)</f>
        <v>118.765642039966</v>
      </c>
      <c r="U225" s="278">
        <f>IF(U$36=0,0,U$36/CHI!U$10*1000)</f>
        <v>110.86928938554497</v>
      </c>
      <c r="V225" s="278">
        <f>IF(V$36=0,0,V$36/CHI!V$10*1000)</f>
        <v>103.020139212873</v>
      </c>
      <c r="W225" s="278">
        <f>IF(W$36=0,0,W$36/CHI!W$10*1000)</f>
        <v>107.39195119203085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18.147789975820153</v>
      </c>
      <c r="C226" s="278">
        <f>IF(C$44=0,0,C$44/CHI!C$10*1000)</f>
        <v>17.632091389118539</v>
      </c>
      <c r="D226" s="278">
        <f>IF(D$44=0,0,D$44/CHI!D$10*1000)</f>
        <v>19.760268926250337</v>
      </c>
      <c r="E226" s="278">
        <f>IF(E$44=0,0,E$44/CHI!E$10*1000)</f>
        <v>19.401687720585127</v>
      </c>
      <c r="F226" s="278">
        <f>IF(F$44=0,0,F$44/CHI!F$10*1000)</f>
        <v>19.923452265656309</v>
      </c>
      <c r="G226" s="278">
        <f>IF(G$44=0,0,G$44/CHI!G$10*1000)</f>
        <v>20.255488819526008</v>
      </c>
      <c r="H226" s="278">
        <f>IF(H$44=0,0,H$44/CHI!H$10*1000)</f>
        <v>19.745421434531583</v>
      </c>
      <c r="I226" s="278">
        <f>IF(I$44=0,0,I$44/CHI!I$10*1000)</f>
        <v>19.687692029575821</v>
      </c>
      <c r="J226" s="278">
        <f>IF(J$44=0,0,J$44/CHI!J$10*1000)</f>
        <v>19.779925174532156</v>
      </c>
      <c r="K226" s="278">
        <f>IF(K$44=0,0,K$44/CHI!K$10*1000)</f>
        <v>15.056949415938982</v>
      </c>
      <c r="L226" s="278">
        <f>IF(L$44=0,0,L$44/CHI!L$10*1000)</f>
        <v>19.360785707692376</v>
      </c>
      <c r="M226" s="278">
        <f>IF(M$44=0,0,M$44/CHI!M$10*1000)</f>
        <v>21.064937194777961</v>
      </c>
      <c r="N226" s="278">
        <f>IF(N$44=0,0,N$44/CHI!N$10*1000)</f>
        <v>23.721187061836236</v>
      </c>
      <c r="O226" s="278">
        <f>IF(O$44=0,0,O$44/CHI!O$10*1000)</f>
        <v>22.921372986293026</v>
      </c>
      <c r="P226" s="278">
        <f>IF(P$44=0,0,P$44/CHI!P$10*1000)</f>
        <v>22.179674924296393</v>
      </c>
      <c r="Q226" s="278">
        <f>IF(Q$44=0,0,Q$44/CHI!Q$10*1000)</f>
        <v>18.864904954440409</v>
      </c>
      <c r="R226" s="278">
        <f>IF(R$44=0,0,R$44/CHI!R$10*1000)</f>
        <v>17.670420196545617</v>
      </c>
      <c r="S226" s="278">
        <f>IF(S$44=0,0,S$44/CHI!S$10*1000)</f>
        <v>16.552991866411524</v>
      </c>
      <c r="T226" s="278">
        <f>IF(T$44=0,0,T$44/CHI!T$10*1000)</f>
        <v>18.563234465586604</v>
      </c>
      <c r="U226" s="278">
        <f>IF(U$44=0,0,U$44/CHI!U$10*1000)</f>
        <v>17.363887813533402</v>
      </c>
      <c r="V226" s="278">
        <f>IF(V$44=0,0,V$44/CHI!V$10*1000)</f>
        <v>16.13311251174196</v>
      </c>
      <c r="W226" s="278">
        <f>IF(W$44=0,0,W$44/CHI!W$10*1000)</f>
        <v>16.820447336928908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40.122035465443368</v>
      </c>
      <c r="C227" s="279">
        <f>IF(C$58=0,0,C$58/CHI!C$10*1000)</f>
        <v>40.850311428011167</v>
      </c>
      <c r="D227" s="279">
        <f>IF(D$58=0,0,D$58/CHI!D$10*1000)</f>
        <v>39.206095175649395</v>
      </c>
      <c r="E227" s="279">
        <f>IF(E$58=0,0,E$58/CHI!E$10*1000)</f>
        <v>38.71116343477896</v>
      </c>
      <c r="F227" s="279">
        <f>IF(F$58=0,0,F$58/CHI!F$10*1000)</f>
        <v>34.480128378278188</v>
      </c>
      <c r="G227" s="279">
        <f>IF(G$58=0,0,G$58/CHI!G$10*1000)</f>
        <v>32.138933380091522</v>
      </c>
      <c r="H227" s="279">
        <f>IF(H$58=0,0,H$58/CHI!H$10*1000)</f>
        <v>33.052043319630243</v>
      </c>
      <c r="I227" s="279">
        <f>IF(I$58=0,0,I$58/CHI!I$10*1000)</f>
        <v>34.73308360261062</v>
      </c>
      <c r="J227" s="279">
        <f>IF(J$58=0,0,J$58/CHI!J$10*1000)</f>
        <v>34.520389547775565</v>
      </c>
      <c r="K227" s="279">
        <f>IF(K$58=0,0,K$58/CHI!K$10*1000)</f>
        <v>38.845874904602226</v>
      </c>
      <c r="L227" s="279">
        <f>IF(L$58=0,0,L$58/CHI!L$10*1000)</f>
        <v>46.631188472674793</v>
      </c>
      <c r="M227" s="279">
        <f>IF(M$58=0,0,M$58/CHI!M$10*1000)</f>
        <v>33.24379381298148</v>
      </c>
      <c r="N227" s="279">
        <f>IF(N$58=0,0,N$58/CHI!N$10*1000)</f>
        <v>32.408926270064022</v>
      </c>
      <c r="O227" s="279">
        <f>IF(O$58=0,0,O$58/CHI!O$10*1000)</f>
        <v>35.912736373567206</v>
      </c>
      <c r="P227" s="279">
        <f>IF(P$58=0,0,P$58/CHI!P$10*1000)</f>
        <v>34.51534993716124</v>
      </c>
      <c r="Q227" s="279">
        <f>IF(Q$58=0,0,Q$58/CHI!Q$10*1000)</f>
        <v>35.308120179766455</v>
      </c>
      <c r="R227" s="279">
        <f>IF(R$58=0,0,R$58/CHI!R$10*1000)</f>
        <v>33.225093771656653</v>
      </c>
      <c r="S227" s="279">
        <f>IF(S$58=0,0,S$58/CHI!S$10*1000)</f>
        <v>31.853413888425635</v>
      </c>
      <c r="T227" s="279">
        <f>IF(T$58=0,0,T$58/CHI!T$10*1000)</f>
        <v>22.997177552649703</v>
      </c>
      <c r="U227" s="279">
        <f>IF(U$58=0,0,U$58/CHI!U$10*1000)</f>
        <v>21.448257048794027</v>
      </c>
      <c r="V227" s="279">
        <f>IF(V$58=0,0,V$58/CHI!V$10*1000)</f>
        <v>20.22768442646149</v>
      </c>
      <c r="W227" s="279">
        <f>IF(W$58=0,0,W$58/CHI!W$10*1000)</f>
        <v>21.10648671721663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478.81945045361283</v>
      </c>
      <c r="C229" s="322">
        <f t="shared" si="57"/>
        <v>454.90064239075559</v>
      </c>
      <c r="D229" s="322">
        <f t="shared" si="57"/>
        <v>496.89656025351593</v>
      </c>
      <c r="E229" s="322">
        <f t="shared" si="57"/>
        <v>501.79656343641409</v>
      </c>
      <c r="F229" s="322">
        <f t="shared" si="57"/>
        <v>509.36288429587717</v>
      </c>
      <c r="G229" s="322">
        <f t="shared" si="57"/>
        <v>512.25432742136513</v>
      </c>
      <c r="H229" s="322">
        <f t="shared" si="57"/>
        <v>514.0812919756271</v>
      </c>
      <c r="I229" s="322">
        <f t="shared" si="57"/>
        <v>507.55040493286469</v>
      </c>
      <c r="J229" s="322">
        <f t="shared" si="57"/>
        <v>495.00501328597994</v>
      </c>
      <c r="K229" s="322">
        <f t="shared" si="57"/>
        <v>374.63702081050195</v>
      </c>
      <c r="L229" s="322">
        <f t="shared" si="57"/>
        <v>447.19525008178402</v>
      </c>
      <c r="M229" s="322">
        <f t="shared" si="57"/>
        <v>478.13736727478937</v>
      </c>
      <c r="N229" s="322">
        <f t="shared" si="57"/>
        <v>541.56426679099854</v>
      </c>
      <c r="O229" s="322">
        <f t="shared" si="57"/>
        <v>524.16799790853861</v>
      </c>
      <c r="P229" s="322">
        <f t="shared" si="57"/>
        <v>553.75454965502149</v>
      </c>
      <c r="Q229" s="322">
        <f t="shared" si="57"/>
        <v>465.28916864127177</v>
      </c>
      <c r="R229" s="322">
        <f t="shared" si="57"/>
        <v>509.68739943616453</v>
      </c>
      <c r="S229" s="322">
        <f t="shared" si="57"/>
        <v>502.88961412831566</v>
      </c>
      <c r="T229" s="322">
        <f t="shared" si="57"/>
        <v>467.3512286317092</v>
      </c>
      <c r="U229" s="322">
        <f t="shared" si="57"/>
        <v>449.50470642822393</v>
      </c>
      <c r="V229" s="322">
        <f t="shared" si="57"/>
        <v>413.45633060150936</v>
      </c>
      <c r="W229" s="322">
        <f t="shared" si="57"/>
        <v>425.20519117173239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3.7679980006164677</v>
      </c>
      <c r="C230" s="275">
        <f>IF(C$62=0,0,C$62/CHI!C$11*1000)</f>
        <v>3.5267099607745092</v>
      </c>
      <c r="D230" s="275">
        <f>IF(D$62=0,0,D$62/CHI!D$11*1000)</f>
        <v>3.4830597675320503</v>
      </c>
      <c r="E230" s="275">
        <f>IF(E$62=0,0,E$62/CHI!E$11*1000)</f>
        <v>3.669812536436416</v>
      </c>
      <c r="F230" s="275">
        <f>IF(F$62=0,0,F$62/CHI!F$11*1000)</f>
        <v>3.5839591087229579</v>
      </c>
      <c r="G230" s="275">
        <f>IF(G$62=0,0,G$62/CHI!G$11*1000)</f>
        <v>3.4968731135012825</v>
      </c>
      <c r="H230" s="275">
        <f>IF(H$62=0,0,H$62/CHI!H$11*1000)</f>
        <v>3.5093824804652858</v>
      </c>
      <c r="I230" s="275">
        <f>IF(I$62=0,0,I$62/CHI!I$11*1000)</f>
        <v>3.3624505346176603</v>
      </c>
      <c r="J230" s="275">
        <f>IF(J$62=0,0,J$62/CHI!J$11*1000)</f>
        <v>3.072691864567684</v>
      </c>
      <c r="K230" s="275">
        <f>IF(K$62=0,0,K$62/CHI!K$11*1000)</f>
        <v>2.5156472152739484</v>
      </c>
      <c r="L230" s="275">
        <f>IF(L$62=0,0,L$62/CHI!L$11*1000)</f>
        <v>2.7370418498537656</v>
      </c>
      <c r="M230" s="275">
        <f>IF(M$62=0,0,M$62/CHI!M$11*1000)</f>
        <v>2.409477887195099</v>
      </c>
      <c r="N230" s="275">
        <f>IF(N$62=0,0,N$62/CHI!N$11*1000)</f>
        <v>2.566987638437197</v>
      </c>
      <c r="O230" s="275">
        <f>IF(O$62=0,0,O$62/CHI!O$11*1000)</f>
        <v>2.7104575914120508</v>
      </c>
      <c r="P230" s="275">
        <f>IF(P$62=0,0,P$62/CHI!P$11*1000)</f>
        <v>3.0303350369174424</v>
      </c>
      <c r="Q230" s="275">
        <f>IF(Q$62=0,0,Q$62/CHI!Q$11*1000)</f>
        <v>3.1586969670620104</v>
      </c>
      <c r="R230" s="275">
        <f>IF(R$62=0,0,R$62/CHI!R$11*1000)</f>
        <v>3.3741954162008159</v>
      </c>
      <c r="S230" s="275">
        <f>IF(S$62=0,0,S$62/CHI!S$11*1000)</f>
        <v>3.2037312059418945</v>
      </c>
      <c r="T230" s="275">
        <f>IF(T$62=0,0,T$62/CHI!T$11*1000)</f>
        <v>2.8712835595347745</v>
      </c>
      <c r="U230" s="275">
        <f>IF(U$62=0,0,U$62/CHI!U$11*1000)</f>
        <v>2.739926601918409</v>
      </c>
      <c r="V230" s="275">
        <f>IF(V$62=0,0,V$62/CHI!V$11*1000)</f>
        <v>2.6640550752788541</v>
      </c>
      <c r="W230" s="275">
        <f>IF(W$62=0,0,W$62/CHI!W$11*1000)</f>
        <v>2.7480090590270789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29.903098716272201</v>
      </c>
      <c r="C231" s="276">
        <f>IF(C$63=0,0,C$63/CHI!C$11*1000)</f>
        <v>27.988219761116319</v>
      </c>
      <c r="D231" s="276">
        <f>IF(D$63=0,0,D$63/CHI!D$11*1000)</f>
        <v>27.641808739321711</v>
      </c>
      <c r="E231" s="276">
        <f>IF(E$63=0,0,E$63/CHI!E$11*1000)</f>
        <v>29.123891925982296</v>
      </c>
      <c r="F231" s="276">
        <f>IF(F$63=0,0,F$63/CHI!F$11*1000)</f>
        <v>28.442553049574755</v>
      </c>
      <c r="G231" s="276">
        <f>IF(G$63=0,0,G$63/CHI!G$11*1000)</f>
        <v>27.751432430218671</v>
      </c>
      <c r="H231" s="276">
        <f>IF(H$63=0,0,H$63/CHI!H$11*1000)</f>
        <v>27.850707651474487</v>
      </c>
      <c r="I231" s="276">
        <f>IF(I$63=0,0,I$63/CHI!I$11*1000)</f>
        <v>26.684645333889211</v>
      </c>
      <c r="J231" s="276">
        <f>IF(J$63=0,0,J$63/CHI!J$11*1000)</f>
        <v>24.385100028137302</v>
      </c>
      <c r="K231" s="276">
        <f>IF(K$63=0,0,K$63/CHI!K$11*1000)</f>
        <v>19.964354280799718</v>
      </c>
      <c r="L231" s="276">
        <f>IF(L$63=0,0,L$63/CHI!L$11*1000)</f>
        <v>21.7213577643499</v>
      </c>
      <c r="M231" s="276">
        <f>IF(M$63=0,0,M$63/CHI!M$11*1000)</f>
        <v>19.121786981755843</v>
      </c>
      <c r="N231" s="276">
        <f>IF(N$63=0,0,N$63/CHI!N$11*1000)</f>
        <v>20.371795511324418</v>
      </c>
      <c r="O231" s="276">
        <f>IF(O$63=0,0,O$63/CHI!O$11*1000)</f>
        <v>21.510383208537661</v>
      </c>
      <c r="P231" s="276">
        <f>IF(P$63=0,0,P$63/CHI!P$11*1000)</f>
        <v>24.048953247187296</v>
      </c>
      <c r="Q231" s="276">
        <f>IF(Q$63=0,0,Q$63/CHI!Q$11*1000)</f>
        <v>25.067642606336708</v>
      </c>
      <c r="R231" s="276">
        <f>IF(R$63=0,0,R$63/CHI!R$11*1000)</f>
        <v>26.777853545075782</v>
      </c>
      <c r="S231" s="276">
        <f>IF(S$63=0,0,S$63/CHI!S$11*1000)</f>
        <v>25.425037512230244</v>
      </c>
      <c r="T231" s="276">
        <f>IF(T$63=0,0,T$63/CHI!T$11*1000)</f>
        <v>22.78670946989104</v>
      </c>
      <c r="U231" s="276">
        <f>IF(U$63=0,0,U$63/CHI!U$11*1000)</f>
        <v>21.744251360829214</v>
      </c>
      <c r="V231" s="276">
        <f>IF(V$63=0,0,V$63/CHI!V$11*1000)</f>
        <v>21.142129557557116</v>
      </c>
      <c r="W231" s="276">
        <f>IF(W$63=0,0,W$63/CHI!W$11*1000)</f>
        <v>21.808394312272149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33.472992054386694</v>
      </c>
      <c r="C232" s="276">
        <f>IF(C$64=0,0,C$64/CHI!C$11*1000)</f>
        <v>31.329510916889543</v>
      </c>
      <c r="D232" s="276">
        <f>IF(D$64=0,0,D$64/CHI!D$11*1000)</f>
        <v>30.941744635872872</v>
      </c>
      <c r="E232" s="276">
        <f>IF(E$64=0,0,E$64/CHI!E$11*1000)</f>
        <v>32.600761957179252</v>
      </c>
      <c r="F232" s="276">
        <f>IF(F$64=0,0,F$64/CHI!F$11*1000)</f>
        <v>31.838083446409275</v>
      </c>
      <c r="G232" s="276">
        <f>IF(G$64=0,0,G$64/CHI!G$11*1000)</f>
        <v>31.064455428128319</v>
      </c>
      <c r="H232" s="276">
        <f>IF(H$64=0,0,H$64/CHI!H$11*1000)</f>
        <v>31.175582329183726</v>
      </c>
      <c r="I232" s="276">
        <f>IF(I$64=0,0,I$64/CHI!I$11*1000)</f>
        <v>29.87031309732944</v>
      </c>
      <c r="J232" s="276">
        <f>IF(J$64=0,0,J$64/CHI!J$11*1000)</f>
        <v>27.296243350295164</v>
      </c>
      <c r="K232" s="276">
        <f>IF(K$64=0,0,K$64/CHI!K$11*1000)</f>
        <v>22.347739896552028</v>
      </c>
      <c r="L232" s="276">
        <f>IF(L$64=0,0,L$64/CHI!L$11*1000)</f>
        <v>24.314498064407108</v>
      </c>
      <c r="M232" s="276">
        <f>IF(M$64=0,0,M$64/CHI!M$11*1000)</f>
        <v>21.404585182929171</v>
      </c>
      <c r="N232" s="276">
        <f>IF(N$64=0,0,N$64/CHI!N$11*1000)</f>
        <v>22.803822297957517</v>
      </c>
      <c r="O232" s="276">
        <f>IF(O$64=0,0,O$64/CHI!O$11*1000)</f>
        <v>24.078336932833878</v>
      </c>
      <c r="P232" s="276">
        <f>IF(P$64=0,0,P$64/CHI!P$11*1000)</f>
        <v>26.919966676275283</v>
      </c>
      <c r="Q232" s="276">
        <f>IF(Q$64=0,0,Q$64/CHI!Q$11*1000)</f>
        <v>28.060269263249033</v>
      </c>
      <c r="R232" s="276">
        <f>IF(R$64=0,0,R$64/CHI!R$11*1000)</f>
        <v>29.974648696193448</v>
      </c>
      <c r="S232" s="276">
        <f>IF(S$64=0,0,S$64/CHI!S$11*1000)</f>
        <v>28.460330707006452</v>
      </c>
      <c r="T232" s="276">
        <f>IF(T$64=0,0,T$64/CHI!T$11*1000)</f>
        <v>25.507033644517431</v>
      </c>
      <c r="U232" s="276">
        <f>IF(U$64=0,0,U$64/CHI!U$11*1000)</f>
        <v>24.340124745451753</v>
      </c>
      <c r="V232" s="276">
        <f>IF(V$64=0,0,V$64/CHI!V$11*1000)</f>
        <v>23.666120404699864</v>
      </c>
      <c r="W232" s="276">
        <f>IF(W$64=0,0,W$64/CHI!W$11*1000)</f>
        <v>24.411925214171273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53.888674717344038</v>
      </c>
      <c r="C233" s="276">
        <f>IF(C$65=0,0,C$65/CHI!C$11*1000)</f>
        <v>50.437852108069436</v>
      </c>
      <c r="D233" s="276">
        <f>IF(D$65=0,0,D$65/CHI!D$11*1000)</f>
        <v>49.813581324325064</v>
      </c>
      <c r="E233" s="276">
        <f>IF(E$65=0,0,E$65/CHI!E$11*1000)</f>
        <v>52.484458329674858</v>
      </c>
      <c r="F233" s="276">
        <f>IF(F$65=0,0,F$65/CHI!F$11*1000)</f>
        <v>51.256610693167985</v>
      </c>
      <c r="G233" s="276">
        <f>IF(G$65=0,0,G$65/CHI!G$11*1000)</f>
        <v>50.011135279388789</v>
      </c>
      <c r="H233" s="276">
        <f>IF(H$65=0,0,H$65/CHI!H$11*1000)</f>
        <v>50.190040153311962</v>
      </c>
      <c r="I233" s="276">
        <f>IF(I$65=0,0,I$65/CHI!I$11*1000)</f>
        <v>48.088667532075512</v>
      </c>
      <c r="J233" s="276">
        <f>IF(J$65=0,0,J$65/CHI!J$11*1000)</f>
        <v>43.944633826564356</v>
      </c>
      <c r="K233" s="276">
        <f>IF(K$65=0,0,K$65/CHI!K$11*1000)</f>
        <v>35.977963487589669</v>
      </c>
      <c r="L233" s="276">
        <f>IF(L$65=0,0,L$65/CHI!L$11*1000)</f>
        <v>39.144277122863649</v>
      </c>
      <c r="M233" s="276">
        <f>IF(M$65=0,0,M$65/CHI!M$11*1000)</f>
        <v>34.459564490333285</v>
      </c>
      <c r="N233" s="276">
        <f>IF(N$65=0,0,N$65/CHI!N$11*1000)</f>
        <v>36.712217423829131</v>
      </c>
      <c r="O233" s="276">
        <f>IF(O$65=0,0,O$65/CHI!O$11*1000)</f>
        <v>38.764077755578178</v>
      </c>
      <c r="P233" s="276">
        <f>IF(P$65=0,0,P$65/CHI!P$11*1000)</f>
        <v>43.338860334399797</v>
      </c>
      <c r="Q233" s="276">
        <f>IF(Q$65=0,0,Q$65/CHI!Q$11*1000)</f>
        <v>45.174650666167317</v>
      </c>
      <c r="R233" s="276">
        <f>IF(R$65=0,0,R$65/CHI!R$11*1000)</f>
        <v>48.256638986180562</v>
      </c>
      <c r="S233" s="276">
        <f>IF(S$65=0,0,S$65/CHI!S$11*1000)</f>
        <v>45.818715617832432</v>
      </c>
      <c r="T233" s="276">
        <f>IF(T$65=0,0,T$65/CHI!T$11*1000)</f>
        <v>41.064158138011869</v>
      </c>
      <c r="U233" s="276">
        <f>IF(U$65=0,0,U$65/CHI!U$11*1000)</f>
        <v>39.185533903155537</v>
      </c>
      <c r="V233" s="276">
        <f>IF(V$65=0,0,V$65/CHI!V$11*1000)</f>
        <v>38.100444150263343</v>
      </c>
      <c r="W233" s="276">
        <f>IF(W$65=0,0,W$65/CHI!W$11*1000)</f>
        <v>39.301126560575938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14.867398245597533</v>
      </c>
      <c r="C234" s="277">
        <f>IF(C$66=0,0,C$66/CHI!C$11*1000)</f>
        <v>13.966013728429797</v>
      </c>
      <c r="D234" s="277">
        <f>IF(D$66=0,0,D$66/CHI!D$11*1000)</f>
        <v>15.852764690025493</v>
      </c>
      <c r="E234" s="277">
        <f>IF(E$66=0,0,E$66/CHI!E$11*1000)</f>
        <v>15.774422667412393</v>
      </c>
      <c r="F234" s="277">
        <f>IF(F$66=0,0,F$66/CHI!F$11*1000)</f>
        <v>16.483378776694064</v>
      </c>
      <c r="G234" s="277">
        <f>IF(G$66=0,0,G$66/CHI!G$11*1000)</f>
        <v>16.924286060698002</v>
      </c>
      <c r="H234" s="277">
        <f>IF(H$66=0,0,H$66/CHI!H$11*1000)</f>
        <v>16.931566103201959</v>
      </c>
      <c r="I234" s="277">
        <f>IF(I$66=0,0,I$66/CHI!I$11*1000)</f>
        <v>16.880829220694995</v>
      </c>
      <c r="J234" s="277">
        <f>IF(J$66=0,0,J$66/CHI!J$11*1000)</f>
        <v>16.744162732674962</v>
      </c>
      <c r="K234" s="277">
        <f>IF(K$66=0,0,K$66/CHI!K$11*1000)</f>
        <v>12.202234164556362</v>
      </c>
      <c r="L234" s="277">
        <f>IF(L$66=0,0,L$66/CHI!L$11*1000)</f>
        <v>15.0481644342726</v>
      </c>
      <c r="M234" s="277">
        <f>IF(M$66=0,0,M$66/CHI!M$11*1000)</f>
        <v>17.239124934562614</v>
      </c>
      <c r="N234" s="277">
        <f>IF(N$66=0,0,N$66/CHI!N$11*1000)</f>
        <v>20.019473937196857</v>
      </c>
      <c r="O234" s="277">
        <f>IF(O$66=0,0,O$66/CHI!O$11*1000)</f>
        <v>19.176052538448506</v>
      </c>
      <c r="P234" s="277">
        <f>IF(P$66=0,0,P$66/CHI!P$11*1000)</f>
        <v>21.59862973178118</v>
      </c>
      <c r="Q234" s="277">
        <f>IF(Q$66=0,0,Q$66/CHI!Q$11*1000)</f>
        <v>17.259831717733</v>
      </c>
      <c r="R234" s="277">
        <f>IF(R$66=0,0,R$66/CHI!R$11*1000)</f>
        <v>19.225213059439398</v>
      </c>
      <c r="S234" s="277">
        <f>IF(S$66=0,0,S$66/CHI!S$11*1000)</f>
        <v>19.382681054941621</v>
      </c>
      <c r="T234" s="277">
        <f>IF(T$66=0,0,T$66/CHI!T$11*1000)</f>
        <v>18.438645743065898</v>
      </c>
      <c r="U234" s="277">
        <f>IF(U$66=0,0,U$66/CHI!U$11*1000)</f>
        <v>18.044405775901858</v>
      </c>
      <c r="V234" s="277">
        <f>IF(V$66=0,0,V$66/CHI!V$11*1000)</f>
        <v>16.791041806770725</v>
      </c>
      <c r="W234" s="277">
        <f>IF(W$66=0,0,W$66/CHI!W$11*1000)</f>
        <v>17.283721952246108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205.3845378650004</v>
      </c>
      <c r="C235" s="278">
        <f>IF(C$72=0,0,C$72/CHI!C$11*1000)</f>
        <v>196.70163348484803</v>
      </c>
      <c r="D235" s="278">
        <f>IF(D$72=0,0,D$72/CHI!D$11*1000)</f>
        <v>222.10728902263449</v>
      </c>
      <c r="E235" s="278">
        <f>IF(E$72=0,0,E$72/CHI!E$11*1000)</f>
        <v>221.26665634208678</v>
      </c>
      <c r="F235" s="278">
        <f>IF(F$72=0,0,F$72/CHI!F$11*1000)</f>
        <v>227.027027349641</v>
      </c>
      <c r="G235" s="278">
        <f>IF(G$72=0,0,G$72/CHI!G$11*1000)</f>
        <v>230.17363470171333</v>
      </c>
      <c r="H235" s="278">
        <f>IF(H$72=0,0,H$72/CHI!H$11*1000)</f>
        <v>231.02245061044889</v>
      </c>
      <c r="I235" s="278">
        <f>IF(I$72=0,0,I$72/CHI!I$11*1000)</f>
        <v>230.08400146923051</v>
      </c>
      <c r="J235" s="278">
        <f>IF(J$72=0,0,J$72/CHI!J$11*1000)</f>
        <v>228.62995419214457</v>
      </c>
      <c r="K235" s="278">
        <f>IF(K$72=0,0,K$72/CHI!K$11*1000)</f>
        <v>169.61871547613435</v>
      </c>
      <c r="L235" s="278">
        <f>IF(L$72=0,0,L$72/CHI!L$11*1000)</f>
        <v>207.79471040705414</v>
      </c>
      <c r="M235" s="278">
        <f>IF(M$72=0,0,M$72/CHI!M$11*1000)</f>
        <v>231.66229910415919</v>
      </c>
      <c r="N235" s="278">
        <f>IF(N$72=0,0,N$72/CHI!N$11*1000)</f>
        <v>265.19186879210361</v>
      </c>
      <c r="O235" s="278">
        <f>IF(O$72=0,0,O$72/CHI!O$11*1000)</f>
        <v>251.27154876580278</v>
      </c>
      <c r="P235" s="278">
        <f>IF(P$72=0,0,P$72/CHI!P$11*1000)</f>
        <v>261.060412503301</v>
      </c>
      <c r="Q235" s="278">
        <f>IF(Q$72=0,0,Q$72/CHI!Q$11*1000)</f>
        <v>207.07921228409646</v>
      </c>
      <c r="R235" s="278">
        <f>IF(R$72=0,0,R$72/CHI!R$11*1000)</f>
        <v>228.51485496124317</v>
      </c>
      <c r="S235" s="278">
        <f>IF(S$72=0,0,S$72/CHI!S$11*1000)</f>
        <v>227.88584953231157</v>
      </c>
      <c r="T235" s="278">
        <f>IF(T$72=0,0,T$72/CHI!T$11*1000)</f>
        <v>213.63166907582078</v>
      </c>
      <c r="U235" s="278">
        <f>IF(U$72=0,0,U$72/CHI!U$11*1000)</f>
        <v>205.72315592453876</v>
      </c>
      <c r="V235" s="278">
        <f>IF(V$72=0,0,V$72/CHI!V$11*1000)</f>
        <v>186.08051025055613</v>
      </c>
      <c r="W235" s="278">
        <f>IF(W$72=0,0,W$72/CHI!W$11*1000)</f>
        <v>191.19657486445263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106.96882407804442</v>
      </c>
      <c r="C236" s="278">
        <f>IF(C$85=0,0,C$85/CHI!C$11*1000)</f>
        <v>102.22158247985809</v>
      </c>
      <c r="D236" s="278">
        <f>IF(D$85=0,0,D$85/CHI!D$11*1000)</f>
        <v>115.8631547515881</v>
      </c>
      <c r="E236" s="278">
        <f>IF(E$85=0,0,E$85/CHI!E$11*1000)</f>
        <v>115.29363245890841</v>
      </c>
      <c r="F236" s="278">
        <f>IF(F$85=0,0,F$85/CHI!F$11*1000)</f>
        <v>118.48283210264243</v>
      </c>
      <c r="G236" s="278">
        <f>IF(G$85=0,0,G$85/CHI!G$11*1000)</f>
        <v>120.26393448809802</v>
      </c>
      <c r="H236" s="278">
        <f>IF(H$85=0,0,H$85/CHI!H$11*1000)</f>
        <v>120.72251978292473</v>
      </c>
      <c r="I236" s="278">
        <f>IF(I$85=0,0,I$85/CHI!I$11*1000)</f>
        <v>120.40207329808703</v>
      </c>
      <c r="J236" s="278">
        <f>IF(J$85=0,0,J$85/CHI!J$11*1000)</f>
        <v>119.72425791603405</v>
      </c>
      <c r="K236" s="278">
        <f>IF(K$85=0,0,K$85/CHI!K$11*1000)</f>
        <v>88.494981498594825</v>
      </c>
      <c r="L236" s="278">
        <f>IF(L$85=0,0,L$85/CHI!L$11*1000)</f>
        <v>108.46124936762337</v>
      </c>
      <c r="M236" s="278">
        <f>IF(M$85=0,0,M$85/CHI!M$11*1000)</f>
        <v>121.82280099404835</v>
      </c>
      <c r="N236" s="278">
        <f>IF(N$85=0,0,N$85/CHI!N$11*1000)</f>
        <v>139.75275744611608</v>
      </c>
      <c r="O236" s="278">
        <f>IF(O$85=0,0,O$85/CHI!O$11*1000)</f>
        <v>133.27077444767397</v>
      </c>
      <c r="P236" s="278">
        <f>IF(P$85=0,0,P$85/CHI!P$11*1000)</f>
        <v>138.50928553672907</v>
      </c>
      <c r="Q236" s="278">
        <f>IF(Q$85=0,0,Q$85/CHI!Q$11*1000)</f>
        <v>109.68461036900382</v>
      </c>
      <c r="R236" s="278">
        <f>IF(R$85=0,0,R$85/CHI!R$11*1000)</f>
        <v>120.96910478659683</v>
      </c>
      <c r="S236" s="278">
        <f>IF(S$85=0,0,S$85/CHI!S$11*1000)</f>
        <v>120.64487621951257</v>
      </c>
      <c r="T236" s="278">
        <f>IF(T$85=0,0,T$85/CHI!T$11*1000)</f>
        <v>113.22934529164252</v>
      </c>
      <c r="U236" s="278">
        <f>IF(U$85=0,0,U$85/CHI!U$11*1000)</f>
        <v>109.03181434172511</v>
      </c>
      <c r="V236" s="278">
        <f>IF(V$85=0,0,V$85/CHI!V$11*1000)</f>
        <v>98.566110056800639</v>
      </c>
      <c r="W236" s="278">
        <f>IF(W$85=0,0,W$85/CHI!W$11*1000)</f>
        <v>101.25449140903649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20.344961430728777</v>
      </c>
      <c r="C237" s="278">
        <f>IF(C$93=0,0,C$93/CHI!C$11*1000)</f>
        <v>19.16266575221681</v>
      </c>
      <c r="D237" s="278">
        <f>IF(D$93=0,0,D$93/CHI!D$11*1000)</f>
        <v>21.745107409543149</v>
      </c>
      <c r="E237" s="278">
        <f>IF(E$93=0,0,E$93/CHI!E$11*1000)</f>
        <v>21.628297000323279</v>
      </c>
      <c r="F237" s="278">
        <f>IF(F$93=0,0,F$93/CHI!F$11*1000)</f>
        <v>22.526693142728249</v>
      </c>
      <c r="G237" s="278">
        <f>IF(G$93=0,0,G$93/CHI!G$11*1000)</f>
        <v>23.083056313374932</v>
      </c>
      <c r="H237" s="278">
        <f>IF(H$93=0,0,H$93/CHI!H$11*1000)</f>
        <v>23.159590701557271</v>
      </c>
      <c r="I237" s="278">
        <f>IF(I$93=0,0,I$93/CHI!I$11*1000)</f>
        <v>23.056535745546796</v>
      </c>
      <c r="J237" s="278">
        <f>IF(J$93=0,0,J$93/CHI!J$11*1000)</f>
        <v>22.873071888784093</v>
      </c>
      <c r="K237" s="278">
        <f>IF(K$93=0,0,K$93/CHI!K$11*1000)</f>
        <v>16.691510944751748</v>
      </c>
      <c r="L237" s="278">
        <f>IF(L$93=0,0,L$93/CHI!L$11*1000)</f>
        <v>20.549528369357891</v>
      </c>
      <c r="M237" s="278">
        <f>IF(M$93=0,0,M$93/CHI!M$11*1000)</f>
        <v>23.481845785315642</v>
      </c>
      <c r="N237" s="278">
        <f>IF(N$93=0,0,N$93/CHI!N$11*1000)</f>
        <v>27.182205310622933</v>
      </c>
      <c r="O237" s="278">
        <f>IF(O$93=0,0,O$93/CHI!O$11*1000)</f>
        <v>26.034055677622401</v>
      </c>
      <c r="P237" s="278">
        <f>IF(P$93=0,0,P$93/CHI!P$11*1000)</f>
        <v>27.028105040422524</v>
      </c>
      <c r="Q237" s="278">
        <f>IF(Q$93=0,0,Q$93/CHI!Q$11*1000)</f>
        <v>21.236062259989144</v>
      </c>
      <c r="R237" s="278">
        <f>IF(R$93=0,0,R$93/CHI!R$11*1000)</f>
        <v>23.442142448557526</v>
      </c>
      <c r="S237" s="278">
        <f>IF(S$93=0,0,S$93/CHI!S$11*1000)</f>
        <v>23.378041161775087</v>
      </c>
      <c r="T237" s="278">
        <f>IF(T$93=0,0,T$93/CHI!T$11*1000)</f>
        <v>22.033820723082496</v>
      </c>
      <c r="U237" s="278">
        <f>IF(U$93=0,0,U$93/CHI!U$11*1000)</f>
        <v>21.263245975427669</v>
      </c>
      <c r="V237" s="278">
        <f>IF(V$93=0,0,V$93/CHI!V$11*1000)</f>
        <v>19.219478468457087</v>
      </c>
      <c r="W237" s="278">
        <f>IF(W$93=0,0,W$93/CHI!W$11*1000)</f>
        <v>19.746775754961195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10.22096534562229</v>
      </c>
      <c r="C238" s="279">
        <f>IF(C$107=0,0,C$107/CHI!C$11*1000)</f>
        <v>9.566454198553128</v>
      </c>
      <c r="D238" s="279">
        <f>IF(D$107=0,0,D$107/CHI!D$11*1000)</f>
        <v>9.4480499126729551</v>
      </c>
      <c r="E238" s="279">
        <f>IF(E$107=0,0,E$107/CHI!E$11*1000)</f>
        <v>9.9546302184104416</v>
      </c>
      <c r="F238" s="279">
        <f>IF(F$107=0,0,F$107/CHI!F$11*1000)</f>
        <v>9.7217466262963868</v>
      </c>
      <c r="G238" s="279">
        <f>IF(G$107=0,0,G$107/CHI!G$11*1000)</f>
        <v>9.4855196062437912</v>
      </c>
      <c r="H238" s="279">
        <f>IF(H$107=0,0,H$107/CHI!H$11*1000)</f>
        <v>9.5194521630587978</v>
      </c>
      <c r="I238" s="279">
        <f>IF(I$107=0,0,I$107/CHI!I$11*1000)</f>
        <v>9.1208887013935485</v>
      </c>
      <c r="J238" s="279">
        <f>IF(J$107=0,0,J$107/CHI!J$11*1000)</f>
        <v>8.334897486777761</v>
      </c>
      <c r="K238" s="279">
        <f>IF(K$107=0,0,K$107/CHI!K$11*1000)</f>
        <v>6.8238738462492634</v>
      </c>
      <c r="L238" s="279">
        <f>IF(L$107=0,0,L$107/CHI!L$11*1000)</f>
        <v>7.4244227020015234</v>
      </c>
      <c r="M238" s="279">
        <f>IF(M$107=0,0,M$107/CHI!M$11*1000)</f>
        <v>6.535881914490175</v>
      </c>
      <c r="N238" s="279">
        <f>IF(N$107=0,0,N$107/CHI!N$11*1000)</f>
        <v>6.9631384334107453</v>
      </c>
      <c r="O238" s="279">
        <f>IF(O$107=0,0,O$107/CHI!O$11*1000)</f>
        <v>7.3523109906292303</v>
      </c>
      <c r="P238" s="279">
        <f>IF(P$107=0,0,P$107/CHI!P$11*1000)</f>
        <v>8.2200015480079482</v>
      </c>
      <c r="Q238" s="279">
        <f>IF(Q$107=0,0,Q$107/CHI!Q$11*1000)</f>
        <v>8.5681925076342988</v>
      </c>
      <c r="R238" s="279">
        <f>IF(R$107=0,0,R$107/CHI!R$11*1000)</f>
        <v>9.1527475366769675</v>
      </c>
      <c r="S238" s="279">
        <f>IF(S$107=0,0,S$107/CHI!S$11*1000)</f>
        <v>8.6903511167637255</v>
      </c>
      <c r="T238" s="279">
        <f>IF(T$107=0,0,T$107/CHI!T$11*1000)</f>
        <v>7.7885629861423835</v>
      </c>
      <c r="U238" s="279">
        <f>IF(U$107=0,0,U$107/CHI!U$11*1000)</f>
        <v>7.4322477992756211</v>
      </c>
      <c r="V238" s="279">
        <f>IF(V$107=0,0,V$107/CHI!V$11*1000)</f>
        <v>7.2264408311255677</v>
      </c>
      <c r="W238" s="279">
        <f>IF(W$107=0,0,W$107/CHI!W$11*1000)</f>
        <v>7.4541720449895701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636.29958828462907</v>
      </c>
      <c r="C240" s="322">
        <f t="shared" si="58"/>
        <v>644.99204962993895</v>
      </c>
      <c r="D240" s="322">
        <f t="shared" si="58"/>
        <v>632.21585830167976</v>
      </c>
      <c r="E240" s="322">
        <f t="shared" si="58"/>
        <v>611.04405647441877</v>
      </c>
      <c r="F240" s="322">
        <f t="shared" si="58"/>
        <v>568.45377244958775</v>
      </c>
      <c r="G240" s="322">
        <f t="shared" si="58"/>
        <v>540.11613682196321</v>
      </c>
      <c r="H240" s="322">
        <f t="shared" si="58"/>
        <v>559.33251280133595</v>
      </c>
      <c r="I240" s="322">
        <f t="shared" si="58"/>
        <v>563.87275798001599</v>
      </c>
      <c r="J240" s="322">
        <f t="shared" si="58"/>
        <v>569.14068799825088</v>
      </c>
      <c r="K240" s="322">
        <f t="shared" si="58"/>
        <v>425.63055799080587</v>
      </c>
      <c r="L240" s="322">
        <f t="shared" si="58"/>
        <v>600.42198287355995</v>
      </c>
      <c r="M240" s="322">
        <f t="shared" si="58"/>
        <v>576.76559608632874</v>
      </c>
      <c r="N240" s="322">
        <f t="shared" si="58"/>
        <v>564.04097068793851</v>
      </c>
      <c r="O240" s="322">
        <f t="shared" si="58"/>
        <v>507.2079357567946</v>
      </c>
      <c r="P240" s="322">
        <f t="shared" si="58"/>
        <v>532.92311746781274</v>
      </c>
      <c r="Q240" s="322">
        <f t="shared" si="58"/>
        <v>589.537517824117</v>
      </c>
      <c r="R240" s="322">
        <f t="shared" si="58"/>
        <v>426.61354897852357</v>
      </c>
      <c r="S240" s="322">
        <f t="shared" si="58"/>
        <v>386.93112602701831</v>
      </c>
      <c r="T240" s="322">
        <f t="shared" si="58"/>
        <v>494.93206689474658</v>
      </c>
      <c r="U240" s="322">
        <f t="shared" si="58"/>
        <v>489.81479795555413</v>
      </c>
      <c r="V240" s="322">
        <f t="shared" si="58"/>
        <v>411.27954375121988</v>
      </c>
      <c r="W240" s="322">
        <f t="shared" si="58"/>
        <v>459.0627248577913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1.5852691715873484</v>
      </c>
      <c r="C241" s="275">
        <f>IF(C$111=0,0,C$111/CHI!C$12*1000)</f>
        <v>1.5820870474680291</v>
      </c>
      <c r="D241" s="275">
        <f>IF(D$111=0,0,D$111/CHI!D$12*1000)</f>
        <v>1.3764114320128953</v>
      </c>
      <c r="E241" s="275">
        <f>IF(E$111=0,0,E$111/CHI!E$12*1000)</f>
        <v>1.3983634040686361</v>
      </c>
      <c r="F241" s="275">
        <f>IF(F$111=0,0,F$111/CHI!F$12*1000)</f>
        <v>1.2407241155527076</v>
      </c>
      <c r="G241" s="275">
        <f>IF(G$111=0,0,G$111/CHI!G$12*1000)</f>
        <v>1.1363370528472996</v>
      </c>
      <c r="H241" s="275">
        <f>IF(H$111=0,0,H$111/CHI!H$12*1000)</f>
        <v>1.176927590651899</v>
      </c>
      <c r="I241" s="275">
        <f>IF(I$111=0,0,I$111/CHI!I$12*1000)</f>
        <v>1.1459810031025317</v>
      </c>
      <c r="J241" s="275">
        <f>IF(J$111=0,0,J$111/CHI!J$12*1000)</f>
        <v>1.0734105003391805</v>
      </c>
      <c r="K241" s="275">
        <f>IF(K$111=0,0,K$111/CHI!K$12*1000)</f>
        <v>0.88079685124255358</v>
      </c>
      <c r="L241" s="275">
        <f>IF(L$111=0,0,L$111/CHI!L$12*1000)</f>
        <v>1.1159265853913907</v>
      </c>
      <c r="M241" s="275">
        <f>IF(M$111=0,0,M$111/CHI!M$12*1000)</f>
        <v>0.85789552092937693</v>
      </c>
      <c r="N241" s="275">
        <f>IF(N$111=0,0,N$111/CHI!N$12*1000)</f>
        <v>0.78247312177852468</v>
      </c>
      <c r="O241" s="275">
        <f>IF(O$111=0,0,O$111/CHI!O$12*1000)</f>
        <v>0.77421702915158142</v>
      </c>
      <c r="P241" s="275">
        <f>IF(P$111=0,0,P$111/CHI!P$12*1000)</f>
        <v>0.86516018693269914</v>
      </c>
      <c r="Q241" s="275">
        <f>IF(Q$111=0,0,Q$111/CHI!Q$12*1000)</f>
        <v>1.2457843042982075</v>
      </c>
      <c r="R241" s="275">
        <f>IF(R$111=0,0,R$111/CHI!R$12*1000)</f>
        <v>1.224769944643249</v>
      </c>
      <c r="S241" s="275">
        <f>IF(S$111=0,0,S$111/CHI!S$12*1000)</f>
        <v>1.121145460616584</v>
      </c>
      <c r="T241" s="275">
        <f>IF(T$111=0,0,T$111/CHI!T$12*1000)</f>
        <v>1.2943334307449883</v>
      </c>
      <c r="U241" s="275">
        <f>IF(U$111=0,0,U$111/CHI!U$12*1000)</f>
        <v>1.4544547381496575</v>
      </c>
      <c r="V241" s="275">
        <f>IF(V$111=0,0,V$111/CHI!V$12*1000)</f>
        <v>1.2805143870435587</v>
      </c>
      <c r="W241" s="275">
        <f>IF(W$111=0,0,W$111/CHI!W$12*1000)</f>
        <v>1.4338371625756099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12.650644601388688</v>
      </c>
      <c r="C242" s="276">
        <f>IF(C$112=0,0,C$112/CHI!C$12*1000)</f>
        <v>12.625250856255356</v>
      </c>
      <c r="D242" s="276">
        <f>IF(D$112=0,0,D$112/CHI!D$12*1000)</f>
        <v>10.983933936120305</v>
      </c>
      <c r="E242" s="276">
        <f>IF(E$112=0,0,E$112/CHI!E$12*1000)</f>
        <v>11.159113395706164</v>
      </c>
      <c r="F242" s="276">
        <f>IF(F$112=0,0,F$112/CHI!F$12*1000)</f>
        <v>9.9011323222245355</v>
      </c>
      <c r="G242" s="276">
        <f>IF(G$112=0,0,G$112/CHI!G$12*1000)</f>
        <v>9.0681106152883579</v>
      </c>
      <c r="H242" s="276">
        <f>IF(H$112=0,0,H$112/CHI!H$12*1000)</f>
        <v>9.3920281411877955</v>
      </c>
      <c r="I242" s="276">
        <f>IF(I$112=0,0,I$112/CHI!I$12*1000)</f>
        <v>9.1450705344106442</v>
      </c>
      <c r="J242" s="276">
        <f>IF(J$112=0,0,J$112/CHI!J$12*1000)</f>
        <v>8.5659489218431162</v>
      </c>
      <c r="K242" s="276">
        <f>IF(K$112=0,0,K$112/CHI!K$12*1000)</f>
        <v>7.028868113252023</v>
      </c>
      <c r="L242" s="276">
        <f>IF(L$112=0,0,L$112/CHI!L$12*1000)</f>
        <v>8.9052325535934056</v>
      </c>
      <c r="M242" s="276">
        <f>IF(M$112=0,0,M$112/CHI!M$12*1000)</f>
        <v>6.8461126570281987</v>
      </c>
      <c r="N242" s="276">
        <f>IF(N$112=0,0,N$112/CHI!N$12*1000)</f>
        <v>6.2442325575835644</v>
      </c>
      <c r="O242" s="276">
        <f>IF(O$112=0,0,O$112/CHI!O$12*1000)</f>
        <v>6.1783479144632896</v>
      </c>
      <c r="P242" s="276">
        <f>IF(P$112=0,0,P$112/CHI!P$12*1000)</f>
        <v>6.9040855927308451</v>
      </c>
      <c r="Q242" s="276">
        <f>IF(Q$112=0,0,Q$112/CHI!Q$12*1000)</f>
        <v>9.9415132560007038</v>
      </c>
      <c r="R242" s="276">
        <f>IF(R$112=0,0,R$112/CHI!R$12*1000)</f>
        <v>9.7738160596599375</v>
      </c>
      <c r="S242" s="276">
        <f>IF(S$112=0,0,S$112/CHI!S$12*1000)</f>
        <v>8.9468798251585167</v>
      </c>
      <c r="T242" s="276">
        <f>IF(T$112=0,0,T$112/CHI!T$12*1000)</f>
        <v>10.328941306324243</v>
      </c>
      <c r="U242" s="276">
        <f>IF(U$112=0,0,U$112/CHI!U$12*1000)</f>
        <v>11.606729198369015</v>
      </c>
      <c r="V242" s="276">
        <f>IF(V$112=0,0,V$112/CHI!V$12*1000)</f>
        <v>10.218663623687672</v>
      </c>
      <c r="W242" s="276">
        <f>IF(W$112=0,0,W$112/CHI!W$12*1000)</f>
        <v>11.442198388204853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15.510848044474152</v>
      </c>
      <c r="C243" s="276">
        <f>IF(C$113=0,0,C$113/CHI!C$12*1000)</f>
        <v>15.479712988952947</v>
      </c>
      <c r="D243" s="276">
        <f>IF(D$113=0,0,D$113/CHI!D$12*1000)</f>
        <v>13.467308234633595</v>
      </c>
      <c r="E243" s="276">
        <f>IF(E$113=0,0,E$113/CHI!E$12*1000)</f>
        <v>13.682094284180119</v>
      </c>
      <c r="F243" s="276">
        <f>IF(F$113=0,0,F$113/CHI!F$12*1000)</f>
        <v>12.139694360032687</v>
      </c>
      <c r="G243" s="276">
        <f>IF(G$113=0,0,G$113/CHI!G$12*1000)</f>
        <v>11.11833351075097</v>
      </c>
      <c r="H243" s="276">
        <f>IF(H$113=0,0,H$113/CHI!H$12*1000)</f>
        <v>11.515486041825691</v>
      </c>
      <c r="I243" s="276">
        <f>IF(I$113=0,0,I$113/CHI!I$12*1000)</f>
        <v>11.212693414821775</v>
      </c>
      <c r="J243" s="276">
        <f>IF(J$113=0,0,J$113/CHI!J$12*1000)</f>
        <v>10.502637317694537</v>
      </c>
      <c r="K243" s="276">
        <f>IF(K$113=0,0,K$113/CHI!K$12*1000)</f>
        <v>8.6180355756207163</v>
      </c>
      <c r="L243" s="276">
        <f>IF(L$113=0,0,L$113/CHI!L$12*1000)</f>
        <v>10.91863010081947</v>
      </c>
      <c r="M243" s="276">
        <f>IF(M$113=0,0,M$113/CHI!M$12*1000)</f>
        <v>8.3939606608551021</v>
      </c>
      <c r="N243" s="276">
        <f>IF(N$113=0,0,N$113/CHI!N$12*1000)</f>
        <v>7.6560005760026675</v>
      </c>
      <c r="O243" s="276">
        <f>IF(O$113=0,0,O$113/CHI!O$12*1000)</f>
        <v>7.5752199738987427</v>
      </c>
      <c r="P243" s="276">
        <f>IF(P$113=0,0,P$113/CHI!P$12*1000)</f>
        <v>8.4650407856004524</v>
      </c>
      <c r="Q243" s="276">
        <f>IF(Q$113=0,0,Q$113/CHI!Q$12*1000)</f>
        <v>12.1892050804293</v>
      </c>
      <c r="R243" s="276">
        <f>IF(R$113=0,0,R$113/CHI!R$12*1000)</f>
        <v>11.983592970383897</v>
      </c>
      <c r="S243" s="276">
        <f>IF(S$113=0,0,S$113/CHI!S$12*1000)</f>
        <v>10.969693467238166</v>
      </c>
      <c r="T243" s="276">
        <f>IF(T$113=0,0,T$113/CHI!T$12*1000)</f>
        <v>12.664227326811565</v>
      </c>
      <c r="U243" s="276">
        <f>IF(U$113=0,0,U$113/CHI!U$12*1000)</f>
        <v>14.230912223200153</v>
      </c>
      <c r="V243" s="276">
        <f>IF(V$113=0,0,V$113/CHI!V$12*1000)</f>
        <v>12.529016795493279</v>
      </c>
      <c r="W243" s="276">
        <f>IF(W$113=0,0,W$113/CHI!W$12*1000)</f>
        <v>14.029182392388966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28.721897564377116</v>
      </c>
      <c r="C244" s="276">
        <f>IF(C$114=0,0,C$114/CHI!C$12*1000)</f>
        <v>28.66424385822403</v>
      </c>
      <c r="D244" s="276">
        <f>IF(D$114=0,0,D$114/CHI!D$12*1000)</f>
        <v>24.937814262247336</v>
      </c>
      <c r="E244" s="276">
        <f>IF(E$114=0,0,E$114/CHI!E$12*1000)</f>
        <v>25.335539963359469</v>
      </c>
      <c r="F244" s="276">
        <f>IF(F$114=0,0,F$114/CHI!F$12*1000)</f>
        <v>22.479432257472432</v>
      </c>
      <c r="G244" s="276">
        <f>IF(G$114=0,0,G$114/CHI!G$12*1000)</f>
        <v>20.588148066871032</v>
      </c>
      <c r="H244" s="276">
        <f>IF(H$114=0,0,H$114/CHI!H$12*1000)</f>
        <v>21.32356719303705</v>
      </c>
      <c r="I244" s="276">
        <f>IF(I$114=0,0,I$114/CHI!I$12*1000)</f>
        <v>20.762877101101463</v>
      </c>
      <c r="J244" s="276">
        <f>IF(J$114=0,0,J$114/CHI!J$12*1000)</f>
        <v>19.448045157150123</v>
      </c>
      <c r="K244" s="276">
        <f>IF(K$114=0,0,K$114/CHI!K$12*1000)</f>
        <v>15.958272191140374</v>
      </c>
      <c r="L244" s="276">
        <f>IF(L$114=0,0,L$114/CHI!L$12*1000)</f>
        <v>20.218351337068572</v>
      </c>
      <c r="M244" s="276">
        <f>IF(M$114=0,0,M$114/CHI!M$12*1000)</f>
        <v>15.543346022681304</v>
      </c>
      <c r="N244" s="276">
        <f>IF(N$114=0,0,N$114/CHI!N$12*1000)</f>
        <v>14.176843436687525</v>
      </c>
      <c r="O244" s="276">
        <f>IF(O$114=0,0,O$114/CHI!O$12*1000)</f>
        <v>14.027259598836423</v>
      </c>
      <c r="P244" s="276">
        <f>IF(P$114=0,0,P$114/CHI!P$12*1000)</f>
        <v>15.674967198773373</v>
      </c>
      <c r="Q244" s="276">
        <f>IF(Q$114=0,0,Q$114/CHI!Q$12*1000)</f>
        <v>22.571112727521012</v>
      </c>
      <c r="R244" s="276">
        <f>IF(R$114=0,0,R$114/CHI!R$12*1000)</f>
        <v>22.190374682393756</v>
      </c>
      <c r="S244" s="276">
        <f>IF(S$114=0,0,S$114/CHI!S$12*1000)</f>
        <v>20.312906887826646</v>
      </c>
      <c r="T244" s="276">
        <f>IF(T$114=0,0,T$114/CHI!T$12*1000)</f>
        <v>23.450725516084979</v>
      </c>
      <c r="U244" s="276">
        <f>IF(U$114=0,0,U$114/CHI!U$12*1000)</f>
        <v>26.351802425658647</v>
      </c>
      <c r="V244" s="276">
        <f>IF(V$114=0,0,V$114/CHI!V$12*1000)</f>
        <v>23.200352163253879</v>
      </c>
      <c r="W244" s="276">
        <f>IF(W$114=0,0,W$114/CHI!W$12*1000)</f>
        <v>25.978253312184982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38.505417472576291</v>
      </c>
      <c r="C245" s="277">
        <f>IF(C$115=0,0,C$115/CHI!C$12*1000)</f>
        <v>38.568043321065787</v>
      </c>
      <c r="D245" s="277">
        <f>IF(D$115=0,0,D$115/CHI!D$12*1000)</f>
        <v>38.564425734792266</v>
      </c>
      <c r="E245" s="277">
        <f>IF(E$115=0,0,E$115/CHI!E$12*1000)</f>
        <v>37.001911004078714</v>
      </c>
      <c r="F245" s="277">
        <f>IF(F$115=0,0,F$115/CHI!F$12*1000)</f>
        <v>35.127959815606594</v>
      </c>
      <c r="G245" s="277">
        <f>IF(G$115=0,0,G$115/CHI!G$12*1000)</f>
        <v>33.855728447552124</v>
      </c>
      <c r="H245" s="277">
        <f>IF(H$115=0,0,H$115/CHI!H$12*1000)</f>
        <v>34.955110718348806</v>
      </c>
      <c r="I245" s="277">
        <f>IF(I$115=0,0,I$115/CHI!I$12*1000)</f>
        <v>35.416839362848407</v>
      </c>
      <c r="J245" s="277">
        <f>IF(J$115=0,0,J$115/CHI!J$12*1000)</f>
        <v>36.008478911514338</v>
      </c>
      <c r="K245" s="277">
        <f>IF(K$115=0,0,K$115/CHI!K$12*1000)</f>
        <v>26.300250334525071</v>
      </c>
      <c r="L245" s="277">
        <f>IF(L$115=0,0,L$115/CHI!L$12*1000)</f>
        <v>37.768716430541566</v>
      </c>
      <c r="M245" s="277">
        <f>IF(M$115=0,0,M$115/CHI!M$12*1000)</f>
        <v>37.785152871937186</v>
      </c>
      <c r="N245" s="277">
        <f>IF(N$115=0,0,N$115/CHI!N$12*1000)</f>
        <v>37.565815677869381</v>
      </c>
      <c r="O245" s="277">
        <f>IF(O$115=0,0,O$115/CHI!O$12*1000)</f>
        <v>33.718933125353665</v>
      </c>
      <c r="P245" s="277">
        <f>IF(P$115=0,0,P$115/CHI!P$12*1000)</f>
        <v>37.960033680623958</v>
      </c>
      <c r="Q245" s="277">
        <f>IF(Q$115=0,0,Q$115/CHI!Q$12*1000)</f>
        <v>41.150430217347285</v>
      </c>
      <c r="R245" s="277">
        <f>IF(R$115=0,0,R$115/CHI!R$12*1000)</f>
        <v>28.656133489891364</v>
      </c>
      <c r="S245" s="277">
        <f>IF(S$115=0,0,S$115/CHI!S$12*1000)</f>
        <v>26.207994968432008</v>
      </c>
      <c r="T245" s="277">
        <f>IF(T$115=0,0,T$115/CHI!T$12*1000)</f>
        <v>34.544293178157716</v>
      </c>
      <c r="U245" s="277">
        <f>IF(U$115=0,0,U$115/CHI!U$12*1000)</f>
        <v>33.913760388965407</v>
      </c>
      <c r="V245" s="277">
        <f>IF(V$115=0,0,V$115/CHI!V$12*1000)</f>
        <v>28.964265060919995</v>
      </c>
      <c r="W245" s="277">
        <f>IF(W$115=0,0,W$115/CHI!W$12*1000)</f>
        <v>32.364026662887106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255.14016833294423</v>
      </c>
      <c r="C246" s="278">
        <f>IF(C$121=0,0,C$121/CHI!C$12*1000)</f>
        <v>260.54584534129913</v>
      </c>
      <c r="D246" s="278">
        <f>IF(D$121=0,0,D$121/CHI!D$12*1000)</f>
        <v>259.14839772207762</v>
      </c>
      <c r="E246" s="278">
        <f>IF(E$121=0,0,E$121/CHI!E$12*1000)</f>
        <v>248.94156995917018</v>
      </c>
      <c r="F246" s="278">
        <f>IF(F$121=0,0,F$121/CHI!F$12*1000)</f>
        <v>232.05392177414785</v>
      </c>
      <c r="G246" s="278">
        <f>IF(G$121=0,0,G$121/CHI!G$12*1000)</f>
        <v>220.83987836449768</v>
      </c>
      <c r="H246" s="278">
        <f>IF(H$121=0,0,H$121/CHI!H$12*1000)</f>
        <v>228.75355044677519</v>
      </c>
      <c r="I246" s="278">
        <f>IF(I$121=0,0,I$121/CHI!I$12*1000)</f>
        <v>231.52513364026177</v>
      </c>
      <c r="J246" s="278">
        <f>IF(J$121=0,0,J$121/CHI!J$12*1000)</f>
        <v>235.80943937259786</v>
      </c>
      <c r="K246" s="278">
        <f>IF(K$121=0,0,K$121/CHI!K$12*1000)</f>
        <v>175.34430063335043</v>
      </c>
      <c r="L246" s="278">
        <f>IF(L$121=0,0,L$121/CHI!L$12*1000)</f>
        <v>250.13119318880544</v>
      </c>
      <c r="M246" s="278">
        <f>IF(M$121=0,0,M$121/CHI!M$12*1000)</f>
        <v>243.51449057097335</v>
      </c>
      <c r="N246" s="278">
        <f>IF(N$121=0,0,N$121/CHI!N$12*1000)</f>
        <v>238.64829325486329</v>
      </c>
      <c r="O246" s="278">
        <f>IF(O$121=0,0,O$121/CHI!O$12*1000)</f>
        <v>211.89678341394813</v>
      </c>
      <c r="P246" s="278">
        <f>IF(P$121=0,0,P$121/CHI!P$12*1000)</f>
        <v>220.04632489999565</v>
      </c>
      <c r="Q246" s="278">
        <f>IF(Q$121=0,0,Q$121/CHI!Q$12*1000)</f>
        <v>236.79630085126217</v>
      </c>
      <c r="R246" s="278">
        <f>IF(R$121=0,0,R$121/CHI!R$12*1000)</f>
        <v>163.36451362061015</v>
      </c>
      <c r="S246" s="278">
        <f>IF(S$121=0,0,S$121/CHI!S$12*1000)</f>
        <v>147.7844551480309</v>
      </c>
      <c r="T246" s="278">
        <f>IF(T$121=0,0,T$121/CHI!T$12*1000)</f>
        <v>191.9550960831038</v>
      </c>
      <c r="U246" s="278">
        <f>IF(U$121=0,0,U$121/CHI!U$12*1000)</f>
        <v>185.43953579383032</v>
      </c>
      <c r="V246" s="278">
        <f>IF(V$121=0,0,V$121/CHI!V$12*1000)</f>
        <v>153.94981858324121</v>
      </c>
      <c r="W246" s="278">
        <f>IF(W$121=0,0,W$121/CHI!W$12*1000)</f>
        <v>171.71144319675739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149.1493134202168</v>
      </c>
      <c r="C247" s="278">
        <f>IF(C$134=0,0,C$134/CHI!C$12*1000)</f>
        <v>151.97596756283977</v>
      </c>
      <c r="D247" s="278">
        <f>IF(D$134=0,0,D$134/CHI!D$12*1000)</f>
        <v>151.74150257572151</v>
      </c>
      <c r="E247" s="278">
        <f>IF(E$134=0,0,E$134/CHI!E$12*1000)</f>
        <v>145.59725216510881</v>
      </c>
      <c r="F247" s="278">
        <f>IF(F$134=0,0,F$134/CHI!F$12*1000)</f>
        <v>135.93750380050966</v>
      </c>
      <c r="G247" s="278">
        <f>IF(G$134=0,0,G$134/CHI!G$12*1000)</f>
        <v>129.51927018000657</v>
      </c>
      <c r="H247" s="278">
        <f>IF(H$134=0,0,H$134/CHI!H$12*1000)</f>
        <v>134.17729078921181</v>
      </c>
      <c r="I247" s="278">
        <f>IF(I$134=0,0,I$134/CHI!I$12*1000)</f>
        <v>135.99632299815863</v>
      </c>
      <c r="J247" s="278">
        <f>IF(J$134=0,0,J$134/CHI!J$12*1000)</f>
        <v>138.61194869976629</v>
      </c>
      <c r="K247" s="278">
        <f>IF(K$134=0,0,K$134/CHI!K$12*1000)</f>
        <v>102.68720792264691</v>
      </c>
      <c r="L247" s="278">
        <f>IF(L$134=0,0,L$134/CHI!L$12*1000)</f>
        <v>146.55494458377274</v>
      </c>
      <c r="M247" s="278">
        <f>IF(M$134=0,0,M$134/CHI!M$12*1000)</f>
        <v>143.75128074747431</v>
      </c>
      <c r="N247" s="278">
        <f>IF(N$134=0,0,N$134/CHI!N$12*1000)</f>
        <v>141.18147770644651</v>
      </c>
      <c r="O247" s="278">
        <f>IF(O$134=0,0,O$134/CHI!O$12*1000)</f>
        <v>126.16146137727152</v>
      </c>
      <c r="P247" s="278">
        <f>IF(P$134=0,0,P$134/CHI!P$12*1000)</f>
        <v>131.05586289013954</v>
      </c>
      <c r="Q247" s="278">
        <f>IF(Q$134=0,0,Q$134/CHI!Q$12*1000)</f>
        <v>140.78639719106607</v>
      </c>
      <c r="R247" s="278">
        <f>IF(R$134=0,0,R$134/CHI!R$12*1000)</f>
        <v>97.072915229312599</v>
      </c>
      <c r="S247" s="278">
        <f>IF(S$134=0,0,S$134/CHI!S$12*1000)</f>
        <v>87.822542276750625</v>
      </c>
      <c r="T247" s="278">
        <f>IF(T$134=0,0,T$134/CHI!T$12*1000)</f>
        <v>114.20456450314974</v>
      </c>
      <c r="U247" s="278">
        <f>IF(U$134=0,0,U$134/CHI!U$12*1000)</f>
        <v>110.32241929662987</v>
      </c>
      <c r="V247" s="278">
        <f>IF(V$134=0,0,V$134/CHI!V$12*1000)</f>
        <v>91.535522093544174</v>
      </c>
      <c r="W247" s="278">
        <f>IF(W$134=0,0,W$134/CHI!W$12*1000)</f>
        <v>102.0743801192143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108.19157535204945</v>
      </c>
      <c r="C248" s="278">
        <f>IF(C$142=0,0,C$142/CHI!C$12*1000)</f>
        <v>108.76032942739312</v>
      </c>
      <c r="D248" s="278">
        <f>IF(D$142=0,0,D$142/CHI!D$12*1000)</f>
        <v>108.68834197981167</v>
      </c>
      <c r="E248" s="278">
        <f>IF(E$142=0,0,E$142/CHI!E$12*1000)</f>
        <v>104.24876201794325</v>
      </c>
      <c r="F248" s="278">
        <f>IF(F$142=0,0,F$142/CHI!F$12*1000)</f>
        <v>98.563368328806973</v>
      </c>
      <c r="G248" s="278">
        <f>IF(G$142=0,0,G$142/CHI!G$12*1000)</f>
        <v>94.747952911190907</v>
      </c>
      <c r="H248" s="278">
        <f>IF(H$142=0,0,H$142/CHI!H$12*1000)</f>
        <v>98.108826684500627</v>
      </c>
      <c r="I248" s="278">
        <f>IF(I$142=0,0,I$142/CHI!I$12*1000)</f>
        <v>99.262154602913924</v>
      </c>
      <c r="J248" s="278">
        <f>IF(J$142=0,0,J$142/CHI!J$12*1000)</f>
        <v>100.94398008233129</v>
      </c>
      <c r="K248" s="278">
        <f>IF(K$142=0,0,K$142/CHI!K$12*1000)</f>
        <v>73.897686866805429</v>
      </c>
      <c r="L248" s="278">
        <f>IF(L$142=0,0,L$142/CHI!L$12*1000)</f>
        <v>105.91223491844993</v>
      </c>
      <c r="M248" s="278">
        <f>IF(M$142=0,0,M$142/CHI!M$12*1000)</f>
        <v>105.54602152576562</v>
      </c>
      <c r="N248" s="278">
        <f>IF(N$142=0,0,N$142/CHI!N$12*1000)</f>
        <v>104.535678260438</v>
      </c>
      <c r="O248" s="278">
        <f>IF(O$142=0,0,O$142/CHI!O$12*1000)</f>
        <v>93.765363328294299</v>
      </c>
      <c r="P248" s="278">
        <f>IF(P$142=0,0,P$142/CHI!P$12*1000)</f>
        <v>97.301289133245021</v>
      </c>
      <c r="Q248" s="278">
        <f>IF(Q$142=0,0,Q$142/CHI!Q$12*1000)</f>
        <v>103.76105086103935</v>
      </c>
      <c r="R248" s="278">
        <f>IF(R$142=0,0,R$142/CHI!R$12*1000)</f>
        <v>71.607560266696908</v>
      </c>
      <c r="S248" s="278">
        <f>IF(S$142=0,0,S$142/CHI!S$12*1000)</f>
        <v>64.780380010514008</v>
      </c>
      <c r="T248" s="278">
        <f>IF(T$142=0,0,T$142/CHI!T$12*1000)</f>
        <v>84.572046431488232</v>
      </c>
      <c r="U248" s="278">
        <f>IF(U$142=0,0,U$142/CHI!U$12*1000)</f>
        <v>81.865900431611593</v>
      </c>
      <c r="V248" s="278">
        <f>IF(V$142=0,0,V$142/CHI!V$12*1000)</f>
        <v>67.917559306429354</v>
      </c>
      <c r="W248" s="278">
        <f>IF(W$142=0,0,W$142/CHI!W$12*1000)</f>
        <v>75.749251766635808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26.844454325014979</v>
      </c>
      <c r="C249" s="279">
        <f>IF(C$156=0,0,C$156/CHI!C$12*1000)</f>
        <v>26.790569226440788</v>
      </c>
      <c r="D249" s="279">
        <f>IF(D$156=0,0,D$156/CHI!D$12*1000)</f>
        <v>23.307722424262582</v>
      </c>
      <c r="E249" s="279">
        <f>IF(E$156=0,0,E$156/CHI!E$12*1000)</f>
        <v>23.679450280803362</v>
      </c>
      <c r="F249" s="279">
        <f>IF(F$156=0,0,F$156/CHI!F$12*1000)</f>
        <v>21.010035675234267</v>
      </c>
      <c r="G249" s="279">
        <f>IF(G$156=0,0,G$156/CHI!G$12*1000)</f>
        <v>19.242377672958266</v>
      </c>
      <c r="H249" s="279">
        <f>IF(H$156=0,0,H$156/CHI!H$12*1000)</f>
        <v>19.929725195797133</v>
      </c>
      <c r="I249" s="279">
        <f>IF(I$156=0,0,I$156/CHI!I$12*1000)</f>
        <v>19.405685322396806</v>
      </c>
      <c r="J249" s="279">
        <f>IF(J$156=0,0,J$156/CHI!J$12*1000)</f>
        <v>18.176799035014156</v>
      </c>
      <c r="K249" s="279">
        <f>IF(K$156=0,0,K$156/CHI!K$12*1000)</f>
        <v>14.915139502222342</v>
      </c>
      <c r="L249" s="279">
        <f>IF(L$156=0,0,L$156/CHI!L$12*1000)</f>
        <v>18.896753175117507</v>
      </c>
      <c r="M249" s="279">
        <f>IF(M$156=0,0,M$156/CHI!M$12*1000)</f>
        <v>14.527335508684397</v>
      </c>
      <c r="N249" s="279">
        <f>IF(N$156=0,0,N$156/CHI!N$12*1000)</f>
        <v>13.250156096269045</v>
      </c>
      <c r="O249" s="279">
        <f>IF(O$156=0,0,O$156/CHI!O$12*1000)</f>
        <v>13.110349995576918</v>
      </c>
      <c r="P249" s="279">
        <f>IF(P$156=0,0,P$156/CHI!P$12*1000)</f>
        <v>14.650353099771097</v>
      </c>
      <c r="Q249" s="279">
        <f>IF(Q$156=0,0,Q$156/CHI!Q$12*1000)</f>
        <v>21.095723335152925</v>
      </c>
      <c r="R249" s="279">
        <f>IF(R$156=0,0,R$156/CHI!R$12*1000)</f>
        <v>20.739872714931678</v>
      </c>
      <c r="S249" s="279">
        <f>IF(S$156=0,0,S$156/CHI!S$12*1000)</f>
        <v>18.985127982450891</v>
      </c>
      <c r="T249" s="279">
        <f>IF(T$156=0,0,T$156/CHI!T$12*1000)</f>
        <v>21.917839118881329</v>
      </c>
      <c r="U249" s="279">
        <f>IF(U$156=0,0,U$156/CHI!U$12*1000)</f>
        <v>24.629283459139486</v>
      </c>
      <c r="V249" s="279">
        <f>IF(V$156=0,0,V$156/CHI!V$12*1000)</f>
        <v>21.683831737606766</v>
      </c>
      <c r="W249" s="279">
        <f>IF(W$156=0,0,W$156/CHI!W$12*1000)</f>
        <v>24.280151856942332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ES: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7374.1242664366155</v>
      </c>
      <c r="C5" s="225">
        <f t="shared" si="0"/>
        <v>7643.0766686688212</v>
      </c>
      <c r="D5" s="225">
        <f t="shared" si="0"/>
        <v>7482.5675151000869</v>
      </c>
      <c r="E5" s="225">
        <f t="shared" si="0"/>
        <v>7464.3074936187568</v>
      </c>
      <c r="F5" s="225">
        <f t="shared" si="0"/>
        <v>6764.8667537143547</v>
      </c>
      <c r="G5" s="225">
        <f t="shared" si="0"/>
        <v>6027.122699747858</v>
      </c>
      <c r="H5" s="225">
        <f t="shared" si="0"/>
        <v>6042.8944024240118</v>
      </c>
      <c r="I5" s="225">
        <f t="shared" si="0"/>
        <v>5907.3267348447444</v>
      </c>
      <c r="J5" s="225">
        <f t="shared" si="0"/>
        <v>5769.0304750517762</v>
      </c>
      <c r="K5" s="225">
        <f t="shared" si="0"/>
        <v>5042.3823029529804</v>
      </c>
      <c r="L5" s="225">
        <f t="shared" si="0"/>
        <v>5084.8780890795078</v>
      </c>
      <c r="M5" s="225">
        <f t="shared" si="0"/>
        <v>5232.2239015241594</v>
      </c>
      <c r="N5" s="225">
        <f t="shared" si="0"/>
        <v>4832.2912759023948</v>
      </c>
      <c r="O5" s="225">
        <f t="shared" si="0"/>
        <v>4171.4831372566323</v>
      </c>
      <c r="P5" s="225">
        <f t="shared" si="0"/>
        <v>3985.2065308768911</v>
      </c>
      <c r="Q5" s="225">
        <f t="shared" si="0"/>
        <v>3991.2415709963625</v>
      </c>
      <c r="R5" s="225">
        <f t="shared" si="0"/>
        <v>4614.0857300802509</v>
      </c>
      <c r="S5" s="225">
        <f t="shared" si="0"/>
        <v>4735.9996423351859</v>
      </c>
      <c r="T5" s="225">
        <f t="shared" si="0"/>
        <v>4823.9782755770984</v>
      </c>
      <c r="U5" s="225">
        <f t="shared" si="0"/>
        <v>4887.3903055512064</v>
      </c>
      <c r="V5" s="225">
        <f t="shared" si="0"/>
        <v>5480.6581512676639</v>
      </c>
      <c r="W5" s="225">
        <f t="shared" si="0"/>
        <v>5081.6271169705115</v>
      </c>
      <c r="DA5" s="89"/>
    </row>
    <row r="6" spans="1:105" ht="12" customHeight="1" x14ac:dyDescent="0.25">
      <c r="A6" s="55" t="s">
        <v>92</v>
      </c>
      <c r="B6" s="261">
        <v>6.3546644090533198</v>
      </c>
      <c r="C6" s="261">
        <v>6.0517693634507994</v>
      </c>
      <c r="D6" s="261">
        <v>6.0714457009345439</v>
      </c>
      <c r="E6" s="261">
        <v>6.4347599097970916</v>
      </c>
      <c r="F6" s="261">
        <v>6.8535952323729168</v>
      </c>
      <c r="G6" s="261">
        <v>7.0751768801378221</v>
      </c>
      <c r="H6" s="261">
        <v>6.6954270723019178</v>
      </c>
      <c r="I6" s="261">
        <v>6.2626264232581148</v>
      </c>
      <c r="J6" s="261">
        <v>5.6499537992445674</v>
      </c>
      <c r="K6" s="261">
        <v>3.7596474778144868</v>
      </c>
      <c r="L6" s="261">
        <v>3.9574444489819438</v>
      </c>
      <c r="M6" s="261">
        <v>4.4989594795953858</v>
      </c>
      <c r="N6" s="261">
        <v>4.4240402617849002</v>
      </c>
      <c r="O6" s="261">
        <v>4.2294249633008327</v>
      </c>
      <c r="P6" s="261">
        <v>4.6785516722760159</v>
      </c>
      <c r="Q6" s="261">
        <v>5.1179069912963842</v>
      </c>
      <c r="R6" s="261">
        <v>4.9907900099286904</v>
      </c>
      <c r="S6" s="261">
        <v>4.9703337125700484</v>
      </c>
      <c r="T6" s="261">
        <v>5.2070013657583054</v>
      </c>
      <c r="U6" s="261">
        <v>5.1662528169448603</v>
      </c>
      <c r="V6" s="261">
        <v>5.3354699463567279</v>
      </c>
      <c r="W6" s="261">
        <v>5.7493371009920269</v>
      </c>
      <c r="DA6" s="67" t="s">
        <v>1136</v>
      </c>
    </row>
    <row r="7" spans="1:105" ht="12" customHeight="1" x14ac:dyDescent="0.25">
      <c r="A7" s="202" t="s">
        <v>93</v>
      </c>
      <c r="B7" s="226">
        <v>13.17431444989036</v>
      </c>
      <c r="C7" s="226">
        <v>12.546360820994339</v>
      </c>
      <c r="D7" s="226">
        <v>12.587153259516141</v>
      </c>
      <c r="E7" s="226">
        <v>13.340366226175609</v>
      </c>
      <c r="F7" s="226">
        <v>14.208684029783621</v>
      </c>
      <c r="G7" s="226">
        <v>14.668060971832791</v>
      </c>
      <c r="H7" s="226">
        <v>13.880774176075651</v>
      </c>
      <c r="I7" s="226">
        <v>12.983503843987551</v>
      </c>
      <c r="J7" s="226">
        <v>11.713327909583411</v>
      </c>
      <c r="K7" s="226">
        <v>7.7943971396664278</v>
      </c>
      <c r="L7" s="226">
        <v>8.20446434820124</v>
      </c>
      <c r="M7" s="226">
        <v>9.3271183285561641</v>
      </c>
      <c r="N7" s="226">
        <v>9.1717978788453927</v>
      </c>
      <c r="O7" s="226">
        <v>8.7683268260962297</v>
      </c>
      <c r="P7" s="226">
        <v>9.6994438939706207</v>
      </c>
      <c r="Q7" s="226">
        <v>10.61030318651799</v>
      </c>
      <c r="R7" s="226">
        <v>10.346767777461141</v>
      </c>
      <c r="S7" s="226">
        <v>10.304358347704429</v>
      </c>
      <c r="T7" s="226">
        <v>10.7950111788402</v>
      </c>
      <c r="U7" s="226">
        <v>10.71053241475625</v>
      </c>
      <c r="V7" s="226">
        <v>11.06134868602995</v>
      </c>
      <c r="W7" s="226">
        <v>11.94440180567104</v>
      </c>
      <c r="DA7" s="174" t="s">
        <v>1137</v>
      </c>
    </row>
    <row r="8" spans="1:105" ht="12" customHeight="1" x14ac:dyDescent="0.25">
      <c r="A8" s="202" t="s">
        <v>94</v>
      </c>
      <c r="B8" s="226">
        <v>78.806285589270743</v>
      </c>
      <c r="C8" s="226">
        <v>75.049984401544691</v>
      </c>
      <c r="D8" s="226">
        <v>75.293997141050724</v>
      </c>
      <c r="E8" s="226">
        <v>79.799576265177521</v>
      </c>
      <c r="F8" s="226">
        <v>84.99369100060882</v>
      </c>
      <c r="G8" s="226">
        <v>87.741597969578692</v>
      </c>
      <c r="H8" s="226">
        <v>83.032195571215766</v>
      </c>
      <c r="I8" s="226">
        <v>77.664892224216757</v>
      </c>
      <c r="J8" s="226">
        <v>70.066937293354798</v>
      </c>
      <c r="K8" s="226">
        <v>46.62462622408858</v>
      </c>
      <c r="L8" s="226">
        <v>49.077571587546068</v>
      </c>
      <c r="M8" s="226">
        <v>55.793077774246932</v>
      </c>
      <c r="N8" s="226">
        <v>54.863979887270162</v>
      </c>
      <c r="O8" s="226">
        <v>52.450491494314832</v>
      </c>
      <c r="P8" s="226">
        <v>58.020259685825117</v>
      </c>
      <c r="Q8" s="226">
        <v>63.468849653307331</v>
      </c>
      <c r="R8" s="226">
        <v>61.892430114513601</v>
      </c>
      <c r="S8" s="226">
        <v>61.638744835799699</v>
      </c>
      <c r="T8" s="226">
        <v>64.573738325042811</v>
      </c>
      <c r="U8" s="226">
        <v>64.019574097545984</v>
      </c>
      <c r="V8" s="226">
        <v>66.166919490906395</v>
      </c>
      <c r="W8" s="226">
        <v>71.139010929473855</v>
      </c>
      <c r="DA8" s="174" t="s">
        <v>1138</v>
      </c>
    </row>
    <row r="9" spans="1:105" ht="12" customHeight="1" x14ac:dyDescent="0.25">
      <c r="A9" s="202" t="s">
        <v>95</v>
      </c>
      <c r="B9" s="226">
        <v>91.01745660097761</v>
      </c>
      <c r="C9" s="226">
        <v>86.67911001126599</v>
      </c>
      <c r="D9" s="226">
        <v>86.960932949144677</v>
      </c>
      <c r="E9" s="226">
        <v>92.164659394644247</v>
      </c>
      <c r="F9" s="226">
        <v>98.163611241918986</v>
      </c>
      <c r="G9" s="226">
        <v>101.337311174882</v>
      </c>
      <c r="H9" s="226">
        <v>95.898178684314672</v>
      </c>
      <c r="I9" s="226">
        <v>89.699202348900656</v>
      </c>
      <c r="J9" s="226">
        <v>80.923931087161847</v>
      </c>
      <c r="K9" s="226">
        <v>53.849193146917557</v>
      </c>
      <c r="L9" s="226">
        <v>56.682226660597777</v>
      </c>
      <c r="M9" s="226">
        <v>64.438312210515662</v>
      </c>
      <c r="N9" s="226">
        <v>63.365248990067649</v>
      </c>
      <c r="O9" s="226">
        <v>60.577786373092287</v>
      </c>
      <c r="P9" s="226">
        <v>67.010599832800764</v>
      </c>
      <c r="Q9" s="226">
        <v>73.303458291915248</v>
      </c>
      <c r="R9" s="226">
        <v>71.482769803881453</v>
      </c>
      <c r="S9" s="226">
        <v>71.18977555002219</v>
      </c>
      <c r="T9" s="226">
        <v>74.579551384955181</v>
      </c>
      <c r="U9" s="226">
        <v>73.995912496346534</v>
      </c>
      <c r="V9" s="226">
        <v>76.419598743325096</v>
      </c>
      <c r="W9" s="226">
        <v>82.520352547175577</v>
      </c>
      <c r="DA9" s="174" t="s">
        <v>1139</v>
      </c>
    </row>
    <row r="10" spans="1:105" ht="12" customHeight="1" x14ac:dyDescent="0.25">
      <c r="A10" s="56" t="s">
        <v>96</v>
      </c>
      <c r="B10" s="262">
        <v>37.034991458463168</v>
      </c>
      <c r="C10" s="262">
        <v>35.442982325858573</v>
      </c>
      <c r="D10" s="262">
        <v>40.26210062625325</v>
      </c>
      <c r="E10" s="262">
        <v>40.493581519157253</v>
      </c>
      <c r="F10" s="262">
        <v>45.785704865682291</v>
      </c>
      <c r="G10" s="262">
        <v>49.518907280568847</v>
      </c>
      <c r="H10" s="262">
        <v>46.834059041454857</v>
      </c>
      <c r="I10" s="262">
        <v>45.426336863986819</v>
      </c>
      <c r="J10" s="262">
        <v>44.300809206900517</v>
      </c>
      <c r="K10" s="262">
        <v>26.40061927158763</v>
      </c>
      <c r="L10" s="262">
        <v>31.279052548403062</v>
      </c>
      <c r="M10" s="262">
        <v>45.939025835678173</v>
      </c>
      <c r="N10" s="262">
        <v>49.119414985473611</v>
      </c>
      <c r="O10" s="262">
        <v>42.76307212023152</v>
      </c>
      <c r="P10" s="262">
        <v>50.759122803415544</v>
      </c>
      <c r="Q10" s="262">
        <v>43.444212867818628</v>
      </c>
      <c r="R10" s="262">
        <v>44.364683147919273</v>
      </c>
      <c r="S10" s="262">
        <v>47.138838970129832</v>
      </c>
      <c r="T10" s="262">
        <v>52.558515331222829</v>
      </c>
      <c r="U10" s="262">
        <v>53.890015932672547</v>
      </c>
      <c r="V10" s="262">
        <v>54.217365362023124</v>
      </c>
      <c r="W10" s="262">
        <v>58.497492060675647</v>
      </c>
      <c r="DA10" s="68" t="s">
        <v>1140</v>
      </c>
    </row>
    <row r="11" spans="1:105" ht="12" customHeight="1" x14ac:dyDescent="0.25">
      <c r="A11" s="37" t="s">
        <v>160</v>
      </c>
      <c r="B11" s="228">
        <v>1.515219336353846</v>
      </c>
      <c r="C11" s="228">
        <v>1.7616193314752231</v>
      </c>
      <c r="D11" s="228">
        <v>1.7756890010999149</v>
      </c>
      <c r="E11" s="228">
        <v>1.981095383609812</v>
      </c>
      <c r="F11" s="228">
        <v>2.130406844257636</v>
      </c>
      <c r="G11" s="228">
        <v>2.119657564264779</v>
      </c>
      <c r="H11" s="228">
        <v>1.1276695090222391</v>
      </c>
      <c r="I11" s="228">
        <v>1.5536156129550569</v>
      </c>
      <c r="J11" s="228">
        <v>1.580162469898506</v>
      </c>
      <c r="K11" s="228">
        <v>1.3519585908808121</v>
      </c>
      <c r="L11" s="228">
        <v>1.5946536201146699</v>
      </c>
      <c r="M11" s="228">
        <v>1.3622207405902811</v>
      </c>
      <c r="N11" s="228">
        <v>1.635634855245309</v>
      </c>
      <c r="O11" s="228">
        <v>0.50784284416643288</v>
      </c>
      <c r="P11" s="228">
        <v>0.48978903440464999</v>
      </c>
      <c r="Q11" s="228">
        <v>0.51092008805520395</v>
      </c>
      <c r="R11" s="228">
        <v>0.50170994652861134</v>
      </c>
      <c r="S11" s="228">
        <v>0.53578345585107001</v>
      </c>
      <c r="T11" s="228">
        <v>0.60052132693753002</v>
      </c>
      <c r="U11" s="228">
        <v>0.50378974688913358</v>
      </c>
      <c r="V11" s="228">
        <v>0.42489704126800931</v>
      </c>
      <c r="W11" s="228">
        <v>0.40678076889389603</v>
      </c>
      <c r="DA11" s="69" t="s">
        <v>1141</v>
      </c>
    </row>
    <row r="12" spans="1:105" ht="12" customHeight="1" x14ac:dyDescent="0.25">
      <c r="A12" s="37" t="s">
        <v>162</v>
      </c>
      <c r="B12" s="228">
        <v>27.38055732842686</v>
      </c>
      <c r="C12" s="228">
        <v>25.500827857254421</v>
      </c>
      <c r="D12" s="228">
        <v>32.262848868337372</v>
      </c>
      <c r="E12" s="228">
        <v>31.18837382328519</v>
      </c>
      <c r="F12" s="228">
        <v>37.210336015050743</v>
      </c>
      <c r="G12" s="228">
        <v>41.619931132466782</v>
      </c>
      <c r="H12" s="228">
        <v>40.12953193905777</v>
      </c>
      <c r="I12" s="228">
        <v>38.989990662441883</v>
      </c>
      <c r="J12" s="228">
        <v>38.831506889017653</v>
      </c>
      <c r="K12" s="228">
        <v>21.697313365607389</v>
      </c>
      <c r="L12" s="228">
        <v>26.792371201866629</v>
      </c>
      <c r="M12" s="228">
        <v>42.556600032205942</v>
      </c>
      <c r="N12" s="228">
        <v>45.837976686622021</v>
      </c>
      <c r="O12" s="228">
        <v>40.50242818547185</v>
      </c>
      <c r="P12" s="228">
        <v>37.806255314941197</v>
      </c>
      <c r="Q12" s="228">
        <v>28.867516293317429</v>
      </c>
      <c r="R12" s="228">
        <v>29.035807877549988</v>
      </c>
      <c r="S12" s="228">
        <v>30.314311149164642</v>
      </c>
      <c r="T12" s="228">
        <v>33.564049064386438</v>
      </c>
      <c r="U12" s="228">
        <v>33.37195843684983</v>
      </c>
      <c r="V12" s="228">
        <v>30.686458248967401</v>
      </c>
      <c r="W12" s="228">
        <v>32.952954937596289</v>
      </c>
      <c r="DA12" s="69" t="s">
        <v>1142</v>
      </c>
    </row>
    <row r="13" spans="1:105" ht="12" customHeight="1" x14ac:dyDescent="0.25">
      <c r="A13" s="37" t="s">
        <v>97</v>
      </c>
      <c r="B13" s="228">
        <v>8.4675174274445391E-4</v>
      </c>
      <c r="C13" s="228">
        <v>1.520087466293377E-3</v>
      </c>
      <c r="D13" s="228">
        <v>2.823857947637919E-3</v>
      </c>
      <c r="E13" s="228">
        <v>2.847042810343267E-3</v>
      </c>
      <c r="F13" s="228">
        <v>3.2726584182420199E-3</v>
      </c>
      <c r="G13" s="228">
        <v>3.3857063629465448E-3</v>
      </c>
      <c r="H13" s="228">
        <v>4.636236608243912E-3</v>
      </c>
      <c r="I13" s="228">
        <v>4.5950215972428996E-3</v>
      </c>
      <c r="J13" s="228">
        <v>1.108254739789382E-2</v>
      </c>
      <c r="K13" s="228">
        <v>1.2879968181668861E-2</v>
      </c>
      <c r="L13" s="228">
        <v>6.2150949460739992E-2</v>
      </c>
      <c r="M13" s="228">
        <v>7.2260041068507572E-2</v>
      </c>
      <c r="N13" s="228">
        <v>7.2139011836643119E-2</v>
      </c>
      <c r="O13" s="228">
        <v>6.5366415209581516E-2</v>
      </c>
      <c r="P13" s="228">
        <v>6.8914609539781263E-2</v>
      </c>
      <c r="Q13" s="228">
        <v>7.4588459655611034E-2</v>
      </c>
      <c r="R13" s="228">
        <v>6.4008898028533004E-2</v>
      </c>
      <c r="S13" s="228">
        <v>6.6216520990643041E-2</v>
      </c>
      <c r="T13" s="228">
        <v>6.6864654078887031E-2</v>
      </c>
      <c r="U13" s="228">
        <v>6.7769941530902877E-2</v>
      </c>
      <c r="V13" s="228">
        <v>6.9533476844424971E-2</v>
      </c>
      <c r="W13" s="228">
        <v>7.0486777681958906E-2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10.476113464678919</v>
      </c>
      <c r="Q14" s="228">
        <v>10.57767951846234</v>
      </c>
      <c r="R14" s="228">
        <v>11.60705354248792</v>
      </c>
      <c r="S14" s="228">
        <v>13.3444899988825</v>
      </c>
      <c r="T14" s="228">
        <v>15.718010223113019</v>
      </c>
      <c r="U14" s="228">
        <v>17.464019530651409</v>
      </c>
      <c r="V14" s="228">
        <v>20.23061348983228</v>
      </c>
      <c r="W14" s="228">
        <v>22.024404552616041</v>
      </c>
      <c r="DA14" s="69" t="s">
        <v>1144</v>
      </c>
    </row>
    <row r="15" spans="1:105" ht="12" customHeight="1" x14ac:dyDescent="0.25">
      <c r="A15" s="37" t="s">
        <v>38</v>
      </c>
      <c r="B15" s="228">
        <v>8.1383680419397066</v>
      </c>
      <c r="C15" s="228">
        <v>8.1790150496626275</v>
      </c>
      <c r="D15" s="228">
        <v>6.2207388988683254</v>
      </c>
      <c r="E15" s="228">
        <v>7.3212652694519136</v>
      </c>
      <c r="F15" s="228">
        <v>6.441689347955676</v>
      </c>
      <c r="G15" s="228">
        <v>5.7759328774743466</v>
      </c>
      <c r="H15" s="228">
        <v>5.5722213567666152</v>
      </c>
      <c r="I15" s="228">
        <v>4.8781355669926381</v>
      </c>
      <c r="J15" s="228">
        <v>3.8780573005864758</v>
      </c>
      <c r="K15" s="228">
        <v>3.338467346917763</v>
      </c>
      <c r="L15" s="228">
        <v>2.8298767769610209</v>
      </c>
      <c r="M15" s="228">
        <v>1.9479450218134311</v>
      </c>
      <c r="N15" s="228">
        <v>1.5736644317696451</v>
      </c>
      <c r="O15" s="228">
        <v>1.6874346753836531</v>
      </c>
      <c r="P15" s="228">
        <v>1.918050379850992</v>
      </c>
      <c r="Q15" s="228">
        <v>3.4135085083280479</v>
      </c>
      <c r="R15" s="228">
        <v>3.1561028833242259</v>
      </c>
      <c r="S15" s="228">
        <v>2.8780378452409741</v>
      </c>
      <c r="T15" s="228">
        <v>2.6090700627069512</v>
      </c>
      <c r="U15" s="228">
        <v>2.482478276751265</v>
      </c>
      <c r="V15" s="228">
        <v>2.8058631051110048</v>
      </c>
      <c r="W15" s="228">
        <v>3.0428650238874648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6268.7668959587281</v>
      </c>
      <c r="C16" s="316">
        <f>CHI_fec!C16</f>
        <v>6578.0700773860699</v>
      </c>
      <c r="D16" s="316">
        <f>CHI_fec!D16</f>
        <v>6300.4333619948402</v>
      </c>
      <c r="E16" s="316">
        <f>CHI_fec!E16</f>
        <v>6270.9978503869297</v>
      </c>
      <c r="F16" s="316">
        <f>CHI_fec!F16</f>
        <v>5441.3453998280302</v>
      </c>
      <c r="G16" s="316">
        <f>CHI_fec!G16</f>
        <v>4613.3570937231289</v>
      </c>
      <c r="H16" s="316">
        <f>CHI_fec!H16</f>
        <v>4701.0616890805741</v>
      </c>
      <c r="I16" s="316">
        <f>CHI_fec!I16</f>
        <v>4604.7848722635672</v>
      </c>
      <c r="J16" s="316">
        <f>CHI_fec!J16</f>
        <v>4510.5783036538196</v>
      </c>
      <c r="K16" s="316">
        <f>CHI_fec!K16</f>
        <v>4249.0186586414447</v>
      </c>
      <c r="L16" s="316">
        <f>CHI_fec!L16</f>
        <v>4163.6679277730009</v>
      </c>
      <c r="M16" s="316">
        <f>CHI_fec!M16</f>
        <v>3981.21238177128</v>
      </c>
      <c r="N16" s="316">
        <f>CHI_fec!N16</f>
        <v>3526.1503009458288</v>
      </c>
      <c r="O16" s="316">
        <f>CHI_fec!O16</f>
        <v>3018.8427503816279</v>
      </c>
      <c r="P16" s="316">
        <f>CHI_fec!P16</f>
        <v>2783.423490624205</v>
      </c>
      <c r="Q16" s="316">
        <f>CHI_fec!Q16</f>
        <v>2941.5533411809652</v>
      </c>
      <c r="R16" s="316">
        <f>CHI_fec!R16</f>
        <v>3556.9016519523889</v>
      </c>
      <c r="S16" s="316">
        <f>CHI_fec!S16</f>
        <v>3634.458336343464</v>
      </c>
      <c r="T16" s="316">
        <f>CHI_fec!T16</f>
        <v>3661.4983102018459</v>
      </c>
      <c r="U16" s="316">
        <f>CHI_fec!U16</f>
        <v>3720.653433534766</v>
      </c>
      <c r="V16" s="316">
        <f>CHI_fec!V16</f>
        <v>4344.4984774991844</v>
      </c>
      <c r="W16" s="316">
        <f>CHI_fec!W16</f>
        <v>3859.1236039200562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44.138731212991253</v>
      </c>
      <c r="I17" s="317">
        <f>CHI_fec!I17</f>
        <v>42.801209322896042</v>
      </c>
      <c r="J17" s="317">
        <f>CHI_fec!J17</f>
        <v>44.138750773336959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40.126139294926908</v>
      </c>
      <c r="S17" s="317">
        <f>CHI_fec!S17</f>
        <v>38.788564058469483</v>
      </c>
      <c r="T17" s="317">
        <f>CHI_fec!T17</f>
        <v>49.278847807394669</v>
      </c>
      <c r="U17" s="317">
        <f>CHI_fec!U17</f>
        <v>35.199226139294929</v>
      </c>
      <c r="V17" s="317">
        <f>CHI_fec!V17</f>
        <v>18.479621668099739</v>
      </c>
      <c r="W17" s="317">
        <f>CHI_fec!W17</f>
        <v>32.559243336199479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256.45124677558039</v>
      </c>
      <c r="P19" s="317">
        <f>CHI_fec!P19</f>
        <v>423.65288048151331</v>
      </c>
      <c r="Q19" s="317">
        <f>CHI_fec!Q19</f>
        <v>619.0981083404987</v>
      </c>
      <c r="R19" s="317">
        <f>CHI_fec!R19</f>
        <v>1198.6552880481511</v>
      </c>
      <c r="S19" s="317">
        <f>CHI_fec!S19</f>
        <v>1063.086328460877</v>
      </c>
      <c r="T19" s="317">
        <f>CHI_fec!T19</f>
        <v>1406.527687016337</v>
      </c>
      <c r="U19" s="317">
        <f>CHI_fec!U19</f>
        <v>1357.94875322442</v>
      </c>
      <c r="V19" s="317">
        <f>CHI_fec!V19</f>
        <v>1147.816938950989</v>
      </c>
      <c r="W19" s="317">
        <f>CHI_fec!W19</f>
        <v>768.35726569217547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808.45511607910578</v>
      </c>
      <c r="C22" s="317">
        <f>CHI_fec!C22</f>
        <v>906.39148753224413</v>
      </c>
      <c r="D22" s="317">
        <f>CHI_fec!D22</f>
        <v>814.21607910576097</v>
      </c>
      <c r="E22" s="317">
        <f>CHI_fec!E22</f>
        <v>1849.26913155632</v>
      </c>
      <c r="F22" s="317">
        <f>CHI_fec!F22</f>
        <v>2470.4929492691308</v>
      </c>
      <c r="G22" s="317">
        <f>CHI_fec!G22</f>
        <v>1618.8306104901119</v>
      </c>
      <c r="H22" s="317">
        <f>CHI_fec!H22</f>
        <v>2010.5760963026651</v>
      </c>
      <c r="I22" s="317">
        <f>CHI_fec!I22</f>
        <v>1681.241014617369</v>
      </c>
      <c r="J22" s="317">
        <f>CHI_fec!J22</f>
        <v>2212.2098022355981</v>
      </c>
      <c r="K22" s="317">
        <f>CHI_fec!K22</f>
        <v>1745.5717970765261</v>
      </c>
      <c r="L22" s="317">
        <f>CHI_fec!L22</f>
        <v>1421.037575236458</v>
      </c>
      <c r="M22" s="317">
        <f>CHI_fec!M22</f>
        <v>1347.1051590713671</v>
      </c>
      <c r="N22" s="317">
        <f>CHI_fec!N22</f>
        <v>1669.719088564058</v>
      </c>
      <c r="O22" s="317">
        <f>CHI_fec!O22</f>
        <v>698.64808142204174</v>
      </c>
      <c r="P22" s="317">
        <f>CHI_fec!P22</f>
        <v>313.42073911947512</v>
      </c>
      <c r="Q22" s="317">
        <f>CHI_fec!Q22</f>
        <v>337.46546499867708</v>
      </c>
      <c r="R22" s="317">
        <f>CHI_fec!R22</f>
        <v>566.80044816907082</v>
      </c>
      <c r="S22" s="317">
        <f>CHI_fec!S22</f>
        <v>584.08335783959456</v>
      </c>
      <c r="T22" s="317">
        <f>CHI_fec!T22</f>
        <v>767.33072636693623</v>
      </c>
      <c r="U22" s="317">
        <f>CHI_fec!U22</f>
        <v>741.03847222780166</v>
      </c>
      <c r="V22" s="317">
        <f>CHI_fec!V22</f>
        <v>1357.060816278205</v>
      </c>
      <c r="W22" s="317">
        <f>CHI_fec!W22</f>
        <v>1000.772873051612</v>
      </c>
      <c r="DA22" s="137"/>
    </row>
    <row r="23" spans="1:105" ht="12" customHeight="1" x14ac:dyDescent="0.25">
      <c r="A23" s="135" t="s">
        <v>84</v>
      </c>
      <c r="B23" s="317">
        <f>CHI_fec!B23</f>
        <v>4985.8961306964748</v>
      </c>
      <c r="C23" s="317">
        <f>CHI_fec!C23</f>
        <v>5200.5947549441098</v>
      </c>
      <c r="D23" s="317">
        <f>CHI_fec!D23</f>
        <v>5041.1650902837482</v>
      </c>
      <c r="E23" s="317">
        <f>CHI_fec!E23</f>
        <v>3950.6663800515898</v>
      </c>
      <c r="F23" s="317">
        <f>CHI_fec!F23</f>
        <v>2530.6797936371449</v>
      </c>
      <c r="G23" s="317">
        <f>CHI_fec!G23</f>
        <v>2514.7368013757518</v>
      </c>
      <c r="H23" s="317">
        <f>CHI_fec!H23</f>
        <v>2205.4433361994838</v>
      </c>
      <c r="I23" s="317">
        <f>CHI_fec!I23</f>
        <v>2404.198882201204</v>
      </c>
      <c r="J23" s="317">
        <f>CHI_fec!J23</f>
        <v>1862.1381771281169</v>
      </c>
      <c r="K23" s="317">
        <f>CHI_fec!K23</f>
        <v>2124.6656061908861</v>
      </c>
      <c r="L23" s="317">
        <f>CHI_fec!L23</f>
        <v>2272.4037833190018</v>
      </c>
      <c r="M23" s="317">
        <f>CHI_fec!M23</f>
        <v>2149.1115219260528</v>
      </c>
      <c r="N23" s="317">
        <f>CHI_fec!N23</f>
        <v>1501.8271711092</v>
      </c>
      <c r="O23" s="317">
        <f>CHI_fec!O23</f>
        <v>1593.233533963886</v>
      </c>
      <c r="P23" s="317">
        <f>CHI_fec!P23</f>
        <v>1561.3475494411009</v>
      </c>
      <c r="Q23" s="317">
        <f>CHI_fec!Q23</f>
        <v>1548.5932072226999</v>
      </c>
      <c r="R23" s="317">
        <f>CHI_fec!R23</f>
        <v>1306.2601891659499</v>
      </c>
      <c r="S23" s="317">
        <f>CHI_fec!S23</f>
        <v>1511.3929492691309</v>
      </c>
      <c r="T23" s="317">
        <f>CHI_fec!T23</f>
        <v>974.64651762682706</v>
      </c>
      <c r="U23" s="317">
        <f>CHI_fec!U23</f>
        <v>1120.258899398108</v>
      </c>
      <c r="V23" s="317">
        <f>CHI_fec!V23</f>
        <v>1376.409200343938</v>
      </c>
      <c r="W23" s="317">
        <f>CHI_fec!W23</f>
        <v>1665.516766981943</v>
      </c>
      <c r="DA23" s="137"/>
    </row>
    <row r="24" spans="1:105" ht="12" customHeight="1" x14ac:dyDescent="0.25">
      <c r="A24" s="135" t="s">
        <v>72</v>
      </c>
      <c r="B24" s="317">
        <f>CHI_fec!B24</f>
        <v>474.41564918314702</v>
      </c>
      <c r="C24" s="317">
        <f>CHI_fec!C24</f>
        <v>471.08383490971619</v>
      </c>
      <c r="D24" s="317">
        <f>CHI_fec!D24</f>
        <v>445.05219260533102</v>
      </c>
      <c r="E24" s="317">
        <f>CHI_fec!E24</f>
        <v>471.06233877901968</v>
      </c>
      <c r="F24" s="317">
        <f>CHI_fec!F24</f>
        <v>440.17265692175403</v>
      </c>
      <c r="G24" s="317">
        <f>CHI_fec!G24</f>
        <v>479.78968185726558</v>
      </c>
      <c r="H24" s="317">
        <f>CHI_fec!H24</f>
        <v>440.90352536543418</v>
      </c>
      <c r="I24" s="317">
        <f>CHI_fec!I24</f>
        <v>476.54376612209802</v>
      </c>
      <c r="J24" s="317">
        <f>CHI_fec!J24</f>
        <v>392.09157351676691</v>
      </c>
      <c r="K24" s="317">
        <f>CHI_fec!K24</f>
        <v>378.78125537403258</v>
      </c>
      <c r="L24" s="317">
        <f>CHI_fec!L24</f>
        <v>470.22656921754083</v>
      </c>
      <c r="M24" s="317">
        <f>CHI_fec!M24</f>
        <v>484.99570077386068</v>
      </c>
      <c r="N24" s="317">
        <f>CHI_fec!N24</f>
        <v>354.6040412725709</v>
      </c>
      <c r="O24" s="317">
        <f>CHI_fec!O24</f>
        <v>470.50988822012027</v>
      </c>
      <c r="P24" s="317">
        <f>CHI_fec!P24</f>
        <v>485.0023215821152</v>
      </c>
      <c r="Q24" s="317">
        <f>CHI_fec!Q24</f>
        <v>436.39656061908858</v>
      </c>
      <c r="R24" s="317">
        <f>CHI_fec!R24</f>
        <v>445.05958727429049</v>
      </c>
      <c r="S24" s="317">
        <f>CHI_fec!S24</f>
        <v>437.10713671539122</v>
      </c>
      <c r="T24" s="317">
        <f>CHI_fec!T24</f>
        <v>463.71453138435078</v>
      </c>
      <c r="U24" s="317">
        <f>CHI_fec!U24</f>
        <v>466.20808254514179</v>
      </c>
      <c r="V24" s="317">
        <f>CHI_fec!V24</f>
        <v>444.73190025795361</v>
      </c>
      <c r="W24" s="317">
        <f>CHI_fec!W24</f>
        <v>391.9174548581255</v>
      </c>
      <c r="DA24" s="137"/>
    </row>
    <row r="25" spans="1:105" ht="12" customHeight="1" x14ac:dyDescent="0.25">
      <c r="A25" s="57" t="s">
        <v>1000</v>
      </c>
      <c r="B25" s="296">
        <v>530.66486640325957</v>
      </c>
      <c r="C25" s="296">
        <v>510.15174015615997</v>
      </c>
      <c r="D25" s="296">
        <v>588.56069185211652</v>
      </c>
      <c r="E25" s="296">
        <v>587.89122580151582</v>
      </c>
      <c r="F25" s="296">
        <v>666.55913270489441</v>
      </c>
      <c r="G25" s="296">
        <v>722.11063388141076</v>
      </c>
      <c r="H25" s="296">
        <v>682.29041745871427</v>
      </c>
      <c r="I25" s="296">
        <v>663.51632174909855</v>
      </c>
      <c r="J25" s="296">
        <v>648.99772489999111</v>
      </c>
      <c r="K25" s="296">
        <v>388.94918041108332</v>
      </c>
      <c r="L25" s="296">
        <v>462.93468866938161</v>
      </c>
      <c r="M25" s="296">
        <v>670.32596897145243</v>
      </c>
      <c r="N25" s="296">
        <v>712.27634927510337</v>
      </c>
      <c r="O25" s="296">
        <v>614.74098793888379</v>
      </c>
      <c r="P25" s="296">
        <v>632.48977457566934</v>
      </c>
      <c r="Q25" s="296">
        <v>524.24679343628247</v>
      </c>
      <c r="R25" s="296">
        <v>530.90190079092872</v>
      </c>
      <c r="S25" s="296">
        <v>555.63911207248486</v>
      </c>
      <c r="T25" s="296">
        <v>608.04050098019604</v>
      </c>
      <c r="U25" s="296">
        <v>610.99223167921605</v>
      </c>
      <c r="V25" s="296">
        <v>587.37589339047372</v>
      </c>
      <c r="W25" s="296">
        <v>631.7327808832581</v>
      </c>
      <c r="DA25" s="70" t="s">
        <v>1146</v>
      </c>
    </row>
    <row r="26" spans="1:105" ht="12" customHeight="1" x14ac:dyDescent="0.25">
      <c r="A26" s="46" t="s">
        <v>30</v>
      </c>
      <c r="B26" s="231">
        <v>11.053236536112241</v>
      </c>
      <c r="C26" s="231">
        <v>42.799769830258427</v>
      </c>
      <c r="D26" s="231">
        <v>46.313915304460743</v>
      </c>
      <c r="E26" s="231">
        <v>59.76058567991398</v>
      </c>
      <c r="F26" s="231">
        <v>45.750605050048847</v>
      </c>
      <c r="G26" s="231">
        <v>28.76973361003969</v>
      </c>
      <c r="H26" s="231">
        <v>22.0978518332508</v>
      </c>
      <c r="I26" s="231">
        <v>23.648372428897609</v>
      </c>
      <c r="J26" s="231">
        <v>29.587702618706871</v>
      </c>
      <c r="K26" s="231">
        <v>19.61206956998938</v>
      </c>
      <c r="L26" s="231">
        <v>23.443170569686711</v>
      </c>
      <c r="M26" s="231">
        <v>33.995347549808614</v>
      </c>
      <c r="N26" s="231">
        <v>32.47731843146989</v>
      </c>
      <c r="O26" s="231">
        <v>28.426714975569059</v>
      </c>
      <c r="P26" s="231">
        <v>32.153235940538551</v>
      </c>
      <c r="Q26" s="231">
        <v>31.460119706915581</v>
      </c>
      <c r="R26" s="231">
        <v>25.441104854663031</v>
      </c>
      <c r="S26" s="231">
        <v>22.14171517172662</v>
      </c>
      <c r="T26" s="231">
        <v>27.296958666720499</v>
      </c>
      <c r="U26" s="231">
        <v>24.245975351614849</v>
      </c>
      <c r="V26" s="231">
        <v>23.456244303174959</v>
      </c>
      <c r="W26" s="231">
        <v>23.275097678682702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49.463366558066447</v>
      </c>
      <c r="C28" s="231">
        <v>49.929300048532788</v>
      </c>
      <c r="D28" s="231">
        <v>50.612801650032758</v>
      </c>
      <c r="E28" s="231">
        <v>50.124726050273964</v>
      </c>
      <c r="F28" s="231">
        <v>51.331761690624234</v>
      </c>
      <c r="G28" s="231">
        <v>50.666805700177093</v>
      </c>
      <c r="H28" s="231">
        <v>46.11541477983436</v>
      </c>
      <c r="I28" s="231">
        <v>45.587832899223393</v>
      </c>
      <c r="J28" s="231">
        <v>44.836215785482061</v>
      </c>
      <c r="K28" s="231">
        <v>37.673607470163631</v>
      </c>
      <c r="L28" s="231">
        <v>41.504673216463402</v>
      </c>
      <c r="M28" s="231">
        <v>42.764422289720322</v>
      </c>
      <c r="N28" s="231">
        <v>39.66034032841057</v>
      </c>
      <c r="O28" s="231">
        <v>0.45669822895376111</v>
      </c>
      <c r="P28" s="231">
        <v>0.48700351611760972</v>
      </c>
      <c r="Q28" s="231">
        <v>1.523214842242292</v>
      </c>
      <c r="R28" s="231">
        <v>3.2656000763836199</v>
      </c>
      <c r="S28" s="231">
        <v>1.287063074383505</v>
      </c>
      <c r="T28" s="231">
        <v>1.3239771818886159</v>
      </c>
      <c r="U28" s="231">
        <v>1.319682430963014</v>
      </c>
      <c r="V28" s="231">
        <v>0.80110264432720579</v>
      </c>
      <c r="W28" s="231">
        <v>0.51116862908130811</v>
      </c>
      <c r="DA28" s="73" t="s">
        <v>1149</v>
      </c>
    </row>
    <row r="29" spans="1:105" ht="12" customHeight="1" x14ac:dyDescent="0.25">
      <c r="A29" s="46" t="s">
        <v>160</v>
      </c>
      <c r="B29" s="231">
        <v>20.456022606982859</v>
      </c>
      <c r="C29" s="231">
        <v>21.73311196612373</v>
      </c>
      <c r="D29" s="231">
        <v>21.619878168082732</v>
      </c>
      <c r="E29" s="231">
        <v>24.256177917385731</v>
      </c>
      <c r="F29" s="231">
        <v>27.93347283898833</v>
      </c>
      <c r="G29" s="231">
        <v>29.205737832182059</v>
      </c>
      <c r="H29" s="231">
        <v>15.274865848252899</v>
      </c>
      <c r="I29" s="231">
        <v>20.943977027895869</v>
      </c>
      <c r="J29" s="231">
        <v>20.475620749732279</v>
      </c>
      <c r="K29" s="231">
        <v>17.081158221952979</v>
      </c>
      <c r="L29" s="231">
        <v>20.307770076718239</v>
      </c>
      <c r="M29" s="231">
        <v>17.350628416999161</v>
      </c>
      <c r="N29" s="231">
        <v>21.523634618313761</v>
      </c>
      <c r="O29" s="231">
        <v>7.2942450010206326</v>
      </c>
      <c r="P29" s="231">
        <v>7.8136877418551176</v>
      </c>
      <c r="Q29" s="231">
        <v>8.5871947064592895</v>
      </c>
      <c r="R29" s="231">
        <v>8.735598007523798</v>
      </c>
      <c r="S29" s="231">
        <v>9.3948937690038719</v>
      </c>
      <c r="T29" s="231">
        <v>10.32781525276468</v>
      </c>
      <c r="U29" s="231">
        <v>8.9631471700116432</v>
      </c>
      <c r="V29" s="231">
        <v>7.9492324655073796</v>
      </c>
      <c r="W29" s="231">
        <v>7.6240144000976224</v>
      </c>
      <c r="DA29" s="73" t="s">
        <v>1150</v>
      </c>
    </row>
    <row r="30" spans="1:105" ht="12" customHeight="1" x14ac:dyDescent="0.25">
      <c r="A30" s="46" t="s">
        <v>70</v>
      </c>
      <c r="B30" s="231">
        <v>60.010007367408988</v>
      </c>
      <c r="C30" s="231">
        <v>55.33465935251202</v>
      </c>
      <c r="D30" s="231">
        <v>57.354688636900377</v>
      </c>
      <c r="E30" s="231">
        <v>48.977644118635411</v>
      </c>
      <c r="F30" s="231">
        <v>34.023613163954778</v>
      </c>
      <c r="G30" s="231">
        <v>23.741431558521558</v>
      </c>
      <c r="H30" s="231">
        <v>40.331898521743923</v>
      </c>
      <c r="I30" s="231">
        <v>36.64807370753924</v>
      </c>
      <c r="J30" s="231">
        <v>40.272952375822243</v>
      </c>
      <c r="K30" s="231">
        <v>28.48268015342957</v>
      </c>
      <c r="L30" s="231">
        <v>23.27641463006654</v>
      </c>
      <c r="M30" s="231">
        <v>31.570213991288298</v>
      </c>
      <c r="N30" s="231">
        <v>17.968986384458852</v>
      </c>
      <c r="O30" s="231">
        <v>19.401619238402091</v>
      </c>
      <c r="P30" s="231">
        <v>14.28093947081193</v>
      </c>
      <c r="Q30" s="231">
        <v>17.561568492275931</v>
      </c>
      <c r="R30" s="231">
        <v>8.499530596413555</v>
      </c>
      <c r="S30" s="231">
        <v>12.967956469107129</v>
      </c>
      <c r="T30" s="231">
        <v>15.530011741840619</v>
      </c>
      <c r="U30" s="231">
        <v>7.1444496870986516</v>
      </c>
      <c r="V30" s="231">
        <v>4.2164510181400514</v>
      </c>
      <c r="W30" s="231">
        <v>7.071931206408995</v>
      </c>
      <c r="DA30" s="73" t="s">
        <v>1151</v>
      </c>
    </row>
    <row r="31" spans="1:105" ht="12" customHeight="1" x14ac:dyDescent="0.25">
      <c r="A31" s="46" t="s">
        <v>34</v>
      </c>
      <c r="B31" s="231">
        <v>32.304537548427568</v>
      </c>
      <c r="C31" s="231">
        <v>35.304266094558997</v>
      </c>
      <c r="D31" s="231">
        <v>32.672525081434117</v>
      </c>
      <c r="E31" s="231">
        <v>35.360239022802027</v>
      </c>
      <c r="F31" s="231">
        <v>36.666984767229813</v>
      </c>
      <c r="G31" s="231">
        <v>37.101754939373237</v>
      </c>
      <c r="H31" s="231">
        <v>34.894902139189377</v>
      </c>
      <c r="I31" s="231">
        <v>30.362362279343241</v>
      </c>
      <c r="J31" s="231">
        <v>28.71910493716069</v>
      </c>
      <c r="K31" s="231">
        <v>22.92954412592146</v>
      </c>
      <c r="L31" s="231">
        <v>27.012832240261979</v>
      </c>
      <c r="M31" s="231">
        <v>25.167924930655008</v>
      </c>
      <c r="N31" s="231">
        <v>22.772624803380779</v>
      </c>
      <c r="O31" s="231">
        <v>1.414694568179282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353.21266084774032</v>
      </c>
      <c r="C32" s="231">
        <v>300.61622508903707</v>
      </c>
      <c r="D32" s="231">
        <v>375.35079396123069</v>
      </c>
      <c r="E32" s="231">
        <v>364.88667327345178</v>
      </c>
      <c r="F32" s="231">
        <v>466.20214073471271</v>
      </c>
      <c r="G32" s="231">
        <v>547.96411929575459</v>
      </c>
      <c r="H32" s="231">
        <v>519.40717987483072</v>
      </c>
      <c r="I32" s="231">
        <v>502.24658730270488</v>
      </c>
      <c r="J32" s="231">
        <v>480.80377145112288</v>
      </c>
      <c r="K32" s="231">
        <v>261.94383078025322</v>
      </c>
      <c r="L32" s="231">
        <v>326.02831063375481</v>
      </c>
      <c r="M32" s="231">
        <v>517.94414934833901</v>
      </c>
      <c r="N32" s="231">
        <v>576.37214097912818</v>
      </c>
      <c r="O32" s="231">
        <v>555.87911465145487</v>
      </c>
      <c r="P32" s="231">
        <v>576.31370062816495</v>
      </c>
      <c r="Q32" s="231">
        <v>463.61346281608309</v>
      </c>
      <c r="R32" s="231">
        <v>483.08341862736552</v>
      </c>
      <c r="S32" s="231">
        <v>507.92380321199528</v>
      </c>
      <c r="T32" s="231">
        <v>551.57256913669596</v>
      </c>
      <c r="U32" s="231">
        <v>567.33709985085522</v>
      </c>
      <c r="V32" s="231">
        <v>548.57567258614495</v>
      </c>
      <c r="W32" s="231">
        <v>590.15480426005729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0.2974442068411447</v>
      </c>
      <c r="D33" s="231">
        <v>0.3007198305236517</v>
      </c>
      <c r="E33" s="231">
        <v>0.14469026900359219</v>
      </c>
      <c r="F33" s="231">
        <v>0.25412912098448481</v>
      </c>
      <c r="G33" s="231">
        <v>0.24090048818646009</v>
      </c>
      <c r="H33" s="231">
        <v>0.16641388019423309</v>
      </c>
      <c r="I33" s="231">
        <v>8.6620794223957825E-2</v>
      </c>
      <c r="J33" s="231">
        <v>0.31035298304026571</v>
      </c>
      <c r="K33" s="231">
        <v>0</v>
      </c>
      <c r="L33" s="231">
        <v>0</v>
      </c>
      <c r="M33" s="231">
        <v>0</v>
      </c>
      <c r="N33" s="231">
        <v>0</v>
      </c>
      <c r="O33" s="231">
        <v>0.51582067343485083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4.1650349385211003</v>
      </c>
      <c r="C34" s="231">
        <v>4.1369635682958918</v>
      </c>
      <c r="D34" s="231">
        <v>4.3353692194514446</v>
      </c>
      <c r="E34" s="231">
        <v>4.3804894700493389</v>
      </c>
      <c r="F34" s="231">
        <v>4.3964253383512153</v>
      </c>
      <c r="G34" s="231">
        <v>4.4201504571761783</v>
      </c>
      <c r="H34" s="231">
        <v>4.001890581418011</v>
      </c>
      <c r="I34" s="231">
        <v>3.9924953092703772</v>
      </c>
      <c r="J34" s="231">
        <v>3.9920039989238441</v>
      </c>
      <c r="K34" s="231">
        <v>1.2262900893730979</v>
      </c>
      <c r="L34" s="231">
        <v>1.361517302429877</v>
      </c>
      <c r="M34" s="231">
        <v>1.53328244464196</v>
      </c>
      <c r="N34" s="231">
        <v>1.501303729941196</v>
      </c>
      <c r="O34" s="231">
        <v>1.352080601869236</v>
      </c>
      <c r="P34" s="231">
        <v>1.441207278181065</v>
      </c>
      <c r="Q34" s="231">
        <v>1.5012328723062121</v>
      </c>
      <c r="R34" s="231">
        <v>1.8766486285792801</v>
      </c>
      <c r="S34" s="231">
        <v>1.9236803762685271</v>
      </c>
      <c r="T34" s="231">
        <v>1.9891690002856679</v>
      </c>
      <c r="U34" s="231">
        <v>1.9818771886725299</v>
      </c>
      <c r="V34" s="231">
        <v>2.3771903731791229</v>
      </c>
      <c r="W34" s="231">
        <v>3.095764708930234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199.64462586366199</v>
      </c>
      <c r="C36" s="263">
        <v>191.5517460875852</v>
      </c>
      <c r="D36" s="263">
        <v>221.1743376625721</v>
      </c>
      <c r="E36" s="263">
        <v>220.86153033181861</v>
      </c>
      <c r="F36" s="263">
        <v>250.53785451835671</v>
      </c>
      <c r="G36" s="263">
        <v>271.54030410694031</v>
      </c>
      <c r="H36" s="263">
        <v>256.71280018643478</v>
      </c>
      <c r="I36" s="263">
        <v>249.70398599515281</v>
      </c>
      <c r="J36" s="263">
        <v>244.23959296301371</v>
      </c>
      <c r="K36" s="263">
        <v>146.06834573743589</v>
      </c>
      <c r="L36" s="263">
        <v>173.79411632928969</v>
      </c>
      <c r="M36" s="263">
        <v>252.7397359391903</v>
      </c>
      <c r="N36" s="263">
        <v>268.83692208053668</v>
      </c>
      <c r="O36" s="263">
        <v>232.79932087154219</v>
      </c>
      <c r="P36" s="263">
        <v>239.55947722268169</v>
      </c>
      <c r="Q36" s="263">
        <v>198.53578665122259</v>
      </c>
      <c r="R36" s="263">
        <v>200.8776025312072</v>
      </c>
      <c r="S36" s="263">
        <v>210.19416088071841</v>
      </c>
      <c r="T36" s="263">
        <v>230.20773068019031</v>
      </c>
      <c r="U36" s="263">
        <v>231.27329040336781</v>
      </c>
      <c r="V36" s="263">
        <v>222.31906150946611</v>
      </c>
      <c r="W36" s="263">
        <v>239.10927962086299</v>
      </c>
      <c r="DA36" s="70" t="s">
        <v>1157</v>
      </c>
    </row>
    <row r="37" spans="1:105" ht="12" customHeight="1" x14ac:dyDescent="0.25">
      <c r="A37" s="60" t="s">
        <v>1014</v>
      </c>
      <c r="B37" s="264">
        <v>195.50776380682689</v>
      </c>
      <c r="C37" s="264">
        <v>187.72078124648641</v>
      </c>
      <c r="D37" s="264">
        <v>218.32043743669081</v>
      </c>
      <c r="E37" s="264">
        <v>217.47680560367371</v>
      </c>
      <c r="F37" s="264">
        <v>247.3566571257241</v>
      </c>
      <c r="G37" s="264">
        <v>268.54852531564831</v>
      </c>
      <c r="H37" s="264">
        <v>253.87732336094439</v>
      </c>
      <c r="I37" s="264">
        <v>247.24344365482349</v>
      </c>
      <c r="J37" s="264">
        <v>242.35760646087419</v>
      </c>
      <c r="K37" s="264">
        <v>144.47792186919929</v>
      </c>
      <c r="L37" s="264">
        <v>172.43240737858821</v>
      </c>
      <c r="M37" s="264">
        <v>251.81576410609719</v>
      </c>
      <c r="N37" s="264">
        <v>268.06866256355659</v>
      </c>
      <c r="O37" s="264">
        <v>231.92451711056131</v>
      </c>
      <c r="P37" s="264">
        <v>238.45910576331619</v>
      </c>
      <c r="Q37" s="264">
        <v>196.48377831147269</v>
      </c>
      <c r="R37" s="264">
        <v>198.91091609364821</v>
      </c>
      <c r="S37" s="264">
        <v>208.38640813943951</v>
      </c>
      <c r="T37" s="264">
        <v>228.59686835785061</v>
      </c>
      <c r="U37" s="264">
        <v>229.6876799113704</v>
      </c>
      <c r="V37" s="264">
        <v>220.43615005040601</v>
      </c>
      <c r="W37" s="264">
        <v>237.0621693255321</v>
      </c>
      <c r="DA37" s="72" t="s">
        <v>1158</v>
      </c>
    </row>
    <row r="38" spans="1:105" ht="12" customHeight="1" x14ac:dyDescent="0.25">
      <c r="A38" s="59" t="s">
        <v>30</v>
      </c>
      <c r="B38" s="232">
        <v>4.4046336629942431</v>
      </c>
      <c r="C38" s="232">
        <v>17.197726963055999</v>
      </c>
      <c r="D38" s="232">
        <v>18.469463458419199</v>
      </c>
      <c r="E38" s="232">
        <v>23.881817779427021</v>
      </c>
      <c r="F38" s="232">
        <v>18.2371766913564</v>
      </c>
      <c r="G38" s="232">
        <v>11.44650789729369</v>
      </c>
      <c r="H38" s="232">
        <v>8.7858652710825353</v>
      </c>
      <c r="I38" s="232">
        <v>9.3647236244607015</v>
      </c>
      <c r="J38" s="232">
        <v>11.727636611766959</v>
      </c>
      <c r="K38" s="232">
        <v>7.8264994416078091</v>
      </c>
      <c r="L38" s="232">
        <v>9.3749626692327723</v>
      </c>
      <c r="M38" s="232">
        <v>13.398806305402729</v>
      </c>
      <c r="N38" s="232">
        <v>12.752021506337771</v>
      </c>
      <c r="O38" s="232">
        <v>10.859045314185069</v>
      </c>
      <c r="P38" s="232">
        <v>12.237404286163009</v>
      </c>
      <c r="Q38" s="232">
        <v>11.9089227460949</v>
      </c>
      <c r="R38" s="232">
        <v>9.6363444752682756</v>
      </c>
      <c r="S38" s="232">
        <v>8.394281338021008</v>
      </c>
      <c r="T38" s="232">
        <v>10.371443992148439</v>
      </c>
      <c r="U38" s="232">
        <v>9.2123794473967759</v>
      </c>
      <c r="V38" s="232">
        <v>8.9045650909739198</v>
      </c>
      <c r="W38" s="232">
        <v>8.842174443464403</v>
      </c>
      <c r="DA38" s="71" t="s">
        <v>1159</v>
      </c>
    </row>
    <row r="39" spans="1:105" ht="12" customHeight="1" x14ac:dyDescent="0.25">
      <c r="A39" s="59" t="s">
        <v>33</v>
      </c>
      <c r="B39" s="297">
        <v>19.51625818144144</v>
      </c>
      <c r="C39" s="297">
        <v>19.864500416879359</v>
      </c>
      <c r="D39" s="297">
        <v>19.984611663507319</v>
      </c>
      <c r="E39" s="297">
        <v>19.833396788412909</v>
      </c>
      <c r="F39" s="297">
        <v>20.260002118299969</v>
      </c>
      <c r="G39" s="297">
        <v>19.95966508949822</v>
      </c>
      <c r="H39" s="297">
        <v>18.154034411698991</v>
      </c>
      <c r="I39" s="297">
        <v>17.874553803741819</v>
      </c>
      <c r="J39" s="297">
        <v>17.596275762642531</v>
      </c>
      <c r="K39" s="297">
        <v>14.885858798479809</v>
      </c>
      <c r="L39" s="297">
        <v>16.433979908138259</v>
      </c>
      <c r="M39" s="297">
        <v>16.688672270132951</v>
      </c>
      <c r="N39" s="297">
        <v>15.418703704738469</v>
      </c>
      <c r="O39" s="297">
        <v>0.172737587997847</v>
      </c>
      <c r="P39" s="297">
        <v>0.18352248055072259</v>
      </c>
      <c r="Q39" s="297">
        <v>0.57090759843882521</v>
      </c>
      <c r="R39" s="297">
        <v>1.2247061519831031</v>
      </c>
      <c r="S39" s="297">
        <v>0.48313071078683423</v>
      </c>
      <c r="T39" s="297">
        <v>0.49807875504925692</v>
      </c>
      <c r="U39" s="297">
        <v>0.49647129854426808</v>
      </c>
      <c r="V39" s="297">
        <v>0.30111677825666761</v>
      </c>
      <c r="W39" s="297">
        <v>0.1922756607733295</v>
      </c>
      <c r="DA39" s="122" t="s">
        <v>1160</v>
      </c>
    </row>
    <row r="40" spans="1:105" ht="12" customHeight="1" x14ac:dyDescent="0.25">
      <c r="A40" s="59" t="s">
        <v>160</v>
      </c>
      <c r="B40" s="297">
        <v>7.920502125549274</v>
      </c>
      <c r="C40" s="297">
        <v>8.4852125140254557</v>
      </c>
      <c r="D40" s="297">
        <v>8.3773606916945536</v>
      </c>
      <c r="E40" s="297">
        <v>9.4185943976437159</v>
      </c>
      <c r="F40" s="297">
        <v>10.81924329164147</v>
      </c>
      <c r="G40" s="297">
        <v>11.29058758809189</v>
      </c>
      <c r="H40" s="297">
        <v>5.9009655168631161</v>
      </c>
      <c r="I40" s="297">
        <v>8.0586826108726495</v>
      </c>
      <c r="J40" s="297">
        <v>7.8858320374386892</v>
      </c>
      <c r="K40" s="297">
        <v>6.6232727385311758</v>
      </c>
      <c r="L40" s="297">
        <v>7.8909015952410524</v>
      </c>
      <c r="M40" s="297">
        <v>6.6446639642523406</v>
      </c>
      <c r="N40" s="297">
        <v>8.2115600676051947</v>
      </c>
      <c r="O40" s="297">
        <v>2.7074254498898842</v>
      </c>
      <c r="P40" s="297">
        <v>2.8895609685681851</v>
      </c>
      <c r="Q40" s="297">
        <v>3.1584543736691302</v>
      </c>
      <c r="R40" s="297">
        <v>3.214994093387507</v>
      </c>
      <c r="S40" s="297">
        <v>3.4607906187676871</v>
      </c>
      <c r="T40" s="297">
        <v>3.8128051794103328</v>
      </c>
      <c r="U40" s="297">
        <v>3.3090541640800208</v>
      </c>
      <c r="V40" s="297">
        <v>2.9321799809223541</v>
      </c>
      <c r="W40" s="297">
        <v>2.8142486373200502</v>
      </c>
      <c r="DA40" s="122" t="s">
        <v>1161</v>
      </c>
    </row>
    <row r="41" spans="1:105" ht="12" customHeight="1" x14ac:dyDescent="0.25">
      <c r="A41" s="59" t="s">
        <v>70</v>
      </c>
      <c r="B41" s="297">
        <v>23.96722815676512</v>
      </c>
      <c r="C41" s="297">
        <v>22.284385219412211</v>
      </c>
      <c r="D41" s="297">
        <v>22.923741843183461</v>
      </c>
      <c r="E41" s="297">
        <v>19.616622145526389</v>
      </c>
      <c r="F41" s="297">
        <v>13.592989961382299</v>
      </c>
      <c r="G41" s="297">
        <v>9.4671198349839027</v>
      </c>
      <c r="H41" s="297">
        <v>16.07151981464563</v>
      </c>
      <c r="I41" s="297">
        <v>14.54516529781106</v>
      </c>
      <c r="J41" s="297">
        <v>15.99876740328456</v>
      </c>
      <c r="K41" s="297">
        <v>11.391968798253391</v>
      </c>
      <c r="L41" s="297">
        <v>9.329171670442534</v>
      </c>
      <c r="M41" s="297">
        <v>12.470904384726159</v>
      </c>
      <c r="N41" s="297">
        <v>7.0712509973474234</v>
      </c>
      <c r="O41" s="297">
        <v>7.428083002658437</v>
      </c>
      <c r="P41" s="297">
        <v>5.4474744181565056</v>
      </c>
      <c r="Q41" s="297">
        <v>6.6626839002200233</v>
      </c>
      <c r="R41" s="297">
        <v>3.226599711340898</v>
      </c>
      <c r="S41" s="297">
        <v>4.9273975735127191</v>
      </c>
      <c r="T41" s="297">
        <v>5.9138533216774443</v>
      </c>
      <c r="U41" s="297">
        <v>2.7206629408785772</v>
      </c>
      <c r="V41" s="297">
        <v>1.6042612612341729</v>
      </c>
      <c r="W41" s="297">
        <v>2.6926468264457459</v>
      </c>
      <c r="DA41" s="122" t="s">
        <v>1162</v>
      </c>
    </row>
    <row r="42" spans="1:105" ht="12" customHeight="1" x14ac:dyDescent="0.25">
      <c r="A42" s="59" t="s">
        <v>162</v>
      </c>
      <c r="B42" s="297">
        <v>139.69914168007679</v>
      </c>
      <c r="C42" s="297">
        <v>119.8889561331134</v>
      </c>
      <c r="D42" s="297">
        <v>148.5652597798863</v>
      </c>
      <c r="E42" s="297">
        <v>144.72637449266361</v>
      </c>
      <c r="F42" s="297">
        <v>184.44724506304399</v>
      </c>
      <c r="G42" s="297">
        <v>216.38464490578059</v>
      </c>
      <c r="H42" s="297">
        <v>204.96493834665409</v>
      </c>
      <c r="I42" s="297">
        <v>197.40031831793729</v>
      </c>
      <c r="J42" s="297">
        <v>189.1490946457414</v>
      </c>
      <c r="K42" s="297">
        <v>103.7503220923272</v>
      </c>
      <c r="L42" s="297">
        <v>129.4033915355335</v>
      </c>
      <c r="M42" s="297">
        <v>202.61271718158301</v>
      </c>
      <c r="N42" s="297">
        <v>224.61512628752769</v>
      </c>
      <c r="O42" s="297">
        <v>210.75722575583009</v>
      </c>
      <c r="P42" s="297">
        <v>217.7011436098777</v>
      </c>
      <c r="Q42" s="297">
        <v>174.18280969304979</v>
      </c>
      <c r="R42" s="297">
        <v>181.6082716616684</v>
      </c>
      <c r="S42" s="297">
        <v>191.12080789835119</v>
      </c>
      <c r="T42" s="297">
        <v>208.00068710956509</v>
      </c>
      <c r="U42" s="297">
        <v>213.94911206047081</v>
      </c>
      <c r="V42" s="297">
        <v>206.69402693901881</v>
      </c>
      <c r="W42" s="297">
        <v>222.52082375752849</v>
      </c>
      <c r="DA42" s="122" t="s">
        <v>1163</v>
      </c>
    </row>
    <row r="43" spans="1:105" ht="12" customHeight="1" x14ac:dyDescent="0.25">
      <c r="A43" s="60" t="s">
        <v>1021</v>
      </c>
      <c r="B43" s="264">
        <v>4.1368620568350316</v>
      </c>
      <c r="C43" s="264">
        <v>3.830964841098754</v>
      </c>
      <c r="D43" s="264">
        <v>2.8539002258812398</v>
      </c>
      <c r="E43" s="264">
        <v>3.3847247281449189</v>
      </c>
      <c r="F43" s="264">
        <v>3.1811973926326371</v>
      </c>
      <c r="G43" s="264">
        <v>2.9917787912919538</v>
      </c>
      <c r="H43" s="264">
        <v>2.8354768254904461</v>
      </c>
      <c r="I43" s="264">
        <v>2.460542340329249</v>
      </c>
      <c r="J43" s="264">
        <v>1.8819865021395621</v>
      </c>
      <c r="K43" s="264">
        <v>1.590423868236597</v>
      </c>
      <c r="L43" s="264">
        <v>1.3617089507015741</v>
      </c>
      <c r="M43" s="264">
        <v>0.92397183309306863</v>
      </c>
      <c r="N43" s="264">
        <v>0.76825951698006745</v>
      </c>
      <c r="O43" s="264">
        <v>0.87480376098095092</v>
      </c>
      <c r="P43" s="264">
        <v>1.100371459365528</v>
      </c>
      <c r="Q43" s="264">
        <v>2.052008339749904</v>
      </c>
      <c r="R43" s="264">
        <v>1.9666864375590389</v>
      </c>
      <c r="S43" s="264">
        <v>1.8077527412789529</v>
      </c>
      <c r="T43" s="264">
        <v>1.6108623223397289</v>
      </c>
      <c r="U43" s="264">
        <v>1.5856104919973271</v>
      </c>
      <c r="V43" s="264">
        <v>1.8829114590601199</v>
      </c>
      <c r="W43" s="264">
        <v>2.0471102953309881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43.304634346661608</v>
      </c>
      <c r="C44" s="263">
        <f t="shared" si="1"/>
        <v>41.578649701082526</v>
      </c>
      <c r="D44" s="263">
        <f t="shared" si="1"/>
        <v>46.670488650347508</v>
      </c>
      <c r="E44" s="263">
        <f t="shared" si="1"/>
        <v>47.116468736831351</v>
      </c>
      <c r="F44" s="263">
        <f t="shared" si="1"/>
        <v>52.890462163328777</v>
      </c>
      <c r="G44" s="263">
        <f t="shared" si="1"/>
        <v>56.956036139546931</v>
      </c>
      <c r="H44" s="263">
        <f t="shared" si="1"/>
        <v>53.864296697173998</v>
      </c>
      <c r="I44" s="263">
        <f t="shared" si="1"/>
        <v>52.161754917187849</v>
      </c>
      <c r="J44" s="263">
        <f t="shared" si="1"/>
        <v>50.696794288503739</v>
      </c>
      <c r="K44" s="263">
        <f t="shared" si="1"/>
        <v>30.483887422327147</v>
      </c>
      <c r="L44" s="263">
        <f t="shared" si="1"/>
        <v>35.874020430200346</v>
      </c>
      <c r="M44" s="263">
        <f t="shared" si="1"/>
        <v>52.024183704166127</v>
      </c>
      <c r="N44" s="263">
        <f t="shared" si="1"/>
        <v>55.43243547965919</v>
      </c>
      <c r="O44" s="263">
        <f t="shared" si="1"/>
        <v>48.228103149671284</v>
      </c>
      <c r="P44" s="263">
        <f t="shared" si="1"/>
        <v>49.694543561944002</v>
      </c>
      <c r="Q44" s="263">
        <f t="shared" si="1"/>
        <v>41.768552032749085</v>
      </c>
      <c r="R44" s="263">
        <f t="shared" si="1"/>
        <v>42.034115892378672</v>
      </c>
      <c r="S44" s="263">
        <f t="shared" si="1"/>
        <v>43.803942699788415</v>
      </c>
      <c r="T44" s="263">
        <f t="shared" si="1"/>
        <v>47.988469552851654</v>
      </c>
      <c r="U44" s="263">
        <f t="shared" si="1"/>
        <v>48.141247994120654</v>
      </c>
      <c r="V44" s="263">
        <f t="shared" si="1"/>
        <v>46.459775170096243</v>
      </c>
      <c r="W44" s="263">
        <f t="shared" si="1"/>
        <v>49.982340950192594</v>
      </c>
      <c r="DA44" s="70"/>
    </row>
    <row r="45" spans="1:105" ht="12" customHeight="1" x14ac:dyDescent="0.25">
      <c r="A45" s="60" t="s">
        <v>1024</v>
      </c>
      <c r="B45" s="264">
        <v>23.807416642029889</v>
      </c>
      <c r="C45" s="264">
        <v>22.36638361502062</v>
      </c>
      <c r="D45" s="264">
        <v>28.113890526961178</v>
      </c>
      <c r="E45" s="264">
        <v>27.319258580736872</v>
      </c>
      <c r="F45" s="264">
        <v>32.518714272411778</v>
      </c>
      <c r="G45" s="264">
        <v>36.23816272607268</v>
      </c>
      <c r="H45" s="264">
        <v>34.278706064800197</v>
      </c>
      <c r="I45" s="264">
        <v>33.64509559031093</v>
      </c>
      <c r="J45" s="264">
        <v>33.553740494885012</v>
      </c>
      <c r="K45" s="264">
        <v>19.0447072673119</v>
      </c>
      <c r="L45" s="264">
        <v>23.526184195704989</v>
      </c>
      <c r="M45" s="264">
        <v>36.575891848598189</v>
      </c>
      <c r="N45" s="264">
        <v>39.54961576600229</v>
      </c>
      <c r="O45" s="264">
        <v>34.200440096223488</v>
      </c>
      <c r="P45" s="264">
        <v>34.878349328918553</v>
      </c>
      <c r="Q45" s="264">
        <v>27.266911751246639</v>
      </c>
      <c r="R45" s="264">
        <v>27.67336273864958</v>
      </c>
      <c r="S45" s="264">
        <v>29.243850702416459</v>
      </c>
      <c r="T45" s="264">
        <v>32.684042822037007</v>
      </c>
      <c r="U45" s="264">
        <v>32.896351404548618</v>
      </c>
      <c r="V45" s="264">
        <v>31.174797799700631</v>
      </c>
      <c r="W45" s="264">
        <v>33.507349529218217</v>
      </c>
      <c r="DA45" s="72" t="s">
        <v>1165</v>
      </c>
    </row>
    <row r="46" spans="1:105" ht="12" customHeight="1" x14ac:dyDescent="0.25">
      <c r="A46" s="60" t="s">
        <v>1026</v>
      </c>
      <c r="B46" s="264">
        <v>10.55477442713438</v>
      </c>
      <c r="C46" s="264">
        <v>10.146774135347711</v>
      </c>
      <c r="D46" s="264">
        <v>11.70630605580088</v>
      </c>
      <c r="E46" s="264">
        <v>11.692990564992879</v>
      </c>
      <c r="F46" s="264">
        <v>13.25767303143865</v>
      </c>
      <c r="G46" s="264">
        <v>14.36257671194962</v>
      </c>
      <c r="H46" s="264">
        <v>13.570563845467809</v>
      </c>
      <c r="I46" s="264">
        <v>13.19715238027794</v>
      </c>
      <c r="J46" s="264">
        <v>12.90838158642557</v>
      </c>
      <c r="K46" s="264">
        <v>7.7360894281215256</v>
      </c>
      <c r="L46" s="264">
        <v>9.207640306995442</v>
      </c>
      <c r="M46" s="264">
        <v>13.33259434169411</v>
      </c>
      <c r="N46" s="264">
        <v>14.166975566587681</v>
      </c>
      <c r="O46" s="264">
        <v>12.227024756295039</v>
      </c>
      <c r="P46" s="264">
        <v>12.580043113391721</v>
      </c>
      <c r="Q46" s="264">
        <v>10.42712076714654</v>
      </c>
      <c r="R46" s="264">
        <v>10.55948897420866</v>
      </c>
      <c r="S46" s="264">
        <v>11.051505125198339</v>
      </c>
      <c r="T46" s="264">
        <v>12.0937539617157</v>
      </c>
      <c r="U46" s="264">
        <v>12.15246305227404</v>
      </c>
      <c r="V46" s="264">
        <v>11.682740748775711</v>
      </c>
      <c r="W46" s="264">
        <v>12.564986722490399</v>
      </c>
      <c r="DA46" s="72" t="s">
        <v>1166</v>
      </c>
    </row>
    <row r="47" spans="1:105" ht="12" customHeight="1" x14ac:dyDescent="0.25">
      <c r="A47" s="64" t="s">
        <v>30</v>
      </c>
      <c r="B47" s="231">
        <v>0.21984575522994951</v>
      </c>
      <c r="C47" s="231">
        <v>0.85127534286086326</v>
      </c>
      <c r="D47" s="231">
        <v>0.92117070457142125</v>
      </c>
      <c r="E47" s="231">
        <v>1.1886211833847049</v>
      </c>
      <c r="F47" s="231">
        <v>0.90996662259006178</v>
      </c>
      <c r="G47" s="231">
        <v>0.57222188203422797</v>
      </c>
      <c r="H47" s="231">
        <v>0.43952003644982118</v>
      </c>
      <c r="I47" s="231">
        <v>0.47035945350525882</v>
      </c>
      <c r="J47" s="231">
        <v>0.5884910547672656</v>
      </c>
      <c r="K47" s="231">
        <v>0.39007852877752303</v>
      </c>
      <c r="L47" s="231">
        <v>0.46627804643815929</v>
      </c>
      <c r="M47" s="231">
        <v>0.6761578685097992</v>
      </c>
      <c r="N47" s="231">
        <v>0.64596469776818977</v>
      </c>
      <c r="O47" s="231">
        <v>0.56539933820222332</v>
      </c>
      <c r="P47" s="231">
        <v>0.63951878848697374</v>
      </c>
      <c r="Q47" s="231">
        <v>0.62573290221328892</v>
      </c>
      <c r="R47" s="231">
        <v>0.50601639550409916</v>
      </c>
      <c r="S47" s="231">
        <v>0.44039246587287922</v>
      </c>
      <c r="T47" s="231">
        <v>0.54292880406200572</v>
      </c>
      <c r="U47" s="231">
        <v>0.48224560698104441</v>
      </c>
      <c r="V47" s="231">
        <v>0.46653807930753732</v>
      </c>
      <c r="W47" s="231">
        <v>0.46293512407006032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0.98381240115926882</v>
      </c>
      <c r="C49" s="231">
        <v>0.99307968678767644</v>
      </c>
      <c r="D49" s="231">
        <v>1.0066743407419021</v>
      </c>
      <c r="E49" s="231">
        <v>0.99696665480867075</v>
      </c>
      <c r="F49" s="231">
        <v>1.0209742530424819</v>
      </c>
      <c r="G49" s="231">
        <v>1.007748466058108</v>
      </c>
      <c r="H49" s="231">
        <v>0.91722258515793953</v>
      </c>
      <c r="I49" s="231">
        <v>0.90672913044812575</v>
      </c>
      <c r="J49" s="231">
        <v>0.89177967817915837</v>
      </c>
      <c r="K49" s="231">
        <v>0.74931742023752601</v>
      </c>
      <c r="L49" s="231">
        <v>0.8255162367180342</v>
      </c>
      <c r="M49" s="231">
        <v>0.85057229025543624</v>
      </c>
      <c r="N49" s="231">
        <v>0.78883297608711445</v>
      </c>
      <c r="O49" s="231">
        <v>9.0835988833217213E-3</v>
      </c>
      <c r="P49" s="231">
        <v>9.6863624921732644E-3</v>
      </c>
      <c r="Q49" s="231">
        <v>3.0296313326522731E-2</v>
      </c>
      <c r="R49" s="231">
        <v>6.4951863893076084E-2</v>
      </c>
      <c r="S49" s="231">
        <v>2.5599321311180988E-2</v>
      </c>
      <c r="T49" s="231">
        <v>2.6333532491461691E-2</v>
      </c>
      <c r="U49" s="231">
        <v>2.624811110762729E-2</v>
      </c>
      <c r="V49" s="231">
        <v>1.5933705506384701E-2</v>
      </c>
      <c r="W49" s="231">
        <v>1.016699976907985E-2</v>
      </c>
      <c r="DA49" s="73" t="s">
        <v>1169</v>
      </c>
    </row>
    <row r="50" spans="1:105" ht="12" customHeight="1" x14ac:dyDescent="0.25">
      <c r="A50" s="64" t="s">
        <v>160</v>
      </c>
      <c r="B50" s="231">
        <v>0.40686451650069011</v>
      </c>
      <c r="C50" s="231">
        <v>0.43226546343050282</v>
      </c>
      <c r="D50" s="231">
        <v>0.43001327514460608</v>
      </c>
      <c r="E50" s="231">
        <v>0.4824485331348326</v>
      </c>
      <c r="F50" s="231">
        <v>0.55558889130971822</v>
      </c>
      <c r="G50" s="231">
        <v>0.58089388296238775</v>
      </c>
      <c r="H50" s="231">
        <v>0.30381277080916202</v>
      </c>
      <c r="I50" s="231">
        <v>0.4165697922208767</v>
      </c>
      <c r="J50" s="231">
        <v>0.40725431802893669</v>
      </c>
      <c r="K50" s="231">
        <v>0.33973941634549859</v>
      </c>
      <c r="L50" s="231">
        <v>0.40391581551394351</v>
      </c>
      <c r="M50" s="231">
        <v>0.34509910247438419</v>
      </c>
      <c r="N50" s="231">
        <v>0.42809901810180762</v>
      </c>
      <c r="O50" s="231">
        <v>0.1450804744693994</v>
      </c>
      <c r="P50" s="231">
        <v>0.1554120439861085</v>
      </c>
      <c r="Q50" s="231">
        <v>0.17079687921092679</v>
      </c>
      <c r="R50" s="231">
        <v>0.17374857898633231</v>
      </c>
      <c r="S50" s="231">
        <v>0.18686178561399691</v>
      </c>
      <c r="T50" s="231">
        <v>0.20541733063445841</v>
      </c>
      <c r="U50" s="231">
        <v>0.17827446760869581</v>
      </c>
      <c r="V50" s="231">
        <v>0.15810799028576561</v>
      </c>
      <c r="W50" s="231">
        <v>0.15163949474865851</v>
      </c>
      <c r="DA50" s="73" t="s">
        <v>1170</v>
      </c>
    </row>
    <row r="51" spans="1:105" ht="12" customHeight="1" x14ac:dyDescent="0.25">
      <c r="A51" s="64" t="s">
        <v>70</v>
      </c>
      <c r="B51" s="231">
        <v>1.19358211035654</v>
      </c>
      <c r="C51" s="231">
        <v>1.100590757829184</v>
      </c>
      <c r="D51" s="231">
        <v>1.1407685701977199</v>
      </c>
      <c r="E51" s="231">
        <v>0.9741515189208434</v>
      </c>
      <c r="F51" s="231">
        <v>0.67672006359797088</v>
      </c>
      <c r="G51" s="231">
        <v>0.47221037333008792</v>
      </c>
      <c r="H51" s="231">
        <v>0.80219007902360517</v>
      </c>
      <c r="I51" s="231">
        <v>0.72891984312774749</v>
      </c>
      <c r="J51" s="231">
        <v>0.80101765681715842</v>
      </c>
      <c r="K51" s="231">
        <v>0.56651246979523029</v>
      </c>
      <c r="L51" s="231">
        <v>0.46296131786141143</v>
      </c>
      <c r="M51" s="231">
        <v>0.62792264645836571</v>
      </c>
      <c r="N51" s="231">
        <v>0.35739806793255458</v>
      </c>
      <c r="O51" s="231">
        <v>0.38589273107609462</v>
      </c>
      <c r="P51" s="231">
        <v>0.28404385567036261</v>
      </c>
      <c r="Q51" s="231">
        <v>0.34929464103957919</v>
      </c>
      <c r="R51" s="231">
        <v>0.16905326480291169</v>
      </c>
      <c r="S51" s="231">
        <v>0.25792899431995081</v>
      </c>
      <c r="T51" s="231">
        <v>0.30888755062468032</v>
      </c>
      <c r="U51" s="231">
        <v>0.14210108795111651</v>
      </c>
      <c r="V51" s="231">
        <v>8.386402077297192E-2</v>
      </c>
      <c r="W51" s="231">
        <v>0.14065871583655451</v>
      </c>
      <c r="DA51" s="73" t="s">
        <v>1171</v>
      </c>
    </row>
    <row r="52" spans="1:105" ht="12" customHeight="1" x14ac:dyDescent="0.25">
      <c r="A52" s="64" t="s">
        <v>34</v>
      </c>
      <c r="B52" s="231">
        <v>0.64252813476715098</v>
      </c>
      <c r="C52" s="231">
        <v>0.70219188895846951</v>
      </c>
      <c r="D52" s="231">
        <v>0.64984730294424764</v>
      </c>
      <c r="E52" s="231">
        <v>0.70330517470439735</v>
      </c>
      <c r="F52" s="231">
        <v>0.72929597876786389</v>
      </c>
      <c r="G52" s="231">
        <v>0.73794343478982183</v>
      </c>
      <c r="H52" s="231">
        <v>0.6940497554179339</v>
      </c>
      <c r="I52" s="231">
        <v>0.60389881679084745</v>
      </c>
      <c r="J52" s="231">
        <v>0.57121489201922127</v>
      </c>
      <c r="K52" s="231">
        <v>0.45606216142866668</v>
      </c>
      <c r="L52" s="231">
        <v>0.53727760962664906</v>
      </c>
      <c r="M52" s="231">
        <v>0.5005829239131323</v>
      </c>
      <c r="N52" s="231">
        <v>0.45294108038951419</v>
      </c>
      <c r="O52" s="231">
        <v>2.8137875702285001E-2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7.0253001396606489</v>
      </c>
      <c r="C53" s="231">
        <v>5.9791718763236998</v>
      </c>
      <c r="D53" s="231">
        <v>7.4656213594061507</v>
      </c>
      <c r="E53" s="231">
        <v>7.2574929521377296</v>
      </c>
      <c r="F53" s="231">
        <v>9.2726290064260137</v>
      </c>
      <c r="G53" s="231">
        <v>10.89885168492571</v>
      </c>
      <c r="H53" s="231">
        <v>10.330862219257661</v>
      </c>
      <c r="I53" s="231">
        <v>9.9895428761053982</v>
      </c>
      <c r="J53" s="231">
        <v>9.5630513204650018</v>
      </c>
      <c r="K53" s="231">
        <v>5.2099888677462474</v>
      </c>
      <c r="L53" s="231">
        <v>6.4846110859428876</v>
      </c>
      <c r="M53" s="231">
        <v>10.301762954986049</v>
      </c>
      <c r="N53" s="231">
        <v>11.463879218821839</v>
      </c>
      <c r="O53" s="231">
        <v>11.056278708759899</v>
      </c>
      <c r="P53" s="231">
        <v>11.46271685673436</v>
      </c>
      <c r="Q53" s="231">
        <v>9.2211409332079235</v>
      </c>
      <c r="R53" s="231">
        <v>9.608392859432481</v>
      </c>
      <c r="S53" s="231">
        <v>10.102461098302459</v>
      </c>
      <c r="T53" s="231">
        <v>10.97062273387589</v>
      </c>
      <c r="U53" s="231">
        <v>11.284174800673419</v>
      </c>
      <c r="V53" s="231">
        <v>10.91101530727741</v>
      </c>
      <c r="W53" s="231">
        <v>11.73801250170024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5.9160813285884014E-3</v>
      </c>
      <c r="D54" s="231">
        <v>5.9812325591783854E-3</v>
      </c>
      <c r="E54" s="231">
        <v>2.877848615615318E-3</v>
      </c>
      <c r="F54" s="231">
        <v>5.05455649539625E-3</v>
      </c>
      <c r="G54" s="231">
        <v>4.7914427224628837E-3</v>
      </c>
      <c r="H54" s="231">
        <v>3.3099251113028029E-3</v>
      </c>
      <c r="I54" s="231">
        <v>1.722863150767434E-3</v>
      </c>
      <c r="J54" s="231">
        <v>6.17283324404034E-3</v>
      </c>
      <c r="K54" s="231">
        <v>0</v>
      </c>
      <c r="L54" s="231">
        <v>0</v>
      </c>
      <c r="M54" s="231">
        <v>0</v>
      </c>
      <c r="N54" s="231">
        <v>0</v>
      </c>
      <c r="O54" s="231">
        <v>1.0259527618359691E-2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8.2841369460131459E-2</v>
      </c>
      <c r="C55" s="231">
        <v>8.2283037828727562E-2</v>
      </c>
      <c r="D55" s="231">
        <v>8.6229270235649802E-2</v>
      </c>
      <c r="E55" s="231">
        <v>8.7126699286086726E-2</v>
      </c>
      <c r="F55" s="231">
        <v>8.7443659209148608E-2</v>
      </c>
      <c r="G55" s="231">
        <v>8.7915545126812086E-2</v>
      </c>
      <c r="H55" s="231">
        <v>7.9596474240378121E-2</v>
      </c>
      <c r="I55" s="231">
        <v>7.940960492891995E-2</v>
      </c>
      <c r="J55" s="231">
        <v>7.9399832904786333E-2</v>
      </c>
      <c r="K55" s="231">
        <v>2.4390563790834759E-2</v>
      </c>
      <c r="L55" s="231">
        <v>2.7080194894356369E-2</v>
      </c>
      <c r="M55" s="231">
        <v>3.0496555096947028E-2</v>
      </c>
      <c r="N55" s="231">
        <v>2.9860507486665341E-2</v>
      </c>
      <c r="O55" s="231">
        <v>2.6892501583455519E-2</v>
      </c>
      <c r="P55" s="231">
        <v>2.866520602173412E-2</v>
      </c>
      <c r="Q55" s="231">
        <v>2.985909814830312E-2</v>
      </c>
      <c r="R55" s="231">
        <v>3.7326011589757908E-2</v>
      </c>
      <c r="S55" s="231">
        <v>3.8261459777874179E-2</v>
      </c>
      <c r="T55" s="231">
        <v>3.9564010027204367E-2</v>
      </c>
      <c r="U55" s="231">
        <v>3.9418977952133193E-2</v>
      </c>
      <c r="V55" s="231">
        <v>4.7281645625648523E-2</v>
      </c>
      <c r="W55" s="231">
        <v>6.15738863658098E-2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8.9424432774973415</v>
      </c>
      <c r="C57" s="264">
        <v>9.0654919507141969</v>
      </c>
      <c r="D57" s="264">
        <v>6.8502920675854488</v>
      </c>
      <c r="E57" s="264">
        <v>8.1042195911015984</v>
      </c>
      <c r="F57" s="264">
        <v>7.1140748594783512</v>
      </c>
      <c r="G57" s="264">
        <v>6.3552967015246304</v>
      </c>
      <c r="H57" s="264">
        <v>6.0150267869059881</v>
      </c>
      <c r="I57" s="264">
        <v>5.3195069465989757</v>
      </c>
      <c r="J57" s="264">
        <v>4.2346722071931531</v>
      </c>
      <c r="K57" s="264">
        <v>3.703090726893723</v>
      </c>
      <c r="L57" s="264">
        <v>3.1401959274999198</v>
      </c>
      <c r="M57" s="264">
        <v>2.115697513873823</v>
      </c>
      <c r="N57" s="264">
        <v>1.715844147069217</v>
      </c>
      <c r="O57" s="264">
        <v>1.800638297152759</v>
      </c>
      <c r="P57" s="264">
        <v>2.23615111963373</v>
      </c>
      <c r="Q57" s="264">
        <v>4.0745195143559023</v>
      </c>
      <c r="R57" s="264">
        <v>3.8012641795204281</v>
      </c>
      <c r="S57" s="264">
        <v>3.5085868721736171</v>
      </c>
      <c r="T57" s="264">
        <v>3.2106727690989518</v>
      </c>
      <c r="U57" s="264">
        <v>3.092433537297997</v>
      </c>
      <c r="V57" s="264">
        <v>3.6022366216199009</v>
      </c>
      <c r="W57" s="264">
        <v>3.9100046984839709</v>
      </c>
      <c r="DA57" s="72" t="s">
        <v>1177</v>
      </c>
    </row>
    <row r="58" spans="1:105" ht="12" customHeight="1" x14ac:dyDescent="0.25">
      <c r="A58" s="132" t="s">
        <v>1040</v>
      </c>
      <c r="B58" s="318">
        <v>105.35553135664949</v>
      </c>
      <c r="C58" s="318">
        <v>105.9542484148094</v>
      </c>
      <c r="D58" s="318">
        <v>104.5530052633124</v>
      </c>
      <c r="E58" s="318">
        <v>105.2074750467098</v>
      </c>
      <c r="F58" s="318">
        <v>103.528618129378</v>
      </c>
      <c r="G58" s="318">
        <v>102.8175776198314</v>
      </c>
      <c r="H58" s="318">
        <v>102.62456445575221</v>
      </c>
      <c r="I58" s="318">
        <v>105.1232382153887</v>
      </c>
      <c r="J58" s="318">
        <v>101.8630999502018</v>
      </c>
      <c r="K58" s="318">
        <v>89.433747480614883</v>
      </c>
      <c r="L58" s="318">
        <v>99.40657628390484</v>
      </c>
      <c r="M58" s="318">
        <v>95.925137509478475</v>
      </c>
      <c r="N58" s="318">
        <v>88.650786117824694</v>
      </c>
      <c r="O58" s="318">
        <v>88.0828731378718</v>
      </c>
      <c r="P58" s="318">
        <v>89.87126700410272</v>
      </c>
      <c r="Q58" s="318">
        <v>89.192366704287565</v>
      </c>
      <c r="R58" s="318">
        <v>90.29301805964306</v>
      </c>
      <c r="S58" s="318">
        <v>96.662038922503569</v>
      </c>
      <c r="T58" s="318">
        <v>68.529446576195099</v>
      </c>
      <c r="U58" s="318">
        <v>68.547814181470144</v>
      </c>
      <c r="V58" s="318">
        <v>66.804241469800999</v>
      </c>
      <c r="W58" s="318">
        <v>71.828517152153921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600.98338113814407</v>
      </c>
      <c r="C61" s="225">
        <v>573.33682981832078</v>
      </c>
      <c r="D61" s="225">
        <v>636.48409910496684</v>
      </c>
      <c r="E61" s="225">
        <v>627.79438725767909</v>
      </c>
      <c r="F61" s="225">
        <v>719.49008928444005</v>
      </c>
      <c r="G61" s="225">
        <v>775.8971712766089</v>
      </c>
      <c r="H61" s="225">
        <v>740.74332242498542</v>
      </c>
      <c r="I61" s="225">
        <v>703.21466167637732</v>
      </c>
      <c r="J61" s="225">
        <v>661.91590213200504</v>
      </c>
      <c r="K61" s="225">
        <v>569.81441282326944</v>
      </c>
      <c r="L61" s="225">
        <v>552.50827437653777</v>
      </c>
      <c r="M61" s="225">
        <v>618.69091009317799</v>
      </c>
      <c r="N61" s="225">
        <v>698.25128730642507</v>
      </c>
      <c r="O61" s="225">
        <v>819.03975658718969</v>
      </c>
      <c r="P61" s="225">
        <v>719.34764149609009</v>
      </c>
      <c r="Q61" s="225">
        <v>508.92531341987558</v>
      </c>
      <c r="R61" s="225">
        <v>633.46781748093042</v>
      </c>
      <c r="S61" s="225">
        <v>654.41647934984383</v>
      </c>
      <c r="T61" s="225">
        <v>663.15495302688009</v>
      </c>
      <c r="U61" s="225">
        <v>700.02053434575282</v>
      </c>
      <c r="V61" s="225">
        <v>662.87336872612457</v>
      </c>
      <c r="W61" s="225">
        <v>704.7080139874962</v>
      </c>
      <c r="DA61" s="89" t="s">
        <v>1179</v>
      </c>
    </row>
    <row r="62" spans="1:105" ht="12" customHeight="1" x14ac:dyDescent="0.25">
      <c r="A62" s="55" t="s">
        <v>92</v>
      </c>
      <c r="B62" s="261">
        <v>3.9210817245694778</v>
      </c>
      <c r="C62" s="261">
        <v>3.715644908730896</v>
      </c>
      <c r="D62" s="261">
        <v>3.7017121194135978</v>
      </c>
      <c r="E62" s="261">
        <v>3.8242763843712009</v>
      </c>
      <c r="F62" s="261">
        <v>4.1725661111466898</v>
      </c>
      <c r="G62" s="261">
        <v>4.3298780718849752</v>
      </c>
      <c r="H62" s="261">
        <v>4.1381066522105519</v>
      </c>
      <c r="I62" s="261">
        <v>3.8075712010801852</v>
      </c>
      <c r="J62" s="261">
        <v>3.3558583982344099</v>
      </c>
      <c r="K62" s="261">
        <v>3.1484363383188469</v>
      </c>
      <c r="L62" s="261">
        <v>2.7628969933156391</v>
      </c>
      <c r="M62" s="261">
        <v>2.5187352583643352</v>
      </c>
      <c r="N62" s="261">
        <v>2.6568592080335018</v>
      </c>
      <c r="O62" s="261">
        <v>3.3989873528017882</v>
      </c>
      <c r="P62" s="261">
        <v>3.155014179807611</v>
      </c>
      <c r="Q62" s="261">
        <v>2.8037987471836141</v>
      </c>
      <c r="R62" s="261">
        <v>3.3847716731362021</v>
      </c>
      <c r="S62" s="261">
        <v>3.3557641048269469</v>
      </c>
      <c r="T62" s="261">
        <v>3.2104435544230792</v>
      </c>
      <c r="U62" s="261">
        <v>3.3843557930551</v>
      </c>
      <c r="V62" s="261">
        <v>3.3710784805282779</v>
      </c>
      <c r="W62" s="261">
        <v>3.5766919801584738</v>
      </c>
      <c r="DA62" s="67" t="s">
        <v>1180</v>
      </c>
    </row>
    <row r="63" spans="1:105" ht="12" customHeight="1" x14ac:dyDescent="0.25">
      <c r="A63" s="202" t="s">
        <v>93</v>
      </c>
      <c r="B63" s="226">
        <v>8.2774009722261912</v>
      </c>
      <c r="C63" s="226">
        <v>7.8437239875058467</v>
      </c>
      <c r="D63" s="226">
        <v>7.8143118783120551</v>
      </c>
      <c r="E63" s="226">
        <v>8.0730449619821325</v>
      </c>
      <c r="F63" s="226">
        <v>8.8082843488491207</v>
      </c>
      <c r="G63" s="226">
        <v>9.1403697957294394</v>
      </c>
      <c r="H63" s="226">
        <v>8.7355404534303975</v>
      </c>
      <c r="I63" s="226">
        <v>8.0377803309116196</v>
      </c>
      <c r="J63" s="226">
        <v>7.084214897675678</v>
      </c>
      <c r="K63" s="226">
        <v>6.6463470639990536</v>
      </c>
      <c r="L63" s="226">
        <v>5.8324737572621492</v>
      </c>
      <c r="M63" s="226">
        <v>5.31704849346246</v>
      </c>
      <c r="N63" s="226">
        <v>5.6086280614462964</v>
      </c>
      <c r="O63" s="226">
        <v>7.1752600927375862</v>
      </c>
      <c r="P63" s="226">
        <v>6.6602328831068469</v>
      </c>
      <c r="Q63" s="226">
        <v>5.9188173330950917</v>
      </c>
      <c r="R63" s="226">
        <v>7.1452508022024066</v>
      </c>
      <c r="S63" s="226">
        <v>7.0840158443538064</v>
      </c>
      <c r="T63" s="226">
        <v>6.8942911909203461</v>
      </c>
      <c r="U63" s="226">
        <v>7.2267627309102282</v>
      </c>
      <c r="V63" s="226">
        <v>7.2479407987262894</v>
      </c>
      <c r="W63" s="226">
        <v>7.7338681828553701</v>
      </c>
      <c r="DA63" s="174" t="s">
        <v>1181</v>
      </c>
    </row>
    <row r="64" spans="1:105" ht="12" customHeight="1" x14ac:dyDescent="0.25">
      <c r="A64" s="202" t="s">
        <v>94</v>
      </c>
      <c r="B64" s="226">
        <v>49.276328964414112</v>
      </c>
      <c r="C64" s="226">
        <v>46.694599526021648</v>
      </c>
      <c r="D64" s="226">
        <v>46.519505825349938</v>
      </c>
      <c r="E64" s="226">
        <v>48.059773910426792</v>
      </c>
      <c r="F64" s="226">
        <v>52.436739339118347</v>
      </c>
      <c r="G64" s="226">
        <v>54.413682558333683</v>
      </c>
      <c r="H64" s="226">
        <v>52.00368648438365</v>
      </c>
      <c r="I64" s="226">
        <v>47.849839467566042</v>
      </c>
      <c r="J64" s="226">
        <v>42.173153737964263</v>
      </c>
      <c r="K64" s="226">
        <v>39.537352323249678</v>
      </c>
      <c r="L64" s="226">
        <v>34.721393406397432</v>
      </c>
      <c r="M64" s="226">
        <v>31.653006971961759</v>
      </c>
      <c r="N64" s="226">
        <v>33.388813991518163</v>
      </c>
      <c r="O64" s="226">
        <v>42.715156354190462</v>
      </c>
      <c r="P64" s="226">
        <v>39.649139582435232</v>
      </c>
      <c r="Q64" s="226">
        <v>35.235406737512349</v>
      </c>
      <c r="R64" s="226">
        <v>42.536507563662859</v>
      </c>
      <c r="S64" s="226">
        <v>42.171968750429777</v>
      </c>
      <c r="T64" s="226">
        <v>40.27306668877582</v>
      </c>
      <c r="U64" s="226">
        <v>42.388299827712167</v>
      </c>
      <c r="V64" s="226">
        <v>42.164431889116393</v>
      </c>
      <c r="W64" s="226">
        <v>44.68280197039369</v>
      </c>
      <c r="DA64" s="174" t="s">
        <v>1182</v>
      </c>
    </row>
    <row r="65" spans="1:105" ht="12" customHeight="1" x14ac:dyDescent="0.25">
      <c r="A65" s="202" t="s">
        <v>95</v>
      </c>
      <c r="B65" s="226">
        <v>58.316995934217921</v>
      </c>
      <c r="C65" s="226">
        <v>55.261599797246902</v>
      </c>
      <c r="D65" s="226">
        <v>55.054381872438562</v>
      </c>
      <c r="E65" s="226">
        <v>56.877241033069218</v>
      </c>
      <c r="F65" s="226">
        <v>62.057242881290321</v>
      </c>
      <c r="G65" s="226">
        <v>64.39689342141925</v>
      </c>
      <c r="H65" s="226">
        <v>61.544738356306297</v>
      </c>
      <c r="I65" s="226">
        <v>56.628790178306772</v>
      </c>
      <c r="J65" s="226">
        <v>49.91060995729049</v>
      </c>
      <c r="K65" s="226">
        <v>46.825687919331401</v>
      </c>
      <c r="L65" s="226">
        <v>41.091684398274538</v>
      </c>
      <c r="M65" s="226">
        <v>37.460344909677112</v>
      </c>
      <c r="N65" s="226">
        <v>39.514618290617513</v>
      </c>
      <c r="O65" s="226">
        <v>50.552053121403333</v>
      </c>
      <c r="P65" s="226">
        <v>46.923518054559793</v>
      </c>
      <c r="Q65" s="226">
        <v>41.70000311784495</v>
      </c>
      <c r="R65" s="226">
        <v>50.340627858811743</v>
      </c>
      <c r="S65" s="226">
        <v>49.909207561562503</v>
      </c>
      <c r="T65" s="226">
        <v>48.530164655058897</v>
      </c>
      <c r="U65" s="226">
        <v>50.914906044802017</v>
      </c>
      <c r="V65" s="226">
        <v>51.06411245619465</v>
      </c>
      <c r="W65" s="226">
        <v>54.487629738934118</v>
      </c>
      <c r="DA65" s="174" t="s">
        <v>1183</v>
      </c>
    </row>
    <row r="66" spans="1:105" ht="12" customHeight="1" x14ac:dyDescent="0.25">
      <c r="A66" s="56" t="s">
        <v>96</v>
      </c>
      <c r="B66" s="262">
        <v>22.783932332912631</v>
      </c>
      <c r="C66" s="262">
        <v>21.696278778445901</v>
      </c>
      <c r="D66" s="262">
        <v>24.474290743720751</v>
      </c>
      <c r="E66" s="262">
        <v>23.994199976767991</v>
      </c>
      <c r="F66" s="262">
        <v>27.791874419118699</v>
      </c>
      <c r="G66" s="262">
        <v>30.21430280557319</v>
      </c>
      <c r="H66" s="262">
        <v>28.859470210870811</v>
      </c>
      <c r="I66" s="262">
        <v>27.536098337519689</v>
      </c>
      <c r="J66" s="262">
        <v>26.23454579221325</v>
      </c>
      <c r="K66" s="262">
        <v>22.042713935403739</v>
      </c>
      <c r="L66" s="262">
        <v>21.772415597397281</v>
      </c>
      <c r="M66" s="262">
        <v>25.642205774041589</v>
      </c>
      <c r="N66" s="262">
        <v>29.410730761962089</v>
      </c>
      <c r="O66" s="262">
        <v>34.264175153440867</v>
      </c>
      <c r="P66" s="262">
        <v>34.127710398656767</v>
      </c>
      <c r="Q66" s="262">
        <v>23.729552091612561</v>
      </c>
      <c r="R66" s="262">
        <v>29.99857493740706</v>
      </c>
      <c r="S66" s="262">
        <v>31.731303779575359</v>
      </c>
      <c r="T66" s="262">
        <v>33.261591313051007</v>
      </c>
      <c r="U66" s="262">
        <v>35.603403234634023</v>
      </c>
      <c r="V66" s="262">
        <v>34.785212589225338</v>
      </c>
      <c r="W66" s="262">
        <v>37.086757999536097</v>
      </c>
      <c r="DA66" s="68" t="s">
        <v>1184</v>
      </c>
    </row>
    <row r="67" spans="1:105" ht="12" customHeight="1" x14ac:dyDescent="0.25">
      <c r="A67" s="37" t="s">
        <v>160</v>
      </c>
      <c r="B67" s="228">
        <v>0.93216316433408508</v>
      </c>
      <c r="C67" s="228">
        <v>1.0783681735862529</v>
      </c>
      <c r="D67" s="228">
        <v>1.0793954663907619</v>
      </c>
      <c r="E67" s="228">
        <v>1.1738847744277039</v>
      </c>
      <c r="F67" s="228">
        <v>1.2931547008161779</v>
      </c>
      <c r="G67" s="228">
        <v>1.2933236819615881</v>
      </c>
      <c r="H67" s="228">
        <v>0.69487772935778591</v>
      </c>
      <c r="I67" s="228">
        <v>0.94175571376418876</v>
      </c>
      <c r="J67" s="228">
        <v>0.93575818179935033</v>
      </c>
      <c r="K67" s="228">
        <v>1.1287930849171011</v>
      </c>
      <c r="L67" s="228">
        <v>1.1099908252433071</v>
      </c>
      <c r="M67" s="228">
        <v>0.76036319674752373</v>
      </c>
      <c r="N67" s="228">
        <v>0.97935238778244982</v>
      </c>
      <c r="O67" s="228">
        <v>0.40691220953481938</v>
      </c>
      <c r="P67" s="228">
        <v>0.32930786426976749</v>
      </c>
      <c r="Q67" s="228">
        <v>0.27906835096874422</v>
      </c>
      <c r="R67" s="228">
        <v>0.33924694959727042</v>
      </c>
      <c r="S67" s="228">
        <v>0.3606602956100381</v>
      </c>
      <c r="T67" s="228">
        <v>0.3800497018359924</v>
      </c>
      <c r="U67" s="228">
        <v>0.33283771016837621</v>
      </c>
      <c r="V67" s="228">
        <v>0.27260933681378902</v>
      </c>
      <c r="W67" s="228">
        <v>0.25789518795868421</v>
      </c>
      <c r="DA67" s="69" t="s">
        <v>1185</v>
      </c>
    </row>
    <row r="68" spans="1:105" ht="12" customHeight="1" x14ac:dyDescent="0.25">
      <c r="A68" s="37" t="s">
        <v>162</v>
      </c>
      <c r="B68" s="228">
        <v>16.844522999498491</v>
      </c>
      <c r="C68" s="228">
        <v>15.61022899217183</v>
      </c>
      <c r="D68" s="228">
        <v>19.611752271801201</v>
      </c>
      <c r="E68" s="228">
        <v>18.480461603823951</v>
      </c>
      <c r="F68" s="228">
        <v>22.586634598228532</v>
      </c>
      <c r="G68" s="228">
        <v>25.394688030139591</v>
      </c>
      <c r="H68" s="228">
        <v>24.728094367099949</v>
      </c>
      <c r="I68" s="228">
        <v>23.634576133105071</v>
      </c>
      <c r="J68" s="228">
        <v>22.99567353053893</v>
      </c>
      <c r="K68" s="228">
        <v>18.115774738648181</v>
      </c>
      <c r="L68" s="228">
        <v>18.64937052502124</v>
      </c>
      <c r="M68" s="228">
        <v>23.75420625967875</v>
      </c>
      <c r="N68" s="228">
        <v>27.44593744453238</v>
      </c>
      <c r="O68" s="228">
        <v>32.452820264755907</v>
      </c>
      <c r="P68" s="228">
        <v>25.418897360440042</v>
      </c>
      <c r="Q68" s="228">
        <v>15.767652039684551</v>
      </c>
      <c r="R68" s="228">
        <v>19.633474121265959</v>
      </c>
      <c r="S68" s="228">
        <v>20.40594628459645</v>
      </c>
      <c r="T68" s="228">
        <v>21.24155507412252</v>
      </c>
      <c r="U68" s="228">
        <v>22.047781437679149</v>
      </c>
      <c r="V68" s="228">
        <v>19.688099045007078</v>
      </c>
      <c r="W68" s="228">
        <v>20.891864014451869</v>
      </c>
      <c r="DA68" s="69" t="s">
        <v>1186</v>
      </c>
    </row>
    <row r="69" spans="1:105" ht="12" customHeight="1" x14ac:dyDescent="0.25">
      <c r="A69" s="37" t="s">
        <v>97</v>
      </c>
      <c r="B69" s="228">
        <v>5.2092179989032599E-4</v>
      </c>
      <c r="C69" s="228">
        <v>9.3051541580519879E-4</v>
      </c>
      <c r="D69" s="228">
        <v>1.7165502880987791E-3</v>
      </c>
      <c r="E69" s="228">
        <v>1.6869961107657931E-3</v>
      </c>
      <c r="F69" s="228">
        <v>1.986500197895306E-3</v>
      </c>
      <c r="G69" s="228">
        <v>2.0658120883245731E-3</v>
      </c>
      <c r="H69" s="228">
        <v>2.8568809756107701E-3</v>
      </c>
      <c r="I69" s="228">
        <v>2.7853658317982749E-3</v>
      </c>
      <c r="J69" s="228">
        <v>6.5629861487751613E-3</v>
      </c>
      <c r="K69" s="228">
        <v>1.075389373275696E-2</v>
      </c>
      <c r="L69" s="228">
        <v>4.326142229973496E-2</v>
      </c>
      <c r="M69" s="228">
        <v>4.0334047329325891E-2</v>
      </c>
      <c r="N69" s="228">
        <v>4.3193939813594283E-2</v>
      </c>
      <c r="O69" s="228">
        <v>5.2375243144283171E-2</v>
      </c>
      <c r="P69" s="228">
        <v>4.6334485442524352E-2</v>
      </c>
      <c r="Q69" s="228">
        <v>4.0740771255682207E-2</v>
      </c>
      <c r="R69" s="228">
        <v>4.3281628266511163E-2</v>
      </c>
      <c r="S69" s="228">
        <v>4.4573362193161721E-2</v>
      </c>
      <c r="T69" s="228">
        <v>4.1395303587909577E-2</v>
      </c>
      <c r="U69" s="228">
        <v>4.4773424422935547E-2</v>
      </c>
      <c r="V69" s="228">
        <v>4.4550484185444467E-2</v>
      </c>
      <c r="W69" s="228">
        <v>4.4585257955447287E-2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7.0435765371810817</v>
      </c>
      <c r="Q70" s="228">
        <v>5.7776072018021711</v>
      </c>
      <c r="R70" s="228">
        <v>7.8484740742062638</v>
      </c>
      <c r="S70" s="228">
        <v>8.9827852189224142</v>
      </c>
      <c r="T70" s="228">
        <v>9.9473987530347934</v>
      </c>
      <c r="U70" s="228">
        <v>11.537916971932709</v>
      </c>
      <c r="V70" s="228">
        <v>12.97974236379909</v>
      </c>
      <c r="W70" s="228">
        <v>13.963265685395699</v>
      </c>
      <c r="DA70" s="69" t="s">
        <v>1188</v>
      </c>
    </row>
    <row r="71" spans="1:105" ht="12" customHeight="1" x14ac:dyDescent="0.25">
      <c r="A71" s="37" t="s">
        <v>38</v>
      </c>
      <c r="B71" s="228">
        <v>5.0067252472801691</v>
      </c>
      <c r="C71" s="228">
        <v>5.0067510972720131</v>
      </c>
      <c r="D71" s="228">
        <v>3.7814264552406871</v>
      </c>
      <c r="E71" s="228">
        <v>4.3381666024055701</v>
      </c>
      <c r="F71" s="228">
        <v>3.9100986198761012</v>
      </c>
      <c r="G71" s="228">
        <v>3.524225281383691</v>
      </c>
      <c r="H71" s="228">
        <v>3.4336412334374691</v>
      </c>
      <c r="I71" s="228">
        <v>2.9569811248186282</v>
      </c>
      <c r="J71" s="228">
        <v>2.296551093726193</v>
      </c>
      <c r="K71" s="228">
        <v>2.78739221810569</v>
      </c>
      <c r="L71" s="228">
        <v>1.969792824832993</v>
      </c>
      <c r="M71" s="228">
        <v>1.0873022702859969</v>
      </c>
      <c r="N71" s="228">
        <v>0.94224698983366484</v>
      </c>
      <c r="O71" s="228">
        <v>1.35206743600586</v>
      </c>
      <c r="P71" s="228">
        <v>1.2895941513233471</v>
      </c>
      <c r="Q71" s="228">
        <v>1.864483727901415</v>
      </c>
      <c r="R71" s="228">
        <v>2.1340981640710468</v>
      </c>
      <c r="S71" s="228">
        <v>1.937338618253293</v>
      </c>
      <c r="T71" s="228">
        <v>1.6511924804697911</v>
      </c>
      <c r="U71" s="228">
        <v>1.640093690430859</v>
      </c>
      <c r="V71" s="228">
        <v>1.800211359419932</v>
      </c>
      <c r="W71" s="228">
        <v>1.9291478537744109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308.2183131218153</v>
      </c>
      <c r="C72" s="263">
        <f t="shared" si="2"/>
        <v>294.83101198355575</v>
      </c>
      <c r="D72" s="263">
        <f t="shared" si="2"/>
        <v>337.74125649235515</v>
      </c>
      <c r="E72" s="263">
        <f t="shared" si="2"/>
        <v>328.86099606094575</v>
      </c>
      <c r="F72" s="263">
        <f t="shared" si="2"/>
        <v>381.94860694937609</v>
      </c>
      <c r="G72" s="263">
        <f t="shared" si="2"/>
        <v>415.92131512060382</v>
      </c>
      <c r="H72" s="263">
        <f t="shared" si="2"/>
        <v>396.88266477880802</v>
      </c>
      <c r="I72" s="263">
        <f t="shared" si="2"/>
        <v>379.66713466161696</v>
      </c>
      <c r="J72" s="263">
        <f t="shared" si="2"/>
        <v>362.77971828230784</v>
      </c>
      <c r="K72" s="263">
        <f t="shared" si="2"/>
        <v>306.55354943271965</v>
      </c>
      <c r="L72" s="263">
        <f t="shared" si="2"/>
        <v>304.1631953260881</v>
      </c>
      <c r="M72" s="263">
        <f t="shared" si="2"/>
        <v>353.13966155906064</v>
      </c>
      <c r="N72" s="263">
        <f t="shared" si="2"/>
        <v>402.50861911318185</v>
      </c>
      <c r="O72" s="263">
        <f t="shared" si="2"/>
        <v>464.89483519390126</v>
      </c>
      <c r="P72" s="263">
        <f t="shared" si="2"/>
        <v>401.37559769715921</v>
      </c>
      <c r="Q72" s="263">
        <f t="shared" si="2"/>
        <v>270.30768515362547</v>
      </c>
      <c r="R72" s="263">
        <f t="shared" si="2"/>
        <v>338.8701037927047</v>
      </c>
      <c r="S72" s="263">
        <f t="shared" si="2"/>
        <v>353.05788536744609</v>
      </c>
      <c r="T72" s="263">
        <f t="shared" si="2"/>
        <v>359.91955266625388</v>
      </c>
      <c r="U72" s="263">
        <f t="shared" si="2"/>
        <v>381.0223193834828</v>
      </c>
      <c r="V72" s="263">
        <f t="shared" si="2"/>
        <v>355.73021329251884</v>
      </c>
      <c r="W72" s="263">
        <f t="shared" si="2"/>
        <v>378.06353212552341</v>
      </c>
      <c r="DA72" s="70"/>
    </row>
    <row r="73" spans="1:105" ht="12" customHeight="1" x14ac:dyDescent="0.25">
      <c r="A73" s="60" t="s">
        <v>1054</v>
      </c>
      <c r="B73" s="264">
        <v>308.00065811150432</v>
      </c>
      <c r="C73" s="264">
        <v>294.62476054894421</v>
      </c>
      <c r="D73" s="264">
        <v>337.53577845182599</v>
      </c>
      <c r="E73" s="264">
        <v>328.64871461048358</v>
      </c>
      <c r="F73" s="264">
        <v>381.71699231246248</v>
      </c>
      <c r="G73" s="264">
        <v>415.68096826670478</v>
      </c>
      <c r="H73" s="264">
        <v>396.65296294923098</v>
      </c>
      <c r="I73" s="264">
        <v>379.45578049783148</v>
      </c>
      <c r="J73" s="264">
        <v>362.59343820819129</v>
      </c>
      <c r="K73" s="264">
        <v>306.3787831330564</v>
      </c>
      <c r="L73" s="264">
        <v>304.00982989894078</v>
      </c>
      <c r="M73" s="264">
        <v>352.99984928603538</v>
      </c>
      <c r="N73" s="264">
        <v>402.36113972893548</v>
      </c>
      <c r="O73" s="264">
        <v>464.7061610781119</v>
      </c>
      <c r="P73" s="264">
        <v>401.20046626862143</v>
      </c>
      <c r="Q73" s="264">
        <v>270.15204931430998</v>
      </c>
      <c r="R73" s="264">
        <v>338.6822187739354</v>
      </c>
      <c r="S73" s="264">
        <v>352.87161052745472</v>
      </c>
      <c r="T73" s="264">
        <v>359.73842952392982</v>
      </c>
      <c r="U73" s="264">
        <v>380.83229100114528</v>
      </c>
      <c r="V73" s="264">
        <v>355.53962803096471</v>
      </c>
      <c r="W73" s="264">
        <v>377.86016935927211</v>
      </c>
      <c r="DA73" s="72" t="s">
        <v>1190</v>
      </c>
    </row>
    <row r="74" spans="1:105" ht="12" customHeight="1" x14ac:dyDescent="0.25">
      <c r="A74" s="64" t="s">
        <v>30</v>
      </c>
      <c r="B74" s="231">
        <v>6.4153561747154377</v>
      </c>
      <c r="C74" s="231">
        <v>24.717884788415819</v>
      </c>
      <c r="D74" s="231">
        <v>26.560733110207401</v>
      </c>
      <c r="E74" s="231">
        <v>33.40794828379417</v>
      </c>
      <c r="F74" s="231">
        <v>26.19990110301547</v>
      </c>
      <c r="G74" s="231">
        <v>16.561216748070262</v>
      </c>
      <c r="H74" s="231">
        <v>12.84669721307116</v>
      </c>
      <c r="I74" s="231">
        <v>13.524176155690681</v>
      </c>
      <c r="J74" s="231">
        <v>16.53057693361195</v>
      </c>
      <c r="K74" s="231">
        <v>15.44860437351617</v>
      </c>
      <c r="L74" s="231">
        <v>15.395161502516469</v>
      </c>
      <c r="M74" s="231">
        <v>17.902264147579061</v>
      </c>
      <c r="N74" s="231">
        <v>18.346265284148391</v>
      </c>
      <c r="O74" s="231">
        <v>21.48883814083938</v>
      </c>
      <c r="P74" s="231">
        <v>20.395417870658012</v>
      </c>
      <c r="Q74" s="231">
        <v>16.21186036215542</v>
      </c>
      <c r="R74" s="231">
        <v>16.22983422624965</v>
      </c>
      <c r="S74" s="231">
        <v>14.06161395540509</v>
      </c>
      <c r="T74" s="231">
        <v>16.24394686663036</v>
      </c>
      <c r="U74" s="231">
        <v>15.112549492381509</v>
      </c>
      <c r="V74" s="231">
        <v>14.19810460115405</v>
      </c>
      <c r="W74" s="231">
        <v>13.92160200777341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28.708796109968851</v>
      </c>
      <c r="C76" s="231">
        <v>28.83535801852295</v>
      </c>
      <c r="D76" s="231">
        <v>29.02611683225383</v>
      </c>
      <c r="E76" s="231">
        <v>28.021215598456529</v>
      </c>
      <c r="F76" s="231">
        <v>29.396050134564891</v>
      </c>
      <c r="G76" s="231">
        <v>29.166205099659852</v>
      </c>
      <c r="H76" s="231">
        <v>26.809428129130811</v>
      </c>
      <c r="I76" s="231">
        <v>26.07104926730166</v>
      </c>
      <c r="J76" s="231">
        <v>25.049883865783251</v>
      </c>
      <c r="K76" s="231">
        <v>29.675840943389868</v>
      </c>
      <c r="L76" s="231">
        <v>27.256174474234658</v>
      </c>
      <c r="M76" s="231">
        <v>22.52013993466295</v>
      </c>
      <c r="N76" s="231">
        <v>22.4039163350254</v>
      </c>
      <c r="O76" s="231">
        <v>0.34523561127727248</v>
      </c>
      <c r="P76" s="231">
        <v>0.30891572574738541</v>
      </c>
      <c r="Q76" s="231">
        <v>0.78493491296431306</v>
      </c>
      <c r="R76" s="231">
        <v>2.0832486714593341</v>
      </c>
      <c r="S76" s="231">
        <v>0.81737950054328967</v>
      </c>
      <c r="T76" s="231">
        <v>0.78471986266282534</v>
      </c>
      <c r="U76" s="231">
        <v>0.82255985840662782</v>
      </c>
      <c r="V76" s="231">
        <v>0.48490879415334259</v>
      </c>
      <c r="W76" s="231">
        <v>0.30574678186836629</v>
      </c>
      <c r="DA76" s="73" t="s">
        <v>1193</v>
      </c>
    </row>
    <row r="77" spans="1:105" ht="12" customHeight="1" x14ac:dyDescent="0.25">
      <c r="A77" s="64" t="s">
        <v>160</v>
      </c>
      <c r="B77" s="231">
        <v>11.872782285358079</v>
      </c>
      <c r="C77" s="231">
        <v>12.55138893977421</v>
      </c>
      <c r="D77" s="231">
        <v>12.39886133838348</v>
      </c>
      <c r="E77" s="231">
        <v>13.5599262993652</v>
      </c>
      <c r="F77" s="231">
        <v>15.9966021224124</v>
      </c>
      <c r="G77" s="231">
        <v>16.812201360018619</v>
      </c>
      <c r="H77" s="231">
        <v>8.8801200226854338</v>
      </c>
      <c r="I77" s="231">
        <v>11.9775699396496</v>
      </c>
      <c r="J77" s="231">
        <v>11.439679127128651</v>
      </c>
      <c r="K77" s="231">
        <v>13.454982640698811</v>
      </c>
      <c r="L77" s="231">
        <v>13.336139800616859</v>
      </c>
      <c r="M77" s="231">
        <v>9.1370012497301065</v>
      </c>
      <c r="N77" s="231">
        <v>12.15858727437408</v>
      </c>
      <c r="O77" s="231">
        <v>5.5139980233829808</v>
      </c>
      <c r="P77" s="231">
        <v>4.9563728795660396</v>
      </c>
      <c r="Q77" s="231">
        <v>4.4251071763454242</v>
      </c>
      <c r="R77" s="231">
        <v>5.572765347228307</v>
      </c>
      <c r="S77" s="231">
        <v>5.9664469670563189</v>
      </c>
      <c r="T77" s="231">
        <v>6.1260956342069353</v>
      </c>
      <c r="U77" s="231">
        <v>5.5867418509636702</v>
      </c>
      <c r="V77" s="231">
        <v>4.8116839416140724</v>
      </c>
      <c r="W77" s="231">
        <v>4.5601739526491016</v>
      </c>
      <c r="DA77" s="73" t="s">
        <v>1194</v>
      </c>
    </row>
    <row r="78" spans="1:105" ht="12" customHeight="1" x14ac:dyDescent="0.25">
      <c r="A78" s="64" t="s">
        <v>70</v>
      </c>
      <c r="B78" s="231">
        <v>34.830121480837981</v>
      </c>
      <c r="C78" s="231">
        <v>31.957081547542739</v>
      </c>
      <c r="D78" s="231">
        <v>32.892545738991558</v>
      </c>
      <c r="E78" s="231">
        <v>27.379962615182379</v>
      </c>
      <c r="F78" s="231">
        <v>19.48422975144717</v>
      </c>
      <c r="G78" s="231">
        <v>13.66668872501975</v>
      </c>
      <c r="H78" s="231">
        <v>23.447151888199379</v>
      </c>
      <c r="I78" s="231">
        <v>20.958524992690212</v>
      </c>
      <c r="J78" s="231">
        <v>22.500399783365001</v>
      </c>
      <c r="K78" s="231">
        <v>22.436064466192519</v>
      </c>
      <c r="L78" s="231">
        <v>15.28565265368883</v>
      </c>
      <c r="M78" s="231">
        <v>16.625166406655001</v>
      </c>
      <c r="N78" s="231">
        <v>10.15058530131278</v>
      </c>
      <c r="O78" s="231">
        <v>14.66642402551728</v>
      </c>
      <c r="P78" s="231">
        <v>9.0586754201482229</v>
      </c>
      <c r="Q78" s="231">
        <v>9.0497334018287798</v>
      </c>
      <c r="R78" s="231">
        <v>5.4221690987388493</v>
      </c>
      <c r="S78" s="231">
        <v>8.2356039830162242</v>
      </c>
      <c r="T78" s="231">
        <v>9.2416407502628424</v>
      </c>
      <c r="U78" s="231">
        <v>4.4531452303450774</v>
      </c>
      <c r="V78" s="231">
        <v>2.5522249780239439</v>
      </c>
      <c r="W78" s="231">
        <v>4.2299548230102646</v>
      </c>
      <c r="DA78" s="73" t="s">
        <v>1195</v>
      </c>
    </row>
    <row r="79" spans="1:105" ht="12" customHeight="1" x14ac:dyDescent="0.25">
      <c r="A79" s="64" t="s">
        <v>34</v>
      </c>
      <c r="B79" s="231">
        <v>18.749722197253</v>
      </c>
      <c r="C79" s="231">
        <v>20.389053149719128</v>
      </c>
      <c r="D79" s="231">
        <v>18.737483389596871</v>
      </c>
      <c r="E79" s="231">
        <v>19.767427362637449</v>
      </c>
      <c r="F79" s="231">
        <v>20.998003711563371</v>
      </c>
      <c r="G79" s="231">
        <v>21.357521540287181</v>
      </c>
      <c r="H79" s="231">
        <v>20.286326718300209</v>
      </c>
      <c r="I79" s="231">
        <v>17.36381381861878</v>
      </c>
      <c r="J79" s="231">
        <v>16.045293537865032</v>
      </c>
      <c r="K79" s="231">
        <v>18.0618090509167</v>
      </c>
      <c r="L79" s="231">
        <v>17.73936310120763</v>
      </c>
      <c r="M79" s="231">
        <v>13.25366182813339</v>
      </c>
      <c r="N79" s="231">
        <v>12.8641352191925</v>
      </c>
      <c r="O79" s="231">
        <v>1.0694215853100231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205.0064718468638</v>
      </c>
      <c r="C80" s="231">
        <v>173.61301817156141</v>
      </c>
      <c r="D80" s="231">
        <v>215.26127073407841</v>
      </c>
      <c r="E80" s="231">
        <v>203.9825241247992</v>
      </c>
      <c r="F80" s="231">
        <v>266.97898241786282</v>
      </c>
      <c r="G80" s="231">
        <v>315.43401384347771</v>
      </c>
      <c r="H80" s="231">
        <v>301.95997423182689</v>
      </c>
      <c r="I80" s="231">
        <v>287.22785640740591</v>
      </c>
      <c r="J80" s="231">
        <v>268.62388865969109</v>
      </c>
      <c r="K80" s="231">
        <v>206.33552187677611</v>
      </c>
      <c r="L80" s="231">
        <v>214.10322813115721</v>
      </c>
      <c r="M80" s="231">
        <v>272.75417501590778</v>
      </c>
      <c r="N80" s="231">
        <v>325.58957178402392</v>
      </c>
      <c r="O80" s="231">
        <v>420.21022586972663</v>
      </c>
      <c r="P80" s="231">
        <v>365.56689879158239</v>
      </c>
      <c r="Q80" s="231">
        <v>238.90680617904641</v>
      </c>
      <c r="R80" s="231">
        <v>308.1770169401691</v>
      </c>
      <c r="S80" s="231">
        <v>322.56888791742472</v>
      </c>
      <c r="T80" s="231">
        <v>326.16304806668001</v>
      </c>
      <c r="U80" s="231">
        <v>353.62198781535898</v>
      </c>
      <c r="V80" s="231">
        <v>332.05378833696187</v>
      </c>
      <c r="W80" s="231">
        <v>352.99101302628492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0.17178110220778139</v>
      </c>
      <c r="D81" s="231">
        <v>0.17246089230370501</v>
      </c>
      <c r="E81" s="231">
        <v>8.0886172199362436E-2</v>
      </c>
      <c r="F81" s="231">
        <v>0.14553157996284569</v>
      </c>
      <c r="G81" s="231">
        <v>0.13867369276508229</v>
      </c>
      <c r="H81" s="231">
        <v>9.6745545541704892E-2</v>
      </c>
      <c r="I81" s="231">
        <v>4.9537230663668462E-2</v>
      </c>
      <c r="J81" s="231">
        <v>0.17339345094943021</v>
      </c>
      <c r="K81" s="231">
        <v>0</v>
      </c>
      <c r="L81" s="231">
        <v>0</v>
      </c>
      <c r="M81" s="231">
        <v>0</v>
      </c>
      <c r="N81" s="231">
        <v>0</v>
      </c>
      <c r="O81" s="231">
        <v>0.38992852219001017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2.417408016507097</v>
      </c>
      <c r="C82" s="231">
        <v>2.389194831200196</v>
      </c>
      <c r="D82" s="231">
        <v>2.4863064160107262</v>
      </c>
      <c r="E82" s="231">
        <v>2.4488241540494209</v>
      </c>
      <c r="F82" s="231">
        <v>2.5176914916335109</v>
      </c>
      <c r="G82" s="231">
        <v>2.5444472574063419</v>
      </c>
      <c r="H82" s="231">
        <v>2.3265192004753992</v>
      </c>
      <c r="I82" s="231">
        <v>2.2832526858110849</v>
      </c>
      <c r="J82" s="231">
        <v>2.230322849796889</v>
      </c>
      <c r="K82" s="231">
        <v>0.9659597815662363</v>
      </c>
      <c r="L82" s="231">
        <v>0.89411023551916402</v>
      </c>
      <c r="M82" s="231">
        <v>0.80744070336708951</v>
      </c>
      <c r="N82" s="231">
        <v>0.84807853085843854</v>
      </c>
      <c r="O82" s="231">
        <v>1.0220892998683559</v>
      </c>
      <c r="P82" s="231">
        <v>0.91418558091929825</v>
      </c>
      <c r="Q82" s="231">
        <v>0.77360728196961914</v>
      </c>
      <c r="R82" s="231">
        <v>1.1971844900901769</v>
      </c>
      <c r="S82" s="231">
        <v>1.221678204009119</v>
      </c>
      <c r="T82" s="231">
        <v>1.178978343486766</v>
      </c>
      <c r="U82" s="231">
        <v>1.2353067536893581</v>
      </c>
      <c r="V82" s="231">
        <v>1.4389173790573591</v>
      </c>
      <c r="W82" s="231">
        <v>1.8516787676861179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1200</v>
      </c>
    </row>
    <row r="84" spans="1:105" ht="12" customHeight="1" x14ac:dyDescent="0.25">
      <c r="A84" s="60" t="s">
        <v>1066</v>
      </c>
      <c r="B84" s="264">
        <v>0.21765501031095519</v>
      </c>
      <c r="C84" s="264">
        <v>0.20625143461157189</v>
      </c>
      <c r="D84" s="264">
        <v>0.20547804052913921</v>
      </c>
      <c r="E84" s="264">
        <v>0.2122814504621548</v>
      </c>
      <c r="F84" s="264">
        <v>0.23161463691361589</v>
      </c>
      <c r="G84" s="264">
        <v>0.2403468538990417</v>
      </c>
      <c r="H84" s="264">
        <v>0.22970182957704399</v>
      </c>
      <c r="I84" s="264">
        <v>0.2113541637854528</v>
      </c>
      <c r="J84" s="264">
        <v>0.18628007411654079</v>
      </c>
      <c r="K84" s="264">
        <v>0.17476629966324289</v>
      </c>
      <c r="L84" s="264">
        <v>0.153365427147339</v>
      </c>
      <c r="M84" s="264">
        <v>0.13981227302525759</v>
      </c>
      <c r="N84" s="264">
        <v>0.14747938424639209</v>
      </c>
      <c r="O84" s="264">
        <v>0.18867411578933821</v>
      </c>
      <c r="P84" s="264">
        <v>0.17513142853778019</v>
      </c>
      <c r="Q84" s="264">
        <v>0.15563583931551381</v>
      </c>
      <c r="R84" s="264">
        <v>0.18788501876929831</v>
      </c>
      <c r="S84" s="264">
        <v>0.18627483999136429</v>
      </c>
      <c r="T84" s="264">
        <v>0.18112314232404589</v>
      </c>
      <c r="U84" s="264">
        <v>0.19002838233751199</v>
      </c>
      <c r="V84" s="264">
        <v>0.1905852615541089</v>
      </c>
      <c r="W84" s="264">
        <v>0.20336276625128019</v>
      </c>
      <c r="DA84" s="72" t="s">
        <v>1201</v>
      </c>
    </row>
    <row r="85" spans="1:105" ht="12" customHeight="1" x14ac:dyDescent="0.25">
      <c r="A85" s="57" t="s">
        <v>1012</v>
      </c>
      <c r="B85" s="263">
        <v>106.2472690852952</v>
      </c>
      <c r="C85" s="263">
        <v>101.4342980448003</v>
      </c>
      <c r="D85" s="263">
        <v>116.3033271549681</v>
      </c>
      <c r="E85" s="263">
        <v>113.20976252736411</v>
      </c>
      <c r="F85" s="263">
        <v>131.55428751108241</v>
      </c>
      <c r="G85" s="263">
        <v>143.32420561420989</v>
      </c>
      <c r="H85" s="263">
        <v>136.84149105383341</v>
      </c>
      <c r="I85" s="263">
        <v>130.93745048239569</v>
      </c>
      <c r="J85" s="263">
        <v>125.11854242961159</v>
      </c>
      <c r="K85" s="263">
        <v>105.49959193362859</v>
      </c>
      <c r="L85" s="263">
        <v>104.6482124207356</v>
      </c>
      <c r="M85" s="263">
        <v>122.036809636805</v>
      </c>
      <c r="N85" s="263">
        <v>139.24681261291551</v>
      </c>
      <c r="O85" s="263">
        <v>161.36034416023131</v>
      </c>
      <c r="P85" s="263">
        <v>139.3317589791304</v>
      </c>
      <c r="Q85" s="263">
        <v>93.808054111581498</v>
      </c>
      <c r="R85" s="263">
        <v>117.5001646669775</v>
      </c>
      <c r="S85" s="263">
        <v>122.3977406136021</v>
      </c>
      <c r="T85" s="263">
        <v>126.03047784897601</v>
      </c>
      <c r="U85" s="263">
        <v>132.17593733038751</v>
      </c>
      <c r="V85" s="263">
        <v>123.3892823665764</v>
      </c>
      <c r="W85" s="263">
        <v>131.13631497089409</v>
      </c>
      <c r="DA85" s="70" t="s">
        <v>1202</v>
      </c>
    </row>
    <row r="86" spans="1:105" ht="12" customHeight="1" x14ac:dyDescent="0.25">
      <c r="A86" s="60" t="s">
        <v>1014</v>
      </c>
      <c r="B86" s="264">
        <v>104.0457057112755</v>
      </c>
      <c r="C86" s="264">
        <v>99.405649194408269</v>
      </c>
      <c r="D86" s="264">
        <v>114.802619183392</v>
      </c>
      <c r="E86" s="264">
        <v>111.4748117547325</v>
      </c>
      <c r="F86" s="264">
        <v>129.88388062895891</v>
      </c>
      <c r="G86" s="264">
        <v>141.7450871108054</v>
      </c>
      <c r="H86" s="264">
        <v>135.3300320367259</v>
      </c>
      <c r="I86" s="264">
        <v>129.64721420698061</v>
      </c>
      <c r="J86" s="264">
        <v>124.15444236228321</v>
      </c>
      <c r="K86" s="264">
        <v>104.3508894666199</v>
      </c>
      <c r="L86" s="264">
        <v>103.8282743783094</v>
      </c>
      <c r="M86" s="264">
        <v>121.5906646161736</v>
      </c>
      <c r="N86" s="264">
        <v>138.84888479790001</v>
      </c>
      <c r="O86" s="264">
        <v>160.75399086239489</v>
      </c>
      <c r="P86" s="264">
        <v>138.69176471657269</v>
      </c>
      <c r="Q86" s="264">
        <v>92.838481257137673</v>
      </c>
      <c r="R86" s="264">
        <v>116.3497826564913</v>
      </c>
      <c r="S86" s="264">
        <v>121.3450717373902</v>
      </c>
      <c r="T86" s="264">
        <v>125.1485884891638</v>
      </c>
      <c r="U86" s="264">
        <v>131.2697386394141</v>
      </c>
      <c r="V86" s="264">
        <v>122.3442478467481</v>
      </c>
      <c r="W86" s="264">
        <v>130.01360446424059</v>
      </c>
      <c r="DA86" s="72" t="s">
        <v>1203</v>
      </c>
    </row>
    <row r="87" spans="1:105" ht="12" customHeight="1" x14ac:dyDescent="0.25">
      <c r="A87" s="59" t="s">
        <v>30</v>
      </c>
      <c r="B87" s="232">
        <v>2.3440665932770171</v>
      </c>
      <c r="C87" s="232">
        <v>9.1068831169311935</v>
      </c>
      <c r="D87" s="232">
        <v>9.7120672935319448</v>
      </c>
      <c r="E87" s="232">
        <v>12.24140263570931</v>
      </c>
      <c r="F87" s="232">
        <v>9.5761129209690861</v>
      </c>
      <c r="G87" s="232">
        <v>6.0416874645257002</v>
      </c>
      <c r="H87" s="232">
        <v>4.6833305663756946</v>
      </c>
      <c r="I87" s="232">
        <v>4.9105865530033928</v>
      </c>
      <c r="J87" s="232">
        <v>6.0078088945662351</v>
      </c>
      <c r="K87" s="232">
        <v>5.6527818754284596</v>
      </c>
      <c r="L87" s="232">
        <v>5.6450304853099116</v>
      </c>
      <c r="M87" s="232">
        <v>6.4696893362517196</v>
      </c>
      <c r="N87" s="232">
        <v>6.6050389782283556</v>
      </c>
      <c r="O87" s="232">
        <v>7.5267371167088521</v>
      </c>
      <c r="P87" s="232">
        <v>7.1174769802361482</v>
      </c>
      <c r="Q87" s="232">
        <v>5.6269596943692104</v>
      </c>
      <c r="R87" s="232">
        <v>5.6366267237575043</v>
      </c>
      <c r="S87" s="232">
        <v>4.888057144611885</v>
      </c>
      <c r="T87" s="232">
        <v>5.6779936905343824</v>
      </c>
      <c r="U87" s="232">
        <v>5.2650043867112064</v>
      </c>
      <c r="V87" s="232">
        <v>4.9421218716099951</v>
      </c>
      <c r="W87" s="232">
        <v>4.8493733688810181</v>
      </c>
      <c r="DA87" s="71" t="s">
        <v>1204</v>
      </c>
    </row>
    <row r="88" spans="1:105" ht="12" customHeight="1" x14ac:dyDescent="0.25">
      <c r="A88" s="59" t="s">
        <v>33</v>
      </c>
      <c r="B88" s="297">
        <v>10.386200608063129</v>
      </c>
      <c r="C88" s="297">
        <v>10.519046142630771</v>
      </c>
      <c r="D88" s="297">
        <v>10.508799768225581</v>
      </c>
      <c r="E88" s="297">
        <v>10.16625275191139</v>
      </c>
      <c r="F88" s="297">
        <v>10.638273201348451</v>
      </c>
      <c r="G88" s="297">
        <v>10.53509589556689</v>
      </c>
      <c r="H88" s="297">
        <v>9.6770598728826496</v>
      </c>
      <c r="I88" s="297">
        <v>9.3728920435326746</v>
      </c>
      <c r="J88" s="297">
        <v>9.0141829541319982</v>
      </c>
      <c r="K88" s="297">
        <v>10.751487742896661</v>
      </c>
      <c r="L88" s="297">
        <v>9.8955399450143258</v>
      </c>
      <c r="M88" s="297">
        <v>8.0582197071348478</v>
      </c>
      <c r="N88" s="297">
        <v>7.9862740909695287</v>
      </c>
      <c r="O88" s="297">
        <v>0.11972971632559461</v>
      </c>
      <c r="P88" s="297">
        <v>0.1067397137604222</v>
      </c>
      <c r="Q88" s="297">
        <v>0.26975353809208352</v>
      </c>
      <c r="R88" s="297">
        <v>0.71637242138191559</v>
      </c>
      <c r="S88" s="297">
        <v>0.28133087605087992</v>
      </c>
      <c r="T88" s="297">
        <v>0.27268025847701299</v>
      </c>
      <c r="U88" s="297">
        <v>0.28374032785312808</v>
      </c>
      <c r="V88" s="297">
        <v>0.16712279606327751</v>
      </c>
      <c r="W88" s="297">
        <v>0.105451037502135</v>
      </c>
      <c r="DA88" s="122" t="s">
        <v>1205</v>
      </c>
    </row>
    <row r="89" spans="1:105" ht="12" customHeight="1" x14ac:dyDescent="0.25">
      <c r="A89" s="59" t="s">
        <v>160</v>
      </c>
      <c r="B89" s="297">
        <v>4.2151483766889424</v>
      </c>
      <c r="C89" s="297">
        <v>4.4932588331906116</v>
      </c>
      <c r="D89" s="297">
        <v>4.4051897318564848</v>
      </c>
      <c r="E89" s="297">
        <v>4.8278069679986872</v>
      </c>
      <c r="F89" s="297">
        <v>5.6810490589423646</v>
      </c>
      <c r="G89" s="297">
        <v>5.959389720443232</v>
      </c>
      <c r="H89" s="297">
        <v>3.1455265160068668</v>
      </c>
      <c r="I89" s="297">
        <v>4.2257369305068444</v>
      </c>
      <c r="J89" s="297">
        <v>4.0397373677185833</v>
      </c>
      <c r="K89" s="297">
        <v>4.7837371447760706</v>
      </c>
      <c r="L89" s="297">
        <v>4.7514194598240227</v>
      </c>
      <c r="M89" s="297">
        <v>3.2084135416723858</v>
      </c>
      <c r="N89" s="297">
        <v>4.2532608882160039</v>
      </c>
      <c r="O89" s="297">
        <v>1.8765995568495</v>
      </c>
      <c r="P89" s="297">
        <v>1.68061650950174</v>
      </c>
      <c r="Q89" s="297">
        <v>1.492368019850342</v>
      </c>
      <c r="R89" s="297">
        <v>1.8805597568683901</v>
      </c>
      <c r="S89" s="297">
        <v>2.0152460501236109</v>
      </c>
      <c r="T89" s="297">
        <v>2.0873741176559251</v>
      </c>
      <c r="U89" s="297">
        <v>1.891170982396891</v>
      </c>
      <c r="V89" s="297">
        <v>1.6273889479343899</v>
      </c>
      <c r="W89" s="297">
        <v>1.5434373617585471</v>
      </c>
      <c r="DA89" s="122" t="s">
        <v>1206</v>
      </c>
    </row>
    <row r="90" spans="1:105" ht="12" customHeight="1" x14ac:dyDescent="0.25">
      <c r="A90" s="59" t="s">
        <v>70</v>
      </c>
      <c r="B90" s="297">
        <v>12.75492655103808</v>
      </c>
      <c r="C90" s="297">
        <v>11.800471769427009</v>
      </c>
      <c r="D90" s="297">
        <v>12.054325449235719</v>
      </c>
      <c r="E90" s="297">
        <v>10.05513785650037</v>
      </c>
      <c r="F90" s="297">
        <v>7.1375086729016486</v>
      </c>
      <c r="G90" s="297">
        <v>4.9969282986043373</v>
      </c>
      <c r="H90" s="297">
        <v>8.5669695213489714</v>
      </c>
      <c r="I90" s="297">
        <v>7.6270583080614767</v>
      </c>
      <c r="J90" s="297">
        <v>8.1958147484813395</v>
      </c>
      <c r="K90" s="297">
        <v>8.2279843279442222</v>
      </c>
      <c r="L90" s="297">
        <v>5.6174579398775943</v>
      </c>
      <c r="M90" s="297">
        <v>6.0216466506232207</v>
      </c>
      <c r="N90" s="297">
        <v>3.6626262306021808</v>
      </c>
      <c r="O90" s="297">
        <v>5.1486319860061407</v>
      </c>
      <c r="P90" s="297">
        <v>3.1683413299905858</v>
      </c>
      <c r="Q90" s="297">
        <v>3.1481146164252678</v>
      </c>
      <c r="R90" s="297">
        <v>1.8873482788509399</v>
      </c>
      <c r="S90" s="297">
        <v>2.8692630070021399</v>
      </c>
      <c r="T90" s="297">
        <v>3.2376226369877439</v>
      </c>
      <c r="U90" s="297">
        <v>1.5548971251435011</v>
      </c>
      <c r="V90" s="297">
        <v>0.89038089855266378</v>
      </c>
      <c r="W90" s="297">
        <v>1.476746460438745</v>
      </c>
      <c r="DA90" s="122" t="s">
        <v>1207</v>
      </c>
    </row>
    <row r="91" spans="1:105" ht="12" customHeight="1" x14ac:dyDescent="0.25">
      <c r="A91" s="59" t="s">
        <v>162</v>
      </c>
      <c r="B91" s="297">
        <v>74.345363582208321</v>
      </c>
      <c r="C91" s="297">
        <v>63.485989332228677</v>
      </c>
      <c r="D91" s="297">
        <v>78.122236940542223</v>
      </c>
      <c r="E91" s="297">
        <v>74.184211542612758</v>
      </c>
      <c r="F91" s="297">
        <v>96.850936774797376</v>
      </c>
      <c r="G91" s="297">
        <v>114.21198573166529</v>
      </c>
      <c r="H91" s="297">
        <v>109.2571455601117</v>
      </c>
      <c r="I91" s="297">
        <v>103.5109403718762</v>
      </c>
      <c r="J91" s="297">
        <v>96.896898397385073</v>
      </c>
      <c r="K91" s="297">
        <v>74.934898375574505</v>
      </c>
      <c r="L91" s="297">
        <v>77.918826548283519</v>
      </c>
      <c r="M91" s="297">
        <v>97.832695380491458</v>
      </c>
      <c r="N91" s="297">
        <v>116.3416846098839</v>
      </c>
      <c r="O91" s="297">
        <v>146.0822924865048</v>
      </c>
      <c r="P91" s="297">
        <v>126.6185901830838</v>
      </c>
      <c r="Q91" s="297">
        <v>82.301285388400771</v>
      </c>
      <c r="R91" s="297">
        <v>106.22887547563251</v>
      </c>
      <c r="S91" s="297">
        <v>111.29117465960169</v>
      </c>
      <c r="T91" s="297">
        <v>113.8729177855087</v>
      </c>
      <c r="U91" s="297">
        <v>122.27492581730939</v>
      </c>
      <c r="V91" s="297">
        <v>114.7172333325878</v>
      </c>
      <c r="W91" s="297">
        <v>122.03859623566019</v>
      </c>
      <c r="DA91" s="122" t="s">
        <v>1208</v>
      </c>
    </row>
    <row r="92" spans="1:105" ht="12" customHeight="1" x14ac:dyDescent="0.25">
      <c r="A92" s="60" t="s">
        <v>1021</v>
      </c>
      <c r="B92" s="264">
        <v>2.2015633740196758</v>
      </c>
      <c r="C92" s="264">
        <v>2.028648850392011</v>
      </c>
      <c r="D92" s="264">
        <v>1.5007079715761791</v>
      </c>
      <c r="E92" s="264">
        <v>1.7349507726315869</v>
      </c>
      <c r="F92" s="264">
        <v>1.6704068821234199</v>
      </c>
      <c r="G92" s="264">
        <v>1.5791185034045221</v>
      </c>
      <c r="H92" s="264">
        <v>1.5114590171075</v>
      </c>
      <c r="I92" s="264">
        <v>1.290236275415136</v>
      </c>
      <c r="J92" s="264">
        <v>0.96410006732841047</v>
      </c>
      <c r="K92" s="264">
        <v>1.148702467008643</v>
      </c>
      <c r="L92" s="264">
        <v>0.81993804242623569</v>
      </c>
      <c r="M92" s="264">
        <v>0.44614502063133638</v>
      </c>
      <c r="N92" s="264">
        <v>0.39792781501554558</v>
      </c>
      <c r="O92" s="264">
        <v>0.60635329783647318</v>
      </c>
      <c r="P92" s="264">
        <v>0.63999426255767233</v>
      </c>
      <c r="Q92" s="264">
        <v>0.96957285444382224</v>
      </c>
      <c r="R92" s="264">
        <v>1.1503820104862019</v>
      </c>
      <c r="S92" s="264">
        <v>1.0526688762118059</v>
      </c>
      <c r="T92" s="264">
        <v>0.88188935981226457</v>
      </c>
      <c r="U92" s="264">
        <v>0.90619869097340289</v>
      </c>
      <c r="V92" s="264">
        <v>1.0450345198283379</v>
      </c>
      <c r="W92" s="264">
        <v>1.1227105066534659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28.644793859134491</v>
      </c>
      <c r="C93" s="263">
        <f t="shared" si="3"/>
        <v>27.363875626650433</v>
      </c>
      <c r="D93" s="263">
        <f t="shared" si="3"/>
        <v>30.433871662831834</v>
      </c>
      <c r="E93" s="263">
        <f t="shared" si="3"/>
        <v>29.97549267408256</v>
      </c>
      <c r="F93" s="263">
        <f t="shared" si="3"/>
        <v>34.442109813769207</v>
      </c>
      <c r="G93" s="263">
        <f t="shared" si="3"/>
        <v>37.264426871372081</v>
      </c>
      <c r="H93" s="263">
        <f t="shared" si="3"/>
        <v>35.593682763500567</v>
      </c>
      <c r="I93" s="263">
        <f t="shared" si="3"/>
        <v>33.895569002655378</v>
      </c>
      <c r="J93" s="263">
        <f t="shared" si="3"/>
        <v>32.167091906194706</v>
      </c>
      <c r="K93" s="263">
        <f t="shared" si="3"/>
        <v>27.277780131203528</v>
      </c>
      <c r="L93" s="263">
        <f t="shared" si="3"/>
        <v>26.737148364881623</v>
      </c>
      <c r="M93" s="263">
        <f t="shared" si="3"/>
        <v>31.09678837918333</v>
      </c>
      <c r="N93" s="263">
        <f t="shared" si="3"/>
        <v>35.551034987404066</v>
      </c>
      <c r="O93" s="263">
        <f t="shared" si="3"/>
        <v>41.418519998351798</v>
      </c>
      <c r="P93" s="263">
        <f t="shared" si="3"/>
        <v>35.81605392835538</v>
      </c>
      <c r="Q93" s="263">
        <f t="shared" si="3"/>
        <v>24.483572534742997</v>
      </c>
      <c r="R93" s="263">
        <f t="shared" si="3"/>
        <v>30.486850472120025</v>
      </c>
      <c r="S93" s="263">
        <f t="shared" si="3"/>
        <v>31.616794463179044</v>
      </c>
      <c r="T93" s="263">
        <f t="shared" si="3"/>
        <v>32.510780179532318</v>
      </c>
      <c r="U93" s="263">
        <f t="shared" si="3"/>
        <v>34.101751405419314</v>
      </c>
      <c r="V93" s="263">
        <f t="shared" si="3"/>
        <v>31.970314035853413</v>
      </c>
      <c r="W93" s="263">
        <f t="shared" si="3"/>
        <v>33.987726738750233</v>
      </c>
      <c r="DA93" s="70"/>
    </row>
    <row r="94" spans="1:105" ht="12" customHeight="1" x14ac:dyDescent="0.25">
      <c r="A94" s="60" t="s">
        <v>1024</v>
      </c>
      <c r="B94" s="264">
        <v>16.984234442910921</v>
      </c>
      <c r="C94" s="264">
        <v>15.87698498506162</v>
      </c>
      <c r="D94" s="264">
        <v>19.817638623111129</v>
      </c>
      <c r="E94" s="264">
        <v>18.77181488807004</v>
      </c>
      <c r="F94" s="264">
        <v>22.889619356098802</v>
      </c>
      <c r="G94" s="264">
        <v>25.640410024788</v>
      </c>
      <c r="H94" s="264">
        <v>24.494481204968</v>
      </c>
      <c r="I94" s="264">
        <v>23.650140420118511</v>
      </c>
      <c r="J94" s="264">
        <v>23.041996270376409</v>
      </c>
      <c r="K94" s="264">
        <v>18.43921899667027</v>
      </c>
      <c r="L94" s="264">
        <v>18.98986114853734</v>
      </c>
      <c r="M94" s="264">
        <v>23.67477140912316</v>
      </c>
      <c r="N94" s="264">
        <v>27.460735727157552</v>
      </c>
      <c r="O94" s="264">
        <v>31.777545470830429</v>
      </c>
      <c r="P94" s="264">
        <v>27.19357075339763</v>
      </c>
      <c r="Q94" s="264">
        <v>17.270735404641709</v>
      </c>
      <c r="R94" s="264">
        <v>21.69913622643455</v>
      </c>
      <c r="S94" s="264">
        <v>22.82763204098649</v>
      </c>
      <c r="T94" s="264">
        <v>23.986396132860399</v>
      </c>
      <c r="U94" s="264">
        <v>25.202765790549851</v>
      </c>
      <c r="V94" s="264">
        <v>23.194121880071329</v>
      </c>
      <c r="W94" s="264">
        <v>24.634296945994709</v>
      </c>
      <c r="DA94" s="72" t="s">
        <v>1210</v>
      </c>
    </row>
    <row r="95" spans="1:105" ht="12" customHeight="1" x14ac:dyDescent="0.25">
      <c r="A95" s="60" t="s">
        <v>1026</v>
      </c>
      <c r="B95" s="264">
        <v>5.2810115887068347</v>
      </c>
      <c r="C95" s="264">
        <v>5.0516670461647761</v>
      </c>
      <c r="D95" s="264">
        <v>5.7874238598605627</v>
      </c>
      <c r="E95" s="264">
        <v>5.6350453311149664</v>
      </c>
      <c r="F95" s="264">
        <v>6.5449595866728307</v>
      </c>
      <c r="G95" s="264">
        <v>7.1273094807044837</v>
      </c>
      <c r="H95" s="264">
        <v>6.8010533057739284</v>
      </c>
      <c r="I95" s="264">
        <v>6.5061886117313952</v>
      </c>
      <c r="J95" s="264">
        <v>6.2170651222221851</v>
      </c>
      <c r="K95" s="264">
        <v>5.2532027502155962</v>
      </c>
      <c r="L95" s="264">
        <v>5.2125844295951893</v>
      </c>
      <c r="M95" s="264">
        <v>6.0525724403368972</v>
      </c>
      <c r="N95" s="264">
        <v>6.8989263035423019</v>
      </c>
      <c r="O95" s="264">
        <v>7.9679005786686252</v>
      </c>
      <c r="P95" s="264">
        <v>6.8790252746542251</v>
      </c>
      <c r="Q95" s="264">
        <v>4.6320553725092264</v>
      </c>
      <c r="R95" s="264">
        <v>5.8070808458681293</v>
      </c>
      <c r="S95" s="264">
        <v>6.0503736451319172</v>
      </c>
      <c r="T95" s="264">
        <v>6.1681128438735273</v>
      </c>
      <c r="U95" s="264">
        <v>6.5297904051968656</v>
      </c>
      <c r="V95" s="264">
        <v>6.0961197530827889</v>
      </c>
      <c r="W95" s="264">
        <v>6.478830095793576</v>
      </c>
      <c r="DA95" s="72" t="s">
        <v>1211</v>
      </c>
    </row>
    <row r="96" spans="1:105" ht="12" customHeight="1" x14ac:dyDescent="0.25">
      <c r="A96" s="64" t="s">
        <v>30</v>
      </c>
      <c r="B96" s="231">
        <v>0.10999836984792701</v>
      </c>
      <c r="C96" s="231">
        <v>0.42381544512377972</v>
      </c>
      <c r="D96" s="231">
        <v>0.4554131157368308</v>
      </c>
      <c r="E96" s="231">
        <v>0.5728161852750463</v>
      </c>
      <c r="F96" s="231">
        <v>0.44922625229556151</v>
      </c>
      <c r="G96" s="231">
        <v>0.28396035938982289</v>
      </c>
      <c r="H96" s="231">
        <v>0.22027081784440691</v>
      </c>
      <c r="I96" s="231">
        <v>0.23188694285211131</v>
      </c>
      <c r="J96" s="231">
        <v>0.28343500591745607</v>
      </c>
      <c r="K96" s="231">
        <v>0.26488339091908791</v>
      </c>
      <c r="L96" s="231">
        <v>0.26396705384755798</v>
      </c>
      <c r="M96" s="231">
        <v>0.30695409875789681</v>
      </c>
      <c r="N96" s="231">
        <v>0.31456698881468609</v>
      </c>
      <c r="O96" s="231">
        <v>0.36844987262505902</v>
      </c>
      <c r="P96" s="231">
        <v>0.34970197398886749</v>
      </c>
      <c r="Q96" s="231">
        <v>0.2779702581545942</v>
      </c>
      <c r="R96" s="231">
        <v>0.27827843991354712</v>
      </c>
      <c r="S96" s="231">
        <v>0.24110190773531451</v>
      </c>
      <c r="T96" s="231">
        <v>0.27852041672572259</v>
      </c>
      <c r="U96" s="231">
        <v>0.25912135867995179</v>
      </c>
      <c r="V96" s="231">
        <v>0.24344219066318201</v>
      </c>
      <c r="W96" s="231">
        <v>0.23870124819603289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0.49224402923087218</v>
      </c>
      <c r="C98" s="231">
        <v>0.49441407298941831</v>
      </c>
      <c r="D98" s="231">
        <v>0.49768484361743431</v>
      </c>
      <c r="E98" s="231">
        <v>0.4804547016634258</v>
      </c>
      <c r="F98" s="231">
        <v>0.50402775881940787</v>
      </c>
      <c r="G98" s="231">
        <v>0.50008681174357161</v>
      </c>
      <c r="H98" s="231">
        <v>0.45967726661573172</v>
      </c>
      <c r="I98" s="231">
        <v>0.4470169452057553</v>
      </c>
      <c r="J98" s="231">
        <v>0.42950793612612898</v>
      </c>
      <c r="K98" s="231">
        <v>0.50882508137345073</v>
      </c>
      <c r="L98" s="231">
        <v>0.46733722630598551</v>
      </c>
      <c r="M98" s="231">
        <v>0.38613268135030793</v>
      </c>
      <c r="N98" s="231">
        <v>0.38413989932078069</v>
      </c>
      <c r="O98" s="231">
        <v>5.9194460010845787E-3</v>
      </c>
      <c r="P98" s="231">
        <v>5.2967014343687476E-3</v>
      </c>
      <c r="Q98" s="231">
        <v>1.3458576345783121E-2</v>
      </c>
      <c r="R98" s="231">
        <v>3.5719600222905899E-2</v>
      </c>
      <c r="S98" s="231">
        <v>1.4014874647371041E-2</v>
      </c>
      <c r="T98" s="231">
        <v>1.3454889070758209E-2</v>
      </c>
      <c r="U98" s="231">
        <v>1.4103697606638989E-2</v>
      </c>
      <c r="V98" s="231">
        <v>8.3142970443348153E-3</v>
      </c>
      <c r="W98" s="231">
        <v>5.24236639024361E-3</v>
      </c>
      <c r="DA98" s="73" t="s">
        <v>1214</v>
      </c>
    </row>
    <row r="99" spans="1:105" ht="12" customHeight="1" x14ac:dyDescent="0.25">
      <c r="A99" s="64" t="s">
        <v>160</v>
      </c>
      <c r="B99" s="231">
        <v>0.20357197034452459</v>
      </c>
      <c r="C99" s="231">
        <v>0.2152074312169743</v>
      </c>
      <c r="D99" s="231">
        <v>0.21259217696563279</v>
      </c>
      <c r="E99" s="231">
        <v>0.23249991856521759</v>
      </c>
      <c r="F99" s="231">
        <v>0.27427941779854542</v>
      </c>
      <c r="G99" s="231">
        <v>0.2882637678708741</v>
      </c>
      <c r="H99" s="231">
        <v>0.15225946930260059</v>
      </c>
      <c r="I99" s="231">
        <v>0.20536867045568671</v>
      </c>
      <c r="J99" s="231">
        <v>0.1961459381673884</v>
      </c>
      <c r="K99" s="231">
        <v>0.23070054358668129</v>
      </c>
      <c r="L99" s="231">
        <v>0.22866285178577481</v>
      </c>
      <c r="M99" s="231">
        <v>0.15666398176456109</v>
      </c>
      <c r="N99" s="231">
        <v>0.20847241266292149</v>
      </c>
      <c r="O99" s="231">
        <v>9.454358844600283E-2</v>
      </c>
      <c r="P99" s="231">
        <v>8.4982489243463188E-2</v>
      </c>
      <c r="Q99" s="231">
        <v>7.5873351774104814E-2</v>
      </c>
      <c r="R99" s="231">
        <v>9.5551219144480393E-2</v>
      </c>
      <c r="S99" s="231">
        <v>0.1023013254894479</v>
      </c>
      <c r="T99" s="231">
        <v>0.1050386782812032</v>
      </c>
      <c r="U99" s="231">
        <v>9.5790861743456121E-2</v>
      </c>
      <c r="V99" s="231">
        <v>8.2501637537602895E-2</v>
      </c>
      <c r="W99" s="231">
        <v>7.81892208871207E-2</v>
      </c>
      <c r="DA99" s="73" t="s">
        <v>1215</v>
      </c>
    </row>
    <row r="100" spans="1:105" ht="12" customHeight="1" x14ac:dyDescent="0.25">
      <c r="A100" s="64" t="s">
        <v>70</v>
      </c>
      <c r="B100" s="231">
        <v>0.59720091607655479</v>
      </c>
      <c r="C100" s="231">
        <v>0.54793947204075422</v>
      </c>
      <c r="D100" s="231">
        <v>0.56397903918373438</v>
      </c>
      <c r="E100" s="231">
        <v>0.46945971075422582</v>
      </c>
      <c r="F100" s="231">
        <v>0.33407864692668199</v>
      </c>
      <c r="G100" s="231">
        <v>0.23433047831329451</v>
      </c>
      <c r="H100" s="231">
        <v>0.40202732553552678</v>
      </c>
      <c r="I100" s="231">
        <v>0.3593570677648647</v>
      </c>
      <c r="J100" s="231">
        <v>0.38579421464570229</v>
      </c>
      <c r="K100" s="231">
        <v>0.38469111454963673</v>
      </c>
      <c r="L100" s="231">
        <v>0.26208940363969602</v>
      </c>
      <c r="M100" s="231">
        <v>0.28505684694329297</v>
      </c>
      <c r="N100" s="231">
        <v>0.17404300022301719</v>
      </c>
      <c r="O100" s="231">
        <v>0.25147204463311512</v>
      </c>
      <c r="P100" s="231">
        <v>0.15532099887532549</v>
      </c>
      <c r="Q100" s="231">
        <v>0.15516767809133461</v>
      </c>
      <c r="R100" s="231">
        <v>9.2969080072554555E-2</v>
      </c>
      <c r="S100" s="231">
        <v>0.14120852968620429</v>
      </c>
      <c r="T100" s="231">
        <v>0.1584581416158358</v>
      </c>
      <c r="U100" s="231">
        <v>7.6354095188761295E-2</v>
      </c>
      <c r="V100" s="231">
        <v>4.3760717163961307E-2</v>
      </c>
      <c r="W100" s="231">
        <v>7.2527249055216195E-2</v>
      </c>
      <c r="DA100" s="73" t="s">
        <v>1216</v>
      </c>
    </row>
    <row r="101" spans="1:105" ht="12" customHeight="1" x14ac:dyDescent="0.25">
      <c r="A101" s="64" t="s">
        <v>34</v>
      </c>
      <c r="B101" s="231">
        <v>0.32148470336345819</v>
      </c>
      <c r="C101" s="231">
        <v>0.3495928438160843</v>
      </c>
      <c r="D101" s="231">
        <v>0.32127485548371582</v>
      </c>
      <c r="E101" s="231">
        <v>0.33893438287140359</v>
      </c>
      <c r="F101" s="231">
        <v>0.36003397401939929</v>
      </c>
      <c r="G101" s="231">
        <v>0.36619830441881629</v>
      </c>
      <c r="H101" s="231">
        <v>0.34783148564848793</v>
      </c>
      <c r="I101" s="231">
        <v>0.29772177294204483</v>
      </c>
      <c r="J101" s="231">
        <v>0.27511428591490761</v>
      </c>
      <c r="K101" s="231">
        <v>0.30968967240443152</v>
      </c>
      <c r="L101" s="231">
        <v>0.3041609803308945</v>
      </c>
      <c r="M101" s="231">
        <v>0.22724867581885061</v>
      </c>
      <c r="N101" s="231">
        <v>0.22056981172635301</v>
      </c>
      <c r="O101" s="231">
        <v>1.8336414668279299E-2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3.5150624684420149</v>
      </c>
      <c r="C102" s="231">
        <v>2.9767870190149419</v>
      </c>
      <c r="D102" s="231">
        <v>3.6908923257393731</v>
      </c>
      <c r="E102" s="231">
        <v>3.4975057534024758</v>
      </c>
      <c r="F102" s="231">
        <v>4.5776496346948168</v>
      </c>
      <c r="G102" s="231">
        <v>5.4084646857366447</v>
      </c>
      <c r="H102" s="231">
        <v>5.1774373893272276</v>
      </c>
      <c r="I102" s="231">
        <v>4.9248389519277946</v>
      </c>
      <c r="J102" s="231">
        <v>4.6058533696436132</v>
      </c>
      <c r="K102" s="231">
        <v>3.5378504996526372</v>
      </c>
      <c r="L102" s="231">
        <v>3.671036405808092</v>
      </c>
      <c r="M102" s="231">
        <v>4.6766716927134331</v>
      </c>
      <c r="N102" s="231">
        <v>5.582592947353513</v>
      </c>
      <c r="O102" s="231">
        <v>7.204968606618225</v>
      </c>
      <c r="P102" s="231">
        <v>6.2680483892571726</v>
      </c>
      <c r="Q102" s="231">
        <v>4.0963211565467628</v>
      </c>
      <c r="R102" s="231">
        <v>5.2840354556805584</v>
      </c>
      <c r="S102" s="231">
        <v>5.5307999849516118</v>
      </c>
      <c r="T102" s="231">
        <v>5.5924258318451416</v>
      </c>
      <c r="U102" s="231">
        <v>6.0632396928138386</v>
      </c>
      <c r="V102" s="231">
        <v>5.6934290823711784</v>
      </c>
      <c r="W102" s="231">
        <v>6.0524209329004206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2.9453767957590029E-3</v>
      </c>
      <c r="D103" s="231">
        <v>2.9570325480436639E-3</v>
      </c>
      <c r="E103" s="231">
        <v>1.3868827922969109E-3</v>
      </c>
      <c r="F103" s="231">
        <v>2.4952997341595499E-3</v>
      </c>
      <c r="G103" s="231">
        <v>2.377713680975464E-3</v>
      </c>
      <c r="H103" s="231">
        <v>1.658809271039102E-3</v>
      </c>
      <c r="I103" s="231">
        <v>8.4937055268423519E-4</v>
      </c>
      <c r="J103" s="231">
        <v>2.9730222963949178E-3</v>
      </c>
      <c r="K103" s="231">
        <v>0</v>
      </c>
      <c r="L103" s="231">
        <v>0</v>
      </c>
      <c r="M103" s="231">
        <v>0</v>
      </c>
      <c r="N103" s="231">
        <v>0</v>
      </c>
      <c r="O103" s="231">
        <v>6.6857553392216541E-3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4.1449131401482348E-2</v>
      </c>
      <c r="C104" s="231">
        <v>4.096538516706312E-2</v>
      </c>
      <c r="D104" s="231">
        <v>4.2630470585797629E-2</v>
      </c>
      <c r="E104" s="231">
        <v>4.198779579087257E-2</v>
      </c>
      <c r="F104" s="231">
        <v>4.3168602384257508E-2</v>
      </c>
      <c r="G104" s="231">
        <v>4.3627359550483739E-2</v>
      </c>
      <c r="H104" s="231">
        <v>3.989074222890638E-2</v>
      </c>
      <c r="I104" s="231">
        <v>3.9148890030452708E-2</v>
      </c>
      <c r="J104" s="231">
        <v>3.824134951059404E-2</v>
      </c>
      <c r="K104" s="231">
        <v>1.6562447729670849E-2</v>
      </c>
      <c r="L104" s="231">
        <v>1.533050787718993E-2</v>
      </c>
      <c r="M104" s="231">
        <v>1.384446298855465E-2</v>
      </c>
      <c r="N104" s="231">
        <v>1.454124344103014E-2</v>
      </c>
      <c r="O104" s="231">
        <v>1.7524850337637728E-2</v>
      </c>
      <c r="P104" s="231">
        <v>1.5674721855028311E-2</v>
      </c>
      <c r="Q104" s="231">
        <v>1.326435159664666E-2</v>
      </c>
      <c r="R104" s="231">
        <v>2.0527050834084411E-2</v>
      </c>
      <c r="S104" s="231">
        <v>2.094702262196798E-2</v>
      </c>
      <c r="T104" s="231">
        <v>2.0214886334866049E-2</v>
      </c>
      <c r="U104" s="231">
        <v>2.118069916421926E-2</v>
      </c>
      <c r="V104" s="231">
        <v>2.4671828302530969E-2</v>
      </c>
      <c r="W104" s="231">
        <v>3.1749078364542382E-2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1221</v>
      </c>
    </row>
    <row r="106" spans="1:105" ht="12" customHeight="1" x14ac:dyDescent="0.25">
      <c r="A106" s="60" t="s">
        <v>1038</v>
      </c>
      <c r="B106" s="264">
        <v>6.3795478275167357</v>
      </c>
      <c r="C106" s="264">
        <v>6.4352235954240378</v>
      </c>
      <c r="D106" s="264">
        <v>4.8288091798601389</v>
      </c>
      <c r="E106" s="264">
        <v>5.5686324548975543</v>
      </c>
      <c r="F106" s="264">
        <v>5.0075308709975763</v>
      </c>
      <c r="G106" s="264">
        <v>4.4967073658795931</v>
      </c>
      <c r="H106" s="264">
        <v>4.2981482527586339</v>
      </c>
      <c r="I106" s="264">
        <v>3.7392399708054729</v>
      </c>
      <c r="J106" s="264">
        <v>2.908030513596116</v>
      </c>
      <c r="K106" s="264">
        <v>3.5853583843176628</v>
      </c>
      <c r="L106" s="264">
        <v>2.5347027867490932</v>
      </c>
      <c r="M106" s="264">
        <v>1.369444529723276</v>
      </c>
      <c r="N106" s="264">
        <v>1.1913729567042159</v>
      </c>
      <c r="O106" s="264">
        <v>1.673073948852748</v>
      </c>
      <c r="P106" s="264">
        <v>1.743457900303524</v>
      </c>
      <c r="Q106" s="264">
        <v>2.5807817575920642</v>
      </c>
      <c r="R106" s="264">
        <v>2.9806333998173451</v>
      </c>
      <c r="S106" s="264">
        <v>2.7387887770606381</v>
      </c>
      <c r="T106" s="264">
        <v>2.356271202798391</v>
      </c>
      <c r="U106" s="264">
        <v>2.369195209672597</v>
      </c>
      <c r="V106" s="264">
        <v>2.6800724026992948</v>
      </c>
      <c r="W106" s="264">
        <v>2.874599696961945</v>
      </c>
      <c r="DA106" s="72" t="s">
        <v>1222</v>
      </c>
    </row>
    <row r="107" spans="1:105" ht="12" customHeight="1" x14ac:dyDescent="0.25">
      <c r="A107" s="132" t="s">
        <v>1040</v>
      </c>
      <c r="B107" s="318">
        <v>15.297265143558789</v>
      </c>
      <c r="C107" s="318">
        <v>14.495797165362969</v>
      </c>
      <c r="D107" s="318">
        <v>14.44144135557697</v>
      </c>
      <c r="E107" s="318">
        <v>14.91959972866921</v>
      </c>
      <c r="F107" s="318">
        <v>16.27837791068918</v>
      </c>
      <c r="G107" s="318">
        <v>16.89209701748258</v>
      </c>
      <c r="H107" s="318">
        <v>16.143941671641521</v>
      </c>
      <c r="I107" s="318">
        <v>14.854428014324871</v>
      </c>
      <c r="J107" s="318">
        <v>13.092166730512799</v>
      </c>
      <c r="K107" s="318">
        <v>12.28295374541494</v>
      </c>
      <c r="L107" s="318">
        <v>10.778854112185391</v>
      </c>
      <c r="M107" s="318">
        <v>9.8263091106216898</v>
      </c>
      <c r="N107" s="318">
        <v>10.365170279345939</v>
      </c>
      <c r="O107" s="318">
        <v>13.26042516013124</v>
      </c>
      <c r="P107" s="318">
        <v>12.308615792878889</v>
      </c>
      <c r="Q107" s="318">
        <v>10.93842359267707</v>
      </c>
      <c r="R107" s="318">
        <v>13.20496571390809</v>
      </c>
      <c r="S107" s="318">
        <v>13.091798864868419</v>
      </c>
      <c r="T107" s="318">
        <v>12.524584929888849</v>
      </c>
      <c r="U107" s="318">
        <v>13.202798595349661</v>
      </c>
      <c r="V107" s="318">
        <v>13.150782817385069</v>
      </c>
      <c r="W107" s="318">
        <v>13.95269028045062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149.41751163580341</v>
      </c>
      <c r="C110" s="225">
        <v>158.59559451576729</v>
      </c>
      <c r="D110" s="225">
        <v>162.6601349222239</v>
      </c>
      <c r="E110" s="225">
        <v>168.08658623209681</v>
      </c>
      <c r="F110" s="225">
        <v>177.3433671009</v>
      </c>
      <c r="G110" s="225">
        <v>189.99973694553631</v>
      </c>
      <c r="H110" s="225">
        <v>203.14894643821569</v>
      </c>
      <c r="I110" s="225">
        <v>213.93354410892809</v>
      </c>
      <c r="J110" s="225">
        <v>224.93216333550541</v>
      </c>
      <c r="K110" s="225">
        <v>216.03531913936689</v>
      </c>
      <c r="L110" s="225">
        <v>179.08969344872199</v>
      </c>
      <c r="M110" s="225">
        <v>164.54598782030371</v>
      </c>
      <c r="N110" s="225">
        <v>173.6132029665728</v>
      </c>
      <c r="O110" s="225">
        <v>206.57692822834221</v>
      </c>
      <c r="P110" s="225">
        <v>235.34019387603939</v>
      </c>
      <c r="Q110" s="225">
        <v>240.55365263996981</v>
      </c>
      <c r="R110" s="225">
        <v>176.4963587279542</v>
      </c>
      <c r="S110" s="225">
        <v>161.115085826577</v>
      </c>
      <c r="T110" s="225">
        <v>188.31086336124849</v>
      </c>
      <c r="U110" s="225">
        <v>199.59002750693739</v>
      </c>
      <c r="V110" s="225">
        <v>215.04392975079219</v>
      </c>
      <c r="W110" s="225">
        <v>242.78312179848041</v>
      </c>
      <c r="DA110" s="89" t="s">
        <v>1224</v>
      </c>
    </row>
    <row r="111" spans="1:105" ht="12" customHeight="1" x14ac:dyDescent="0.25">
      <c r="A111" s="55" t="s">
        <v>92</v>
      </c>
      <c r="B111" s="261">
        <v>0.28939814702383843</v>
      </c>
      <c r="C111" s="261">
        <v>0.30490268831684719</v>
      </c>
      <c r="D111" s="261">
        <v>0.27787600204603602</v>
      </c>
      <c r="E111" s="261">
        <v>0.30201112792127982</v>
      </c>
      <c r="F111" s="261">
        <v>0.30193897587993751</v>
      </c>
      <c r="G111" s="261">
        <v>0.31013843864620322</v>
      </c>
      <c r="H111" s="261">
        <v>0.33195449619569978</v>
      </c>
      <c r="I111" s="261">
        <v>0.33783904902562012</v>
      </c>
      <c r="J111" s="261">
        <v>0.33057480444596471</v>
      </c>
      <c r="K111" s="261">
        <v>0.3491040929418302</v>
      </c>
      <c r="L111" s="261">
        <v>0.25955917131235962</v>
      </c>
      <c r="M111" s="261">
        <v>0.19048737504888461</v>
      </c>
      <c r="N111" s="261">
        <v>0.1867701028624946</v>
      </c>
      <c r="O111" s="261">
        <v>0.24375155536605139</v>
      </c>
      <c r="P111" s="261">
        <v>0.29356693812566431</v>
      </c>
      <c r="Q111" s="261">
        <v>0.39090992586806578</v>
      </c>
      <c r="R111" s="261">
        <v>0.39059965467315833</v>
      </c>
      <c r="S111" s="261">
        <v>0.35989059337416152</v>
      </c>
      <c r="T111" s="261">
        <v>0.37937498136034281</v>
      </c>
      <c r="U111" s="261">
        <v>0.45646125132897369</v>
      </c>
      <c r="V111" s="261">
        <v>0.50579254345306368</v>
      </c>
      <c r="W111" s="261">
        <v>0.58246290146780555</v>
      </c>
      <c r="DA111" s="67" t="s">
        <v>1225</v>
      </c>
    </row>
    <row r="112" spans="1:105" ht="12" customHeight="1" x14ac:dyDescent="0.25">
      <c r="A112" s="202" t="s">
        <v>93</v>
      </c>
      <c r="B112" s="226">
        <v>0.62237678565816024</v>
      </c>
      <c r="C112" s="226">
        <v>0.6557206984381273</v>
      </c>
      <c r="D112" s="226">
        <v>0.59759737490892229</v>
      </c>
      <c r="E112" s="226">
        <v>0.64950213732072859</v>
      </c>
      <c r="F112" s="226">
        <v>0.64934696785599244</v>
      </c>
      <c r="G112" s="226">
        <v>0.66698065118490435</v>
      </c>
      <c r="H112" s="226">
        <v>0.71389804824851011</v>
      </c>
      <c r="I112" s="226">
        <v>0.72655330922023875</v>
      </c>
      <c r="J112" s="226">
        <v>0.71093089685092825</v>
      </c>
      <c r="K112" s="226">
        <v>0.75077980097552732</v>
      </c>
      <c r="L112" s="226">
        <v>0.55820538034120626</v>
      </c>
      <c r="M112" s="226">
        <v>0.40966026013158802</v>
      </c>
      <c r="N112" s="226">
        <v>0.40166593142363233</v>
      </c>
      <c r="O112" s="226">
        <v>0.52420967821678499</v>
      </c>
      <c r="P112" s="226">
        <v>0.63134214646892228</v>
      </c>
      <c r="Q112" s="226">
        <v>0.8406870107692701</v>
      </c>
      <c r="R112" s="226">
        <v>0.84001974461378559</v>
      </c>
      <c r="S112" s="226">
        <v>0.7739771418590593</v>
      </c>
      <c r="T112" s="226">
        <v>0.81588007347789004</v>
      </c>
      <c r="U112" s="226">
        <v>0.98166104137573074</v>
      </c>
      <c r="V112" s="226">
        <v>1.1060196773365329</v>
      </c>
      <c r="W112" s="226">
        <v>1.2538880119062461</v>
      </c>
      <c r="DA112" s="174" t="s">
        <v>1226</v>
      </c>
    </row>
    <row r="113" spans="1:105" ht="12" customHeight="1" x14ac:dyDescent="0.25">
      <c r="A113" s="202" t="s">
        <v>94</v>
      </c>
      <c r="B113" s="226">
        <v>4.0033524183108451</v>
      </c>
      <c r="C113" s="226">
        <v>4.2178325161224386</v>
      </c>
      <c r="D113" s="226">
        <v>3.843962292854326</v>
      </c>
      <c r="E113" s="226">
        <v>4.1778324835675207</v>
      </c>
      <c r="F113" s="226">
        <v>4.1768343774905992</v>
      </c>
      <c r="G113" s="226">
        <v>4.2902606016449507</v>
      </c>
      <c r="H113" s="226">
        <v>4.592050255956706</v>
      </c>
      <c r="I113" s="226">
        <v>4.6734534682599227</v>
      </c>
      <c r="J113" s="226">
        <v>4.5729644658103998</v>
      </c>
      <c r="K113" s="226">
        <v>4.8292870189171158</v>
      </c>
      <c r="L113" s="226">
        <v>3.5905787471489932</v>
      </c>
      <c r="M113" s="226">
        <v>2.635082848325291</v>
      </c>
      <c r="N113" s="226">
        <v>2.583660436848418</v>
      </c>
      <c r="O113" s="226">
        <v>3.3719061047109311</v>
      </c>
      <c r="P113" s="226">
        <v>4.0610208592133104</v>
      </c>
      <c r="Q113" s="226">
        <v>5.4076026856409936</v>
      </c>
      <c r="R113" s="226">
        <v>5.4033105885725083</v>
      </c>
      <c r="S113" s="226">
        <v>4.9785006992221454</v>
      </c>
      <c r="T113" s="226">
        <v>5.2480354995170586</v>
      </c>
      <c r="U113" s="226">
        <v>6.3143985998725736</v>
      </c>
      <c r="V113" s="226">
        <v>6.9836948224004134</v>
      </c>
      <c r="W113" s="226">
        <v>8.0294821706592785</v>
      </c>
      <c r="DA113" s="174" t="s">
        <v>1227</v>
      </c>
    </row>
    <row r="114" spans="1:105" ht="12" customHeight="1" x14ac:dyDescent="0.25">
      <c r="A114" s="202" t="s">
        <v>95</v>
      </c>
      <c r="B114" s="226">
        <v>5.5831932753988447</v>
      </c>
      <c r="C114" s="226">
        <v>5.8823135412868623</v>
      </c>
      <c r="D114" s="226">
        <v>5.3609031086517236</v>
      </c>
      <c r="E114" s="226">
        <v>5.826528316944664</v>
      </c>
      <c r="F114" s="226">
        <v>5.8251363287921079</v>
      </c>
      <c r="G114" s="226">
        <v>5.9833238840660101</v>
      </c>
      <c r="H114" s="226">
        <v>6.4042086307676911</v>
      </c>
      <c r="I114" s="226">
        <v>6.517735949883642</v>
      </c>
      <c r="J114" s="226">
        <v>6.3775910253045467</v>
      </c>
      <c r="K114" s="226">
        <v>6.7350660125909032</v>
      </c>
      <c r="L114" s="226">
        <v>5.0075269477101756</v>
      </c>
      <c r="M114" s="226">
        <v>3.6749642053986782</v>
      </c>
      <c r="N114" s="226">
        <v>3.603248994754396</v>
      </c>
      <c r="O114" s="226">
        <v>4.7025596355171082</v>
      </c>
      <c r="P114" s="226">
        <v>5.6636193827724322</v>
      </c>
      <c r="Q114" s="226">
        <v>7.541602086392988</v>
      </c>
      <c r="R114" s="226">
        <v>7.5356162013181462</v>
      </c>
      <c r="S114" s="226">
        <v>6.9431638089942664</v>
      </c>
      <c r="T114" s="226">
        <v>7.3190649856204946</v>
      </c>
      <c r="U114" s="226">
        <v>8.8062463948331366</v>
      </c>
      <c r="V114" s="226">
        <v>9.8978305603913501</v>
      </c>
      <c r="W114" s="226">
        <v>11.248329432427299</v>
      </c>
      <c r="DA114" s="174" t="s">
        <v>1228</v>
      </c>
    </row>
    <row r="115" spans="1:105" ht="12" customHeight="1" x14ac:dyDescent="0.25">
      <c r="A115" s="56" t="s">
        <v>96</v>
      </c>
      <c r="B115" s="262">
        <v>10.346031471254859</v>
      </c>
      <c r="C115" s="262">
        <v>10.95386953110399</v>
      </c>
      <c r="D115" s="262">
        <v>11.30352182019535</v>
      </c>
      <c r="E115" s="262">
        <v>11.65829951962958</v>
      </c>
      <c r="F115" s="262">
        <v>12.373399948369499</v>
      </c>
      <c r="G115" s="262">
        <v>13.31520225500914</v>
      </c>
      <c r="H115" s="262">
        <v>14.243623682284079</v>
      </c>
      <c r="I115" s="262">
        <v>15.03209381804524</v>
      </c>
      <c r="J115" s="262">
        <v>15.899919771825671</v>
      </c>
      <c r="K115" s="262">
        <v>15.03766306997807</v>
      </c>
      <c r="L115" s="262">
        <v>12.584430361548041</v>
      </c>
      <c r="M115" s="262">
        <v>11.931479999777119</v>
      </c>
      <c r="N115" s="262">
        <v>12.720374383120911</v>
      </c>
      <c r="O115" s="262">
        <v>15.11796687647217</v>
      </c>
      <c r="P115" s="262">
        <v>19.53746628526352</v>
      </c>
      <c r="Q115" s="262">
        <v>19.9886324768264</v>
      </c>
      <c r="R115" s="262">
        <v>14.207772431370181</v>
      </c>
      <c r="S115" s="262">
        <v>13.14140481724756</v>
      </c>
      <c r="T115" s="262">
        <v>15.858612958876449</v>
      </c>
      <c r="U115" s="262">
        <v>16.798579678360081</v>
      </c>
      <c r="V115" s="262">
        <v>18.742099303758341</v>
      </c>
      <c r="W115" s="262">
        <v>21.169805837396851</v>
      </c>
      <c r="DA115" s="68" t="s">
        <v>1229</v>
      </c>
    </row>
    <row r="116" spans="1:105" ht="12" customHeight="1" x14ac:dyDescent="0.25">
      <c r="A116" s="37" t="s">
        <v>160</v>
      </c>
      <c r="B116" s="228">
        <v>0.42328906589199278</v>
      </c>
      <c r="C116" s="228">
        <v>0.54443918243222467</v>
      </c>
      <c r="D116" s="228">
        <v>0.49852191161446668</v>
      </c>
      <c r="E116" s="228">
        <v>0.57036701849037452</v>
      </c>
      <c r="F116" s="228">
        <v>0.57573375825652839</v>
      </c>
      <c r="G116" s="228">
        <v>0.56995743099970453</v>
      </c>
      <c r="H116" s="228">
        <v>0.34295767766534091</v>
      </c>
      <c r="I116" s="228">
        <v>0.51410915480695496</v>
      </c>
      <c r="J116" s="228">
        <v>0.5671331279863534</v>
      </c>
      <c r="K116" s="228">
        <v>0.77006897319668022</v>
      </c>
      <c r="L116" s="228">
        <v>0.64157337892730104</v>
      </c>
      <c r="M116" s="228">
        <v>0.35380178891411151</v>
      </c>
      <c r="N116" s="228">
        <v>0.42357767735945501</v>
      </c>
      <c r="O116" s="228">
        <v>0.1795369442816353</v>
      </c>
      <c r="P116" s="228">
        <v>0.1885225003519706</v>
      </c>
      <c r="Q116" s="228">
        <v>0.23507374609906331</v>
      </c>
      <c r="R116" s="228">
        <v>0.16067241420539091</v>
      </c>
      <c r="S116" s="228">
        <v>0.14936615838553841</v>
      </c>
      <c r="T116" s="228">
        <v>0.18119680964039181</v>
      </c>
      <c r="U116" s="228">
        <v>0.1570411895003177</v>
      </c>
      <c r="V116" s="228">
        <v>0.14688250212913989</v>
      </c>
      <c r="W116" s="228">
        <v>0.1472109246485073</v>
      </c>
      <c r="DA116" s="69" t="s">
        <v>1230</v>
      </c>
    </row>
    <row r="117" spans="1:105" ht="12" customHeight="1" x14ac:dyDescent="0.25">
      <c r="A117" s="37" t="s">
        <v>162</v>
      </c>
      <c r="B117" s="228">
        <v>7.6489853693666117</v>
      </c>
      <c r="C117" s="228">
        <v>7.8811861461136363</v>
      </c>
      <c r="D117" s="228">
        <v>9.0577443921820926</v>
      </c>
      <c r="E117" s="228">
        <v>8.979284862466784</v>
      </c>
      <c r="F117" s="228">
        <v>10.05594150135139</v>
      </c>
      <c r="G117" s="228">
        <v>11.191236465062421</v>
      </c>
      <c r="H117" s="228">
        <v>12.20457853076965</v>
      </c>
      <c r="I117" s="228">
        <v>12.902233331237079</v>
      </c>
      <c r="J117" s="228">
        <v>13.936942805512089</v>
      </c>
      <c r="K117" s="228">
        <v>12.3586831263036</v>
      </c>
      <c r="L117" s="228">
        <v>10.77931401818786</v>
      </c>
      <c r="M117" s="228">
        <v>11.05298192345275</v>
      </c>
      <c r="N117" s="228">
        <v>11.870585685742331</v>
      </c>
      <c r="O117" s="228">
        <v>14.31876470434794</v>
      </c>
      <c r="P117" s="228">
        <v>14.55183615856391</v>
      </c>
      <c r="Q117" s="228">
        <v>13.281911113490329</v>
      </c>
      <c r="R117" s="228">
        <v>9.2987061196798759</v>
      </c>
      <c r="S117" s="228">
        <v>8.4510489284559593</v>
      </c>
      <c r="T117" s="228">
        <v>10.127364901585009</v>
      </c>
      <c r="U117" s="228">
        <v>10.402696921164949</v>
      </c>
      <c r="V117" s="228">
        <v>10.60799048079668</v>
      </c>
      <c r="W117" s="228">
        <v>11.92542847946059</v>
      </c>
      <c r="DA117" s="69" t="s">
        <v>1231</v>
      </c>
    </row>
    <row r="118" spans="1:105" ht="12" customHeight="1" x14ac:dyDescent="0.25">
      <c r="A118" s="37" t="s">
        <v>97</v>
      </c>
      <c r="B118" s="228">
        <v>2.365471094707674E-4</v>
      </c>
      <c r="C118" s="228">
        <v>4.6979228859914341E-4</v>
      </c>
      <c r="D118" s="228">
        <v>7.927937050419046E-4</v>
      </c>
      <c r="E118" s="228">
        <v>8.1967750401349413E-4</v>
      </c>
      <c r="F118" s="228">
        <v>8.8442258609101811E-4</v>
      </c>
      <c r="G118" s="228">
        <v>9.1038691026194124E-4</v>
      </c>
      <c r="H118" s="228">
        <v>1.410016789093667E-3</v>
      </c>
      <c r="I118" s="228">
        <v>1.520545139981539E-3</v>
      </c>
      <c r="J118" s="228">
        <v>3.9776161575513476E-3</v>
      </c>
      <c r="K118" s="228">
        <v>7.3363666160822976E-3</v>
      </c>
      <c r="L118" s="228">
        <v>2.500505071828675E-2</v>
      </c>
      <c r="M118" s="228">
        <v>1.876768649548452E-2</v>
      </c>
      <c r="N118" s="228">
        <v>1.8681721646356529E-2</v>
      </c>
      <c r="O118" s="228">
        <v>2.3108893982026431E-2</v>
      </c>
      <c r="P118" s="228">
        <v>2.6525613251042569E-2</v>
      </c>
      <c r="Q118" s="228">
        <v>3.4318064677677833E-2</v>
      </c>
      <c r="R118" s="228">
        <v>2.0498824565927921E-2</v>
      </c>
      <c r="S118" s="228">
        <v>1.8459896911742171E-2</v>
      </c>
      <c r="T118" s="228">
        <v>2.017524016772029E-2</v>
      </c>
      <c r="U118" s="228">
        <v>2.11252259421668E-2</v>
      </c>
      <c r="V118" s="228">
        <v>2.3755188139100589E-2</v>
      </c>
      <c r="W118" s="228">
        <v>2.5508638833320829E-2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4.0323138445368709</v>
      </c>
      <c r="Q119" s="228">
        <v>4.86677820577611</v>
      </c>
      <c r="R119" s="228">
        <v>3.7171543585819968</v>
      </c>
      <c r="S119" s="228">
        <v>3.7201880442186792</v>
      </c>
      <c r="T119" s="228">
        <v>4.7426347384651946</v>
      </c>
      <c r="U119" s="228">
        <v>5.443878954435772</v>
      </c>
      <c r="V119" s="228">
        <v>6.9935133464950816</v>
      </c>
      <c r="W119" s="228">
        <v>7.970467649784843</v>
      </c>
      <c r="DA119" s="69" t="s">
        <v>1233</v>
      </c>
    </row>
    <row r="120" spans="1:105" ht="12" customHeight="1" x14ac:dyDescent="0.25">
      <c r="A120" s="37" t="s">
        <v>38</v>
      </c>
      <c r="B120" s="228">
        <v>2.2735204888867822</v>
      </c>
      <c r="C120" s="228">
        <v>2.5277744102695281</v>
      </c>
      <c r="D120" s="228">
        <v>1.746462722693753</v>
      </c>
      <c r="E120" s="228">
        <v>2.1078279611684092</v>
      </c>
      <c r="F120" s="228">
        <v>1.740840266175498</v>
      </c>
      <c r="G120" s="228">
        <v>1.553097972036761</v>
      </c>
      <c r="H120" s="228">
        <v>1.6946774570599881</v>
      </c>
      <c r="I120" s="228">
        <v>1.614230786861228</v>
      </c>
      <c r="J120" s="228">
        <v>1.391866222169666</v>
      </c>
      <c r="K120" s="228">
        <v>1.901574603861703</v>
      </c>
      <c r="L120" s="228">
        <v>1.138537913714595</v>
      </c>
      <c r="M120" s="228">
        <v>0.50592860091477532</v>
      </c>
      <c r="N120" s="228">
        <v>0.40752929837277291</v>
      </c>
      <c r="O120" s="228">
        <v>0.59655633386057427</v>
      </c>
      <c r="P120" s="228">
        <v>0.73826816855972233</v>
      </c>
      <c r="Q120" s="228">
        <v>1.570551346783216</v>
      </c>
      <c r="R120" s="228">
        <v>1.0107407143369831</v>
      </c>
      <c r="S120" s="228">
        <v>0.80234178927564637</v>
      </c>
      <c r="T120" s="228">
        <v>0.78724126901813674</v>
      </c>
      <c r="U120" s="228">
        <v>0.77383738731687624</v>
      </c>
      <c r="V120" s="228">
        <v>0.96995778619833806</v>
      </c>
      <c r="W120" s="228">
        <v>1.10119014466959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69.038840758516415</v>
      </c>
      <c r="C121" s="263">
        <f t="shared" si="4"/>
        <v>73.425052081483358</v>
      </c>
      <c r="D121" s="263">
        <f t="shared" si="4"/>
        <v>76.941512613429396</v>
      </c>
      <c r="E121" s="263">
        <f t="shared" si="4"/>
        <v>78.817144536726289</v>
      </c>
      <c r="F121" s="263">
        <f t="shared" si="4"/>
        <v>83.878130186693724</v>
      </c>
      <c r="G121" s="263">
        <f t="shared" si="4"/>
        <v>90.409487209146747</v>
      </c>
      <c r="H121" s="263">
        <f t="shared" si="4"/>
        <v>96.618893847054437</v>
      </c>
      <c r="I121" s="263">
        <f t="shared" si="4"/>
        <v>102.23133556229398</v>
      </c>
      <c r="J121" s="263">
        <f t="shared" si="4"/>
        <v>108.44782081307687</v>
      </c>
      <c r="K121" s="263">
        <f t="shared" si="4"/>
        <v>103.15443926494056</v>
      </c>
      <c r="L121" s="263">
        <f t="shared" si="4"/>
        <v>86.713845379092902</v>
      </c>
      <c r="M121" s="263">
        <f t="shared" si="4"/>
        <v>81.044107608854688</v>
      </c>
      <c r="N121" s="263">
        <f t="shared" si="4"/>
        <v>85.861830756951491</v>
      </c>
      <c r="O121" s="263">
        <f t="shared" si="4"/>
        <v>101.16855966391665</v>
      </c>
      <c r="P121" s="263">
        <f t="shared" si="4"/>
        <v>113.33266225066301</v>
      </c>
      <c r="Q121" s="263">
        <f t="shared" si="4"/>
        <v>112.31020234184899</v>
      </c>
      <c r="R121" s="263">
        <f t="shared" si="4"/>
        <v>79.16299031337698</v>
      </c>
      <c r="S121" s="263">
        <f t="shared" si="4"/>
        <v>72.120494300233247</v>
      </c>
      <c r="T121" s="263">
        <f t="shared" si="4"/>
        <v>85.416919585842592</v>
      </c>
      <c r="U121" s="263">
        <f t="shared" si="4"/>
        <v>88.671764498970603</v>
      </c>
      <c r="V121" s="263">
        <f t="shared" si="4"/>
        <v>94.53856135291538</v>
      </c>
      <c r="W121" s="263">
        <f t="shared" si="4"/>
        <v>106.44426852169387</v>
      </c>
      <c r="DA121" s="70"/>
    </row>
    <row r="122" spans="1:105" ht="12" customHeight="1" x14ac:dyDescent="0.25">
      <c r="A122" s="60" t="s">
        <v>1054</v>
      </c>
      <c r="B122" s="264">
        <v>68.970590620638632</v>
      </c>
      <c r="C122" s="264">
        <v>73.353145434081028</v>
      </c>
      <c r="D122" s="264">
        <v>76.875979797661202</v>
      </c>
      <c r="E122" s="264">
        <v>78.74591981972921</v>
      </c>
      <c r="F122" s="264">
        <v>83.806922485654837</v>
      </c>
      <c r="G122" s="264">
        <v>90.336345789906559</v>
      </c>
      <c r="H122" s="264">
        <v>96.540607443469966</v>
      </c>
      <c r="I122" s="264">
        <v>102.1516613767001</v>
      </c>
      <c r="J122" s="264">
        <v>108.3698597887428</v>
      </c>
      <c r="K122" s="264">
        <v>103.07210839060011</v>
      </c>
      <c r="L122" s="264">
        <v>86.652632308409167</v>
      </c>
      <c r="M122" s="264">
        <v>80.9991840675509</v>
      </c>
      <c r="N122" s="264">
        <v>85.817783877581661</v>
      </c>
      <c r="O122" s="264">
        <v>101.1110745782907</v>
      </c>
      <c r="P122" s="264">
        <v>113.26342896700351</v>
      </c>
      <c r="Q122" s="264">
        <v>112.21967226158741</v>
      </c>
      <c r="R122" s="264">
        <v>79.101542381351393</v>
      </c>
      <c r="S122" s="264">
        <v>72.06722244432062</v>
      </c>
      <c r="T122" s="264">
        <v>85.356516494024888</v>
      </c>
      <c r="U122" s="264">
        <v>88.609850440474659</v>
      </c>
      <c r="V122" s="264">
        <v>94.467960014737656</v>
      </c>
      <c r="W122" s="264">
        <v>106.36410846904469</v>
      </c>
      <c r="DA122" s="72" t="s">
        <v>1235</v>
      </c>
    </row>
    <row r="123" spans="1:105" ht="12" customHeight="1" x14ac:dyDescent="0.25">
      <c r="A123" s="64" t="s">
        <v>30</v>
      </c>
      <c r="B123" s="231">
        <v>1.4365907758927541</v>
      </c>
      <c r="C123" s="231">
        <v>6.1540469114995524</v>
      </c>
      <c r="D123" s="231">
        <v>6.0493805763551034</v>
      </c>
      <c r="E123" s="231">
        <v>8.004715977712813</v>
      </c>
      <c r="F123" s="231">
        <v>5.7522539606381393</v>
      </c>
      <c r="G123" s="231">
        <v>3.599105845748916</v>
      </c>
      <c r="H123" s="231">
        <v>3.126733110401509</v>
      </c>
      <c r="I123" s="231">
        <v>3.6407853933400589</v>
      </c>
      <c r="J123" s="231">
        <v>4.9405645986731024</v>
      </c>
      <c r="K123" s="231">
        <v>5.197227458727232</v>
      </c>
      <c r="L123" s="231">
        <v>4.388118862635447</v>
      </c>
      <c r="M123" s="231">
        <v>4.1078453485136892</v>
      </c>
      <c r="N123" s="231">
        <v>3.9129917719601361</v>
      </c>
      <c r="O123" s="231">
        <v>4.6755556475052007</v>
      </c>
      <c r="P123" s="231">
        <v>5.757857124968905</v>
      </c>
      <c r="Q123" s="231">
        <v>6.734317437936733</v>
      </c>
      <c r="R123" s="231">
        <v>3.7905884889307191</v>
      </c>
      <c r="S123" s="231">
        <v>2.8718135169207599</v>
      </c>
      <c r="T123" s="231">
        <v>3.8319376734224031</v>
      </c>
      <c r="U123" s="231">
        <v>3.516300434434982</v>
      </c>
      <c r="V123" s="231">
        <v>3.7724795550218411</v>
      </c>
      <c r="W123" s="231">
        <v>3.9188009377346291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6.4287610158131852</v>
      </c>
      <c r="C125" s="231">
        <v>7.1791800744633214</v>
      </c>
      <c r="D125" s="231">
        <v>6.6108878336859682</v>
      </c>
      <c r="E125" s="231">
        <v>6.7140271623536583</v>
      </c>
      <c r="F125" s="231">
        <v>6.4539764920794438</v>
      </c>
      <c r="G125" s="231">
        <v>6.3384388278553958</v>
      </c>
      <c r="H125" s="231">
        <v>6.5250955332700027</v>
      </c>
      <c r="I125" s="231">
        <v>7.018475230485743</v>
      </c>
      <c r="J125" s="231">
        <v>7.4867664888644256</v>
      </c>
      <c r="K125" s="231">
        <v>9.9835617304182254</v>
      </c>
      <c r="L125" s="231">
        <v>7.7688911099842439</v>
      </c>
      <c r="M125" s="231">
        <v>5.1674610158733847</v>
      </c>
      <c r="N125" s="231">
        <v>4.7784297741722641</v>
      </c>
      <c r="O125" s="231">
        <v>7.5116593156316164E-2</v>
      </c>
      <c r="P125" s="231">
        <v>8.7210403032165831E-2</v>
      </c>
      <c r="Q125" s="231">
        <v>0.32605763644254149</v>
      </c>
      <c r="R125" s="231">
        <v>0.48655693727555221</v>
      </c>
      <c r="S125" s="231">
        <v>0.16693400242380169</v>
      </c>
      <c r="T125" s="231">
        <v>0.1858594616335747</v>
      </c>
      <c r="U125" s="231">
        <v>0.19138846088954711</v>
      </c>
      <c r="V125" s="231">
        <v>0.1288417407380622</v>
      </c>
      <c r="W125" s="231">
        <v>8.6064863427792418E-2</v>
      </c>
      <c r="DA125" s="73" t="s">
        <v>1238</v>
      </c>
    </row>
    <row r="126" spans="1:105" ht="12" customHeight="1" x14ac:dyDescent="0.25">
      <c r="A126" s="64" t="s">
        <v>160</v>
      </c>
      <c r="B126" s="231">
        <v>2.6586722624305201</v>
      </c>
      <c r="C126" s="231">
        <v>3.1249371457563782</v>
      </c>
      <c r="D126" s="231">
        <v>2.8239217132343519</v>
      </c>
      <c r="E126" s="231">
        <v>3.2490279793024559</v>
      </c>
      <c r="F126" s="231">
        <v>3.5120940935463532</v>
      </c>
      <c r="G126" s="231">
        <v>3.653650158391986</v>
      </c>
      <c r="H126" s="231">
        <v>2.1613154602117528</v>
      </c>
      <c r="I126" s="231">
        <v>3.224430174671753</v>
      </c>
      <c r="J126" s="231">
        <v>3.4190260837630699</v>
      </c>
      <c r="K126" s="231">
        <v>4.5265322061595414</v>
      </c>
      <c r="L126" s="231">
        <v>3.8012310948647392</v>
      </c>
      <c r="M126" s="231">
        <v>2.096572130410848</v>
      </c>
      <c r="N126" s="231">
        <v>2.5932499735732129</v>
      </c>
      <c r="O126" s="231">
        <v>1.1997393451237459</v>
      </c>
      <c r="P126" s="231">
        <v>1.3992401175397571</v>
      </c>
      <c r="Q126" s="231">
        <v>1.8381651307561551</v>
      </c>
      <c r="R126" s="231">
        <v>1.3015573592581859</v>
      </c>
      <c r="S126" s="231">
        <v>1.2185317490811169</v>
      </c>
      <c r="T126" s="231">
        <v>1.449815154662802</v>
      </c>
      <c r="U126" s="231">
        <v>1.299890717150197</v>
      </c>
      <c r="V126" s="231">
        <v>1.2784790508932129</v>
      </c>
      <c r="W126" s="231">
        <v>1.283646375747276</v>
      </c>
      <c r="DA126" s="73" t="s">
        <v>1239</v>
      </c>
    </row>
    <row r="127" spans="1:105" ht="12" customHeight="1" x14ac:dyDescent="0.25">
      <c r="A127" s="64" t="s">
        <v>70</v>
      </c>
      <c r="B127" s="231">
        <v>7.7995094706983021</v>
      </c>
      <c r="C127" s="231">
        <v>7.9564000189192177</v>
      </c>
      <c r="D127" s="231">
        <v>7.4914922895655573</v>
      </c>
      <c r="E127" s="231">
        <v>6.5603796543604638</v>
      </c>
      <c r="F127" s="231">
        <v>4.2778114816947097</v>
      </c>
      <c r="G127" s="231">
        <v>2.9700631318638369</v>
      </c>
      <c r="H127" s="231">
        <v>5.7067575375601027</v>
      </c>
      <c r="I127" s="231">
        <v>5.6421545224572798</v>
      </c>
      <c r="J127" s="231">
        <v>6.7247912200603039</v>
      </c>
      <c r="K127" s="231">
        <v>7.5479523904029007</v>
      </c>
      <c r="L127" s="231">
        <v>4.3569052995242368</v>
      </c>
      <c r="M127" s="231">
        <v>3.8148030846187231</v>
      </c>
      <c r="N127" s="231">
        <v>2.164972333575415</v>
      </c>
      <c r="O127" s="231">
        <v>3.1911302617561961</v>
      </c>
      <c r="P127" s="231">
        <v>2.5573665193552788</v>
      </c>
      <c r="Q127" s="231">
        <v>3.7592093748154731</v>
      </c>
      <c r="R127" s="231">
        <v>1.2663845781907721</v>
      </c>
      <c r="S127" s="231">
        <v>1.681963316120002</v>
      </c>
      <c r="T127" s="231">
        <v>2.180097709376096</v>
      </c>
      <c r="U127" s="231">
        <v>1.0361320249742261</v>
      </c>
      <c r="V127" s="231">
        <v>0.67813393547113243</v>
      </c>
      <c r="W127" s="231">
        <v>1.190692774993281</v>
      </c>
      <c r="DA127" s="73" t="s">
        <v>1240</v>
      </c>
    </row>
    <row r="128" spans="1:105" ht="12" customHeight="1" x14ac:dyDescent="0.25">
      <c r="A128" s="64" t="s">
        <v>34</v>
      </c>
      <c r="B128" s="231">
        <v>4.1986254894600661</v>
      </c>
      <c r="C128" s="231">
        <v>5.0762915451096324</v>
      </c>
      <c r="D128" s="231">
        <v>4.2675843169118988</v>
      </c>
      <c r="E128" s="231">
        <v>4.7363771131296408</v>
      </c>
      <c r="F128" s="231">
        <v>4.6101643491101916</v>
      </c>
      <c r="G128" s="231">
        <v>4.6414452389383047</v>
      </c>
      <c r="H128" s="231">
        <v>4.9374503334595472</v>
      </c>
      <c r="I128" s="231">
        <v>4.6744377621037438</v>
      </c>
      <c r="J128" s="231">
        <v>4.795525863789261</v>
      </c>
      <c r="K128" s="231">
        <v>6.0763631253731711</v>
      </c>
      <c r="L128" s="231">
        <v>5.0562921228740878</v>
      </c>
      <c r="M128" s="231">
        <v>3.041179185082783</v>
      </c>
      <c r="N128" s="231">
        <v>2.7437330969794389</v>
      </c>
      <c r="O128" s="231">
        <v>0.23268545744488231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45.907101403701184</v>
      </c>
      <c r="C129" s="231">
        <v>43.224679919842288</v>
      </c>
      <c r="D129" s="231">
        <v>49.027161434780233</v>
      </c>
      <c r="E129" s="231">
        <v>48.875260347192068</v>
      </c>
      <c r="F129" s="231">
        <v>58.615904807500847</v>
      </c>
      <c r="G129" s="231">
        <v>68.550543141969897</v>
      </c>
      <c r="H129" s="231">
        <v>73.493461688035595</v>
      </c>
      <c r="I129" s="231">
        <v>77.3233779366617</v>
      </c>
      <c r="J129" s="231">
        <v>80.284776508401634</v>
      </c>
      <c r="K129" s="231">
        <v>69.415502791124794</v>
      </c>
      <c r="L129" s="231">
        <v>61.026343488497993</v>
      </c>
      <c r="M129" s="231">
        <v>62.586048328322882</v>
      </c>
      <c r="N129" s="231">
        <v>69.443524101207672</v>
      </c>
      <c r="O129" s="231">
        <v>91.429619499562776</v>
      </c>
      <c r="P129" s="231">
        <v>103.2036698737171</v>
      </c>
      <c r="Q129" s="231">
        <v>99.24057048067354</v>
      </c>
      <c r="R129" s="231">
        <v>71.976844413915472</v>
      </c>
      <c r="S129" s="231">
        <v>65.878475642781964</v>
      </c>
      <c r="T129" s="231">
        <v>77.429567634511045</v>
      </c>
      <c r="U129" s="231">
        <v>82.278714786525512</v>
      </c>
      <c r="V129" s="231">
        <v>88.227701010662969</v>
      </c>
      <c r="W129" s="231">
        <v>99.363673238676654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4.27685851983267E-2</v>
      </c>
      <c r="D130" s="231">
        <v>3.9279095488594193E-2</v>
      </c>
      <c r="E130" s="231">
        <v>1.938074225570886E-2</v>
      </c>
      <c r="F130" s="231">
        <v>3.1951823174739213E-2</v>
      </c>
      <c r="G130" s="231">
        <v>3.0136752985891149E-2</v>
      </c>
      <c r="H130" s="231">
        <v>2.3546713642579101E-2</v>
      </c>
      <c r="I130" s="231">
        <v>1.3335705166108189E-2</v>
      </c>
      <c r="J130" s="231">
        <v>5.1822846162171678E-2</v>
      </c>
      <c r="K130" s="231">
        <v>0</v>
      </c>
      <c r="L130" s="231">
        <v>0</v>
      </c>
      <c r="M130" s="231">
        <v>0</v>
      </c>
      <c r="N130" s="231">
        <v>0</v>
      </c>
      <c r="O130" s="231">
        <v>8.4840906339371081E-2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0.54133020264262033</v>
      </c>
      <c r="C131" s="231">
        <v>0.5948412332923001</v>
      </c>
      <c r="D131" s="231">
        <v>0.56627253763948948</v>
      </c>
      <c r="E131" s="231">
        <v>0.58675084342240924</v>
      </c>
      <c r="F131" s="231">
        <v>0.55276547791040964</v>
      </c>
      <c r="G131" s="231">
        <v>0.55296269215231664</v>
      </c>
      <c r="H131" s="231">
        <v>0.56624706688889381</v>
      </c>
      <c r="I131" s="231">
        <v>0.61466465181375207</v>
      </c>
      <c r="J131" s="231">
        <v>0.66658617902881234</v>
      </c>
      <c r="K131" s="231">
        <v>0.32496868839418369</v>
      </c>
      <c r="L131" s="231">
        <v>0.25485033002841462</v>
      </c>
      <c r="M131" s="231">
        <v>0.18527497472858259</v>
      </c>
      <c r="N131" s="231">
        <v>0.1808828261135193</v>
      </c>
      <c r="O131" s="231">
        <v>0.2223868674021974</v>
      </c>
      <c r="P131" s="231">
        <v>0.25808492839034908</v>
      </c>
      <c r="Q131" s="231">
        <v>0.32135220096296158</v>
      </c>
      <c r="R131" s="231">
        <v>0.27961060378069258</v>
      </c>
      <c r="S131" s="231">
        <v>0.2495042169929769</v>
      </c>
      <c r="T131" s="231">
        <v>0.27923886041896501</v>
      </c>
      <c r="U131" s="231">
        <v>0.28742401650020061</v>
      </c>
      <c r="V131" s="231">
        <v>0.38232472195044093</v>
      </c>
      <c r="W131" s="231">
        <v>0.52123027846507364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1245</v>
      </c>
    </row>
    <row r="133" spans="1:105" ht="12" customHeight="1" x14ac:dyDescent="0.25">
      <c r="A133" s="60" t="s">
        <v>1066</v>
      </c>
      <c r="B133" s="264">
        <v>6.8250137877785277E-2</v>
      </c>
      <c r="C133" s="264">
        <v>7.1906647402334836E-2</v>
      </c>
      <c r="D133" s="264">
        <v>6.5532815768193239E-2</v>
      </c>
      <c r="E133" s="264">
        <v>7.1224716997081911E-2</v>
      </c>
      <c r="F133" s="264">
        <v>7.1207701038892735E-2</v>
      </c>
      <c r="G133" s="264">
        <v>7.3141419240188965E-2</v>
      </c>
      <c r="H133" s="264">
        <v>7.8286403584474362E-2</v>
      </c>
      <c r="I133" s="264">
        <v>7.9674185593866728E-2</v>
      </c>
      <c r="J133" s="264">
        <v>7.7961024334065696E-2</v>
      </c>
      <c r="K133" s="264">
        <v>8.2330874340451263E-2</v>
      </c>
      <c r="L133" s="264">
        <v>6.1213070683735243E-2</v>
      </c>
      <c r="M133" s="264">
        <v>4.492354130378335E-2</v>
      </c>
      <c r="N133" s="264">
        <v>4.4046879369837109E-2</v>
      </c>
      <c r="O133" s="264">
        <v>5.7485085625953482E-2</v>
      </c>
      <c r="P133" s="264">
        <v>6.9233283659502598E-2</v>
      </c>
      <c r="Q133" s="264">
        <v>9.05300802615846E-2</v>
      </c>
      <c r="R133" s="264">
        <v>6.1447932025582103E-2</v>
      </c>
      <c r="S133" s="264">
        <v>5.3271855912619931E-2</v>
      </c>
      <c r="T133" s="264">
        <v>6.0403091817705222E-2</v>
      </c>
      <c r="U133" s="264">
        <v>6.1914058495940047E-2</v>
      </c>
      <c r="V133" s="264">
        <v>7.0601338177719505E-2</v>
      </c>
      <c r="W133" s="264">
        <v>8.0160052649169866E-2</v>
      </c>
      <c r="DA133" s="72" t="s">
        <v>1246</v>
      </c>
    </row>
    <row r="134" spans="1:105" ht="12" customHeight="1" x14ac:dyDescent="0.25">
      <c r="A134" s="57" t="s">
        <v>1012</v>
      </c>
      <c r="B134" s="263">
        <v>25.231653250760299</v>
      </c>
      <c r="C134" s="263">
        <v>26.782428739820649</v>
      </c>
      <c r="D134" s="263">
        <v>28.09173867392278</v>
      </c>
      <c r="E134" s="263">
        <v>28.767070173549669</v>
      </c>
      <c r="F134" s="263">
        <v>30.630849235884689</v>
      </c>
      <c r="G134" s="263">
        <v>33.032204022153927</v>
      </c>
      <c r="H134" s="263">
        <v>35.320980678103822</v>
      </c>
      <c r="I134" s="263">
        <v>37.382106695215192</v>
      </c>
      <c r="J134" s="263">
        <v>39.657549821566349</v>
      </c>
      <c r="K134" s="263">
        <v>37.639936651180413</v>
      </c>
      <c r="L134" s="263">
        <v>31.633087237603171</v>
      </c>
      <c r="M134" s="263">
        <v>29.697001489036332</v>
      </c>
      <c r="N134" s="263">
        <v>31.496490096107099</v>
      </c>
      <c r="O134" s="263">
        <v>37.233403613897863</v>
      </c>
      <c r="P134" s="263">
        <v>41.715170913752907</v>
      </c>
      <c r="Q134" s="263">
        <v>41.32534501783767</v>
      </c>
      <c r="R134" s="263">
        <v>29.103596584637351</v>
      </c>
      <c r="S134" s="263">
        <v>26.510022523808779</v>
      </c>
      <c r="T134" s="263">
        <v>31.42451272229858</v>
      </c>
      <c r="U134" s="263">
        <v>32.614916287820051</v>
      </c>
      <c r="V134" s="263">
        <v>34.768791274818362</v>
      </c>
      <c r="W134" s="263">
        <v>39.147370482949817</v>
      </c>
      <c r="DA134" s="70" t="s">
        <v>1247</v>
      </c>
    </row>
    <row r="135" spans="1:105" ht="12" customHeight="1" x14ac:dyDescent="0.25">
      <c r="A135" s="60" t="s">
        <v>1014</v>
      </c>
      <c r="B135" s="264">
        <v>24.708824907584312</v>
      </c>
      <c r="C135" s="264">
        <v>26.24678996357806</v>
      </c>
      <c r="D135" s="264">
        <v>27.729259824910852</v>
      </c>
      <c r="E135" s="264">
        <v>28.326211986855011</v>
      </c>
      <c r="F135" s="264">
        <v>30.24191488538246</v>
      </c>
      <c r="G135" s="264">
        <v>32.668261557892023</v>
      </c>
      <c r="H135" s="264">
        <v>34.930848896230742</v>
      </c>
      <c r="I135" s="264">
        <v>37.013749514500937</v>
      </c>
      <c r="J135" s="264">
        <v>39.351968844433713</v>
      </c>
      <c r="K135" s="264">
        <v>37.230104847125077</v>
      </c>
      <c r="L135" s="264">
        <v>31.385236165659212</v>
      </c>
      <c r="M135" s="264">
        <v>29.588434496983311</v>
      </c>
      <c r="N135" s="264">
        <v>31.406482079051489</v>
      </c>
      <c r="O135" s="264">
        <v>37.093489453523091</v>
      </c>
      <c r="P135" s="264">
        <v>41.523560112008759</v>
      </c>
      <c r="Q135" s="264">
        <v>40.898218231025091</v>
      </c>
      <c r="R135" s="264">
        <v>28.81865865245398</v>
      </c>
      <c r="S135" s="264">
        <v>26.2820258673461</v>
      </c>
      <c r="T135" s="264">
        <v>31.204621915883571</v>
      </c>
      <c r="U135" s="264">
        <v>32.39130830709999</v>
      </c>
      <c r="V135" s="264">
        <v>34.474320098732377</v>
      </c>
      <c r="W135" s="264">
        <v>38.812214167486637</v>
      </c>
      <c r="DA135" s="72" t="s">
        <v>1248</v>
      </c>
    </row>
    <row r="136" spans="1:105" ht="12" customHeight="1" x14ac:dyDescent="0.25">
      <c r="A136" s="59" t="s">
        <v>30</v>
      </c>
      <c r="B136" s="232">
        <v>0.55667007714593941</v>
      </c>
      <c r="C136" s="232">
        <v>2.4045559817780831</v>
      </c>
      <c r="D136" s="232">
        <v>2.3458387912662348</v>
      </c>
      <c r="E136" s="232">
        <v>3.110591178556771</v>
      </c>
      <c r="F136" s="232">
        <v>2.2296838567371009</v>
      </c>
      <c r="G136" s="232">
        <v>1.392439275076061</v>
      </c>
      <c r="H136" s="232">
        <v>1.208842633693993</v>
      </c>
      <c r="I136" s="232">
        <v>1.40195238095874</v>
      </c>
      <c r="J136" s="232">
        <v>1.90423398425334</v>
      </c>
      <c r="K136" s="232">
        <v>2.016788385569539</v>
      </c>
      <c r="L136" s="232">
        <v>1.706381195340466</v>
      </c>
      <c r="M136" s="232">
        <v>1.5743641154178889</v>
      </c>
      <c r="N136" s="232">
        <v>1.4940057934430231</v>
      </c>
      <c r="O136" s="232">
        <v>1.736771462781719</v>
      </c>
      <c r="P136" s="232">
        <v>2.1309339010765269</v>
      </c>
      <c r="Q136" s="232">
        <v>2.4788495292171842</v>
      </c>
      <c r="R136" s="232">
        <v>1.3961351520771821</v>
      </c>
      <c r="S136" s="232">
        <v>1.058700139003423</v>
      </c>
      <c r="T136" s="232">
        <v>1.415754252547877</v>
      </c>
      <c r="U136" s="232">
        <v>1.299159898509856</v>
      </c>
      <c r="V136" s="232">
        <v>1.3925974810213191</v>
      </c>
      <c r="W136" s="232">
        <v>1.4476555630213559</v>
      </c>
      <c r="DA136" s="71" t="s">
        <v>1249</v>
      </c>
    </row>
    <row r="137" spans="1:105" ht="12" customHeight="1" x14ac:dyDescent="0.25">
      <c r="A137" s="59" t="s">
        <v>33</v>
      </c>
      <c r="B137" s="297">
        <v>2.4665199829757731</v>
      </c>
      <c r="C137" s="297">
        <v>2.7774195627741669</v>
      </c>
      <c r="D137" s="297">
        <v>2.5382804094006768</v>
      </c>
      <c r="E137" s="297">
        <v>2.5832869868054722</v>
      </c>
      <c r="F137" s="297">
        <v>2.4769952293132671</v>
      </c>
      <c r="G137" s="297">
        <v>2.4280437175562448</v>
      </c>
      <c r="H137" s="297">
        <v>2.4978041539789748</v>
      </c>
      <c r="I137" s="297">
        <v>2.6759223516512538</v>
      </c>
      <c r="J137" s="297">
        <v>2.857133744227502</v>
      </c>
      <c r="K137" s="297">
        <v>3.835894624153303</v>
      </c>
      <c r="L137" s="297">
        <v>2.9912262340928462</v>
      </c>
      <c r="M137" s="297">
        <v>1.960924440371421</v>
      </c>
      <c r="N137" s="297">
        <v>1.8064298786519399</v>
      </c>
      <c r="O137" s="297">
        <v>2.7627264156685281E-2</v>
      </c>
      <c r="P137" s="297">
        <v>3.1957289819817838E-2</v>
      </c>
      <c r="Q137" s="297">
        <v>0.118834764637352</v>
      </c>
      <c r="R137" s="297">
        <v>0.17743816798342379</v>
      </c>
      <c r="S137" s="297">
        <v>6.0933215134224991E-2</v>
      </c>
      <c r="T137" s="297">
        <v>6.7990254404166603E-2</v>
      </c>
      <c r="U137" s="297">
        <v>7.0014007294509545E-2</v>
      </c>
      <c r="V137" s="297">
        <v>4.7092077222114698E-2</v>
      </c>
      <c r="W137" s="297">
        <v>3.1479692210534968E-2</v>
      </c>
      <c r="DA137" s="122" t="s">
        <v>1250</v>
      </c>
    </row>
    <row r="138" spans="1:105" ht="12" customHeight="1" x14ac:dyDescent="0.25">
      <c r="A138" s="59" t="s">
        <v>160</v>
      </c>
      <c r="B138" s="297">
        <v>1.001015491096894</v>
      </c>
      <c r="C138" s="297">
        <v>1.18638751220368</v>
      </c>
      <c r="D138" s="297">
        <v>1.0640232036652799</v>
      </c>
      <c r="E138" s="297">
        <v>1.2267657729535559</v>
      </c>
      <c r="F138" s="297">
        <v>1.322764620738559</v>
      </c>
      <c r="G138" s="297">
        <v>1.3734719564612801</v>
      </c>
      <c r="H138" s="297">
        <v>0.81191077675873791</v>
      </c>
      <c r="I138" s="297">
        <v>1.2064306141607379</v>
      </c>
      <c r="J138" s="297">
        <v>1.2804344009719479</v>
      </c>
      <c r="K138" s="297">
        <v>1.7067323179652509</v>
      </c>
      <c r="L138" s="297">
        <v>1.4362602360637831</v>
      </c>
      <c r="M138" s="297">
        <v>0.78075018519456341</v>
      </c>
      <c r="N138" s="297">
        <v>0.96205282496663502</v>
      </c>
      <c r="O138" s="297">
        <v>0.43301958164179422</v>
      </c>
      <c r="P138" s="297">
        <v>0.50316744328793561</v>
      </c>
      <c r="Q138" s="297">
        <v>0.65743420325663193</v>
      </c>
      <c r="R138" s="297">
        <v>0.4657955388600663</v>
      </c>
      <c r="S138" s="297">
        <v>0.43648042775927309</v>
      </c>
      <c r="T138" s="297">
        <v>0.52046707777366674</v>
      </c>
      <c r="U138" s="297">
        <v>0.46665364757469041</v>
      </c>
      <c r="V138" s="297">
        <v>0.45856775862896199</v>
      </c>
      <c r="W138" s="297">
        <v>0.46075348564887691</v>
      </c>
      <c r="DA138" s="122" t="s">
        <v>1251</v>
      </c>
    </row>
    <row r="139" spans="1:105" ht="12" customHeight="1" x14ac:dyDescent="0.25">
      <c r="A139" s="59" t="s">
        <v>70</v>
      </c>
      <c r="B139" s="297">
        <v>3.0290461745077488</v>
      </c>
      <c r="C139" s="297">
        <v>3.1157636061261771</v>
      </c>
      <c r="D139" s="297">
        <v>2.9115844636081989</v>
      </c>
      <c r="E139" s="297">
        <v>2.555052231054237</v>
      </c>
      <c r="F139" s="297">
        <v>1.661883897634673</v>
      </c>
      <c r="G139" s="297">
        <v>1.1516516302059181</v>
      </c>
      <c r="H139" s="297">
        <v>2.2112720535501258</v>
      </c>
      <c r="I139" s="297">
        <v>2.1774939590786881</v>
      </c>
      <c r="J139" s="297">
        <v>2.5977439107323201</v>
      </c>
      <c r="K139" s="297">
        <v>2.9355640452672418</v>
      </c>
      <c r="L139" s="297">
        <v>1.6980465595655461</v>
      </c>
      <c r="M139" s="297">
        <v>1.4653353367906861</v>
      </c>
      <c r="N139" s="297">
        <v>0.82845609628843853</v>
      </c>
      <c r="O139" s="297">
        <v>1.188031010915739</v>
      </c>
      <c r="P139" s="297">
        <v>0.9485841638837067</v>
      </c>
      <c r="Q139" s="297">
        <v>1.3868417153683421</v>
      </c>
      <c r="R139" s="297">
        <v>0.46747698676055288</v>
      </c>
      <c r="S139" s="297">
        <v>0.62145123399365298</v>
      </c>
      <c r="T139" s="297">
        <v>0.80727071326302935</v>
      </c>
      <c r="U139" s="297">
        <v>0.38367679168383978</v>
      </c>
      <c r="V139" s="297">
        <v>0.25089267903262019</v>
      </c>
      <c r="W139" s="297">
        <v>0.44084463414281178</v>
      </c>
      <c r="DA139" s="122" t="s">
        <v>1252</v>
      </c>
    </row>
    <row r="140" spans="1:105" ht="12" customHeight="1" x14ac:dyDescent="0.25">
      <c r="A140" s="59" t="s">
        <v>162</v>
      </c>
      <c r="B140" s="297">
        <v>17.65557318185795</v>
      </c>
      <c r="C140" s="297">
        <v>16.762663300695952</v>
      </c>
      <c r="D140" s="297">
        <v>18.86953295697046</v>
      </c>
      <c r="E140" s="297">
        <v>18.850515817484979</v>
      </c>
      <c r="F140" s="297">
        <v>22.550587280958862</v>
      </c>
      <c r="G140" s="297">
        <v>26.322654978592521</v>
      </c>
      <c r="H140" s="297">
        <v>28.201019278248911</v>
      </c>
      <c r="I140" s="297">
        <v>29.55195020865153</v>
      </c>
      <c r="J140" s="297">
        <v>30.712422804248611</v>
      </c>
      <c r="K140" s="297">
        <v>26.735125474169749</v>
      </c>
      <c r="L140" s="297">
        <v>23.553321940596572</v>
      </c>
      <c r="M140" s="297">
        <v>23.807060419208749</v>
      </c>
      <c r="N140" s="297">
        <v>26.315537485701451</v>
      </c>
      <c r="O140" s="297">
        <v>33.708040134027151</v>
      </c>
      <c r="P140" s="297">
        <v>37.908917313940769</v>
      </c>
      <c r="Q140" s="297">
        <v>36.25625801854558</v>
      </c>
      <c r="R140" s="297">
        <v>26.31181280677275</v>
      </c>
      <c r="S140" s="297">
        <v>24.104460851455521</v>
      </c>
      <c r="T140" s="297">
        <v>28.393139617894839</v>
      </c>
      <c r="U140" s="297">
        <v>30.171803962037099</v>
      </c>
      <c r="V140" s="297">
        <v>32.325170102827357</v>
      </c>
      <c r="W140" s="297">
        <v>36.431480792463063</v>
      </c>
      <c r="DA140" s="122" t="s">
        <v>1253</v>
      </c>
    </row>
    <row r="141" spans="1:105" ht="12" customHeight="1" x14ac:dyDescent="0.25">
      <c r="A141" s="60" t="s">
        <v>1021</v>
      </c>
      <c r="B141" s="264">
        <v>0.52282834317598892</v>
      </c>
      <c r="C141" s="264">
        <v>0.53563877624259149</v>
      </c>
      <c r="D141" s="264">
        <v>0.36247884901192962</v>
      </c>
      <c r="E141" s="264">
        <v>0.44085818669466248</v>
      </c>
      <c r="F141" s="264">
        <v>0.38893435050223202</v>
      </c>
      <c r="G141" s="264">
        <v>0.36394246426191218</v>
      </c>
      <c r="H141" s="264">
        <v>0.39013178187307002</v>
      </c>
      <c r="I141" s="264">
        <v>0.36835718071423978</v>
      </c>
      <c r="J141" s="264">
        <v>0.30558097713263632</v>
      </c>
      <c r="K141" s="264">
        <v>0.40983180405532837</v>
      </c>
      <c r="L141" s="264">
        <v>0.24785107194396139</v>
      </c>
      <c r="M141" s="264">
        <v>0.1085669920530202</v>
      </c>
      <c r="N141" s="264">
        <v>9.0008017055610276E-2</v>
      </c>
      <c r="O141" s="264">
        <v>0.13991416037477461</v>
      </c>
      <c r="P141" s="264">
        <v>0.19161080174415521</v>
      </c>
      <c r="Q141" s="264">
        <v>0.42712678681258232</v>
      </c>
      <c r="R141" s="264">
        <v>0.28493793218337388</v>
      </c>
      <c r="S141" s="264">
        <v>0.2279966564626783</v>
      </c>
      <c r="T141" s="264">
        <v>0.21989080641500891</v>
      </c>
      <c r="U141" s="264">
        <v>0.2236079807200638</v>
      </c>
      <c r="V141" s="264">
        <v>0.2944711760859855</v>
      </c>
      <c r="W141" s="264">
        <v>0.33515631546317709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27.093726070126529</v>
      </c>
      <c r="C142" s="263">
        <f t="shared" si="5"/>
        <v>28.77831544298067</v>
      </c>
      <c r="D142" s="263">
        <f t="shared" si="5"/>
        <v>29.321101467638893</v>
      </c>
      <c r="E142" s="263">
        <f t="shared" si="5"/>
        <v>30.365067745575608</v>
      </c>
      <c r="F142" s="263">
        <f t="shared" si="5"/>
        <v>31.986398204304358</v>
      </c>
      <c r="G142" s="263">
        <f t="shared" si="5"/>
        <v>34.266557494766445</v>
      </c>
      <c r="H142" s="263">
        <f t="shared" si="5"/>
        <v>36.65431403375154</v>
      </c>
      <c r="I142" s="263">
        <f t="shared" si="5"/>
        <v>38.616818637257623</v>
      </c>
      <c r="J142" s="263">
        <f t="shared" si="5"/>
        <v>40.700157242987025</v>
      </c>
      <c r="K142" s="263">
        <f t="shared" si="5"/>
        <v>38.842822133470939</v>
      </c>
      <c r="L142" s="263">
        <f t="shared" si="5"/>
        <v>32.276812910055753</v>
      </c>
      <c r="M142" s="263">
        <f t="shared" si="5"/>
        <v>30.218142710753124</v>
      </c>
      <c r="N142" s="263">
        <f t="shared" si="5"/>
        <v>32.106698597796779</v>
      </c>
      <c r="O142" s="263">
        <f t="shared" si="5"/>
        <v>38.142693226520173</v>
      </c>
      <c r="P142" s="263">
        <f t="shared" si="5"/>
        <v>42.792560599244233</v>
      </c>
      <c r="Q142" s="263">
        <f t="shared" si="5"/>
        <v>43.01106213498575</v>
      </c>
      <c r="R142" s="263">
        <f t="shared" si="5"/>
        <v>30.122573138954351</v>
      </c>
      <c r="S142" s="263">
        <f t="shared" si="5"/>
        <v>27.322717943284978</v>
      </c>
      <c r="T142" s="263">
        <f t="shared" si="5"/>
        <v>32.398190322321213</v>
      </c>
      <c r="U142" s="263">
        <f t="shared" si="5"/>
        <v>33.575500115944124</v>
      </c>
      <c r="V142" s="263">
        <f t="shared" si="5"/>
        <v>35.937903548138451</v>
      </c>
      <c r="W142" s="263">
        <f t="shared" si="5"/>
        <v>40.475200929499081</v>
      </c>
      <c r="DA142" s="70"/>
    </row>
    <row r="143" spans="1:105" ht="12" customHeight="1" x14ac:dyDescent="0.25">
      <c r="A143" s="60" t="s">
        <v>1024</v>
      </c>
      <c r="B143" s="264">
        <v>15.30999874998761</v>
      </c>
      <c r="C143" s="264">
        <v>15.91235325565634</v>
      </c>
      <c r="D143" s="264">
        <v>18.169360128451402</v>
      </c>
      <c r="E143" s="264">
        <v>18.105864414566199</v>
      </c>
      <c r="F143" s="264">
        <v>20.229905268851311</v>
      </c>
      <c r="G143" s="264">
        <v>22.430772073184649</v>
      </c>
      <c r="H143" s="264">
        <v>23.998519399360418</v>
      </c>
      <c r="I143" s="264">
        <v>25.629188986975699</v>
      </c>
      <c r="J143" s="264">
        <v>27.722063351387419</v>
      </c>
      <c r="K143" s="264">
        <v>24.971341497427719</v>
      </c>
      <c r="L143" s="264">
        <v>21.788774370695329</v>
      </c>
      <c r="M143" s="264">
        <v>21.867986503881539</v>
      </c>
      <c r="N143" s="264">
        <v>23.577096061688732</v>
      </c>
      <c r="O143" s="264">
        <v>27.832840002931331</v>
      </c>
      <c r="P143" s="264">
        <v>30.90376502504634</v>
      </c>
      <c r="Q143" s="264">
        <v>28.87941814728277</v>
      </c>
      <c r="R143" s="264">
        <v>20.401019948125981</v>
      </c>
      <c r="S143" s="264">
        <v>18.767170809950009</v>
      </c>
      <c r="T143" s="264">
        <v>22.701743819558171</v>
      </c>
      <c r="U143" s="264">
        <v>23.605506332724751</v>
      </c>
      <c r="V143" s="264">
        <v>24.807976224229751</v>
      </c>
      <c r="W143" s="264">
        <v>27.913933542951948</v>
      </c>
      <c r="DA143" s="72" t="s">
        <v>1255</v>
      </c>
    </row>
    <row r="144" spans="1:105" ht="12" customHeight="1" x14ac:dyDescent="0.25">
      <c r="A144" s="60" t="s">
        <v>1026</v>
      </c>
      <c r="B144" s="264">
        <v>6.0330489723412413</v>
      </c>
      <c r="C144" s="264">
        <v>6.4164032045660706</v>
      </c>
      <c r="D144" s="264">
        <v>6.7245553031007468</v>
      </c>
      <c r="E144" s="264">
        <v>6.8881241463854019</v>
      </c>
      <c r="F144" s="264">
        <v>7.3308240951305397</v>
      </c>
      <c r="G144" s="264">
        <v>7.9019708723470474</v>
      </c>
      <c r="H144" s="264">
        <v>8.4446748575724033</v>
      </c>
      <c r="I144" s="264">
        <v>8.9354893171994281</v>
      </c>
      <c r="J144" s="264">
        <v>9.4794123893669724</v>
      </c>
      <c r="K144" s="264">
        <v>9.0160033719774564</v>
      </c>
      <c r="L144" s="264">
        <v>7.5797462308880972</v>
      </c>
      <c r="M144" s="264">
        <v>7.0852234235179603</v>
      </c>
      <c r="N144" s="264">
        <v>7.5067197217290289</v>
      </c>
      <c r="O144" s="264">
        <v>8.8444663020521936</v>
      </c>
      <c r="P144" s="264">
        <v>9.907466466275979</v>
      </c>
      <c r="Q144" s="264">
        <v>9.8161661705655856</v>
      </c>
      <c r="R144" s="264">
        <v>6.9192314387926332</v>
      </c>
      <c r="S144" s="264">
        <v>6.3039199518916709</v>
      </c>
      <c r="T144" s="264">
        <v>7.4663713835561936</v>
      </c>
      <c r="U144" s="264">
        <v>7.7509495326729541</v>
      </c>
      <c r="V144" s="264">
        <v>8.2633746348627319</v>
      </c>
      <c r="W144" s="264">
        <v>9.3039637549680698</v>
      </c>
      <c r="DA144" s="72" t="s">
        <v>1256</v>
      </c>
    </row>
    <row r="145" spans="1:105" ht="12" customHeight="1" x14ac:dyDescent="0.25">
      <c r="A145" s="64" t="s">
        <v>30</v>
      </c>
      <c r="B145" s="231">
        <v>0.12566258206843861</v>
      </c>
      <c r="C145" s="231">
        <v>0.53831156237847477</v>
      </c>
      <c r="D145" s="231">
        <v>0.52915610756795772</v>
      </c>
      <c r="E145" s="231">
        <v>0.70019472167275854</v>
      </c>
      <c r="F145" s="231">
        <v>0.50316561789002745</v>
      </c>
      <c r="G145" s="231">
        <v>0.31482377675254147</v>
      </c>
      <c r="H145" s="231">
        <v>0.27350402263843182</v>
      </c>
      <c r="I145" s="231">
        <v>0.31846960245157713</v>
      </c>
      <c r="J145" s="231">
        <v>0.43216489675660402</v>
      </c>
      <c r="K145" s="231">
        <v>0.45461590942959612</v>
      </c>
      <c r="L145" s="231">
        <v>0.38384093504938122</v>
      </c>
      <c r="M145" s="231">
        <v>0.3593246329395835</v>
      </c>
      <c r="N145" s="231">
        <v>0.34228024983071048</v>
      </c>
      <c r="O145" s="231">
        <v>0.40898382833138558</v>
      </c>
      <c r="P145" s="231">
        <v>0.50365574222423126</v>
      </c>
      <c r="Q145" s="231">
        <v>0.58906943572274306</v>
      </c>
      <c r="R145" s="231">
        <v>0.33157329496419857</v>
      </c>
      <c r="S145" s="231">
        <v>0.25120549833061673</v>
      </c>
      <c r="T145" s="231">
        <v>0.33519022288608408</v>
      </c>
      <c r="U145" s="231">
        <v>0.30758055761904679</v>
      </c>
      <c r="V145" s="231">
        <v>0.32998925625833841</v>
      </c>
      <c r="W145" s="231">
        <v>0.34278839368290298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0.56234156748359376</v>
      </c>
      <c r="C147" s="231">
        <v>0.62798280514554505</v>
      </c>
      <c r="D147" s="231">
        <v>0.57827270569070044</v>
      </c>
      <c r="E147" s="231">
        <v>0.58729458900686848</v>
      </c>
      <c r="F147" s="231">
        <v>0.56454723517189864</v>
      </c>
      <c r="G147" s="231">
        <v>0.55444083503611352</v>
      </c>
      <c r="H147" s="231">
        <v>0.57076821507808206</v>
      </c>
      <c r="I147" s="231">
        <v>0.61392550644642319</v>
      </c>
      <c r="J147" s="231">
        <v>0.65488824244295207</v>
      </c>
      <c r="K147" s="231">
        <v>0.87328985145708626</v>
      </c>
      <c r="L147" s="231">
        <v>0.67956646601915771</v>
      </c>
      <c r="M147" s="231">
        <v>0.4520121560637968</v>
      </c>
      <c r="N147" s="231">
        <v>0.41798251369255629</v>
      </c>
      <c r="O147" s="231">
        <v>6.5706568708413966E-3</v>
      </c>
      <c r="P147" s="231">
        <v>7.6285359840492827E-3</v>
      </c>
      <c r="Q147" s="231">
        <v>2.8521166351663109E-2</v>
      </c>
      <c r="R147" s="231">
        <v>4.2560485621495912E-2</v>
      </c>
      <c r="S147" s="231">
        <v>1.460218047589633E-2</v>
      </c>
      <c r="T147" s="231">
        <v>1.6257642915889419E-2</v>
      </c>
      <c r="U147" s="231">
        <v>1.6741279825174309E-2</v>
      </c>
      <c r="V147" s="231">
        <v>1.127014463062787E-2</v>
      </c>
      <c r="W147" s="231">
        <v>7.5283324556939214E-3</v>
      </c>
      <c r="DA147" s="73" t="s">
        <v>1259</v>
      </c>
    </row>
    <row r="148" spans="1:105" ht="12" customHeight="1" x14ac:dyDescent="0.25">
      <c r="A148" s="64" t="s">
        <v>160</v>
      </c>
      <c r="B148" s="231">
        <v>0.23256144127971071</v>
      </c>
      <c r="C148" s="231">
        <v>0.2733469246266681</v>
      </c>
      <c r="D148" s="231">
        <v>0.2470162693503534</v>
      </c>
      <c r="E148" s="231">
        <v>0.28420149422024971</v>
      </c>
      <c r="F148" s="231">
        <v>0.30721261730786342</v>
      </c>
      <c r="G148" s="231">
        <v>0.31959491915363109</v>
      </c>
      <c r="H148" s="231">
        <v>0.18905626149928739</v>
      </c>
      <c r="I148" s="231">
        <v>0.28204985598410109</v>
      </c>
      <c r="J148" s="231">
        <v>0.29907170020496049</v>
      </c>
      <c r="K148" s="231">
        <v>0.39594833433931059</v>
      </c>
      <c r="L148" s="231">
        <v>0.33250423324115858</v>
      </c>
      <c r="M148" s="231">
        <v>0.18339298276256141</v>
      </c>
      <c r="N148" s="231">
        <v>0.22683877211003889</v>
      </c>
      <c r="O148" s="231">
        <v>0.1049445300967201</v>
      </c>
      <c r="P148" s="231">
        <v>0.12239541632482109</v>
      </c>
      <c r="Q148" s="231">
        <v>0.1607894053582811</v>
      </c>
      <c r="R148" s="231">
        <v>0.1138508343636838</v>
      </c>
      <c r="S148" s="231">
        <v>0.10658835382452379</v>
      </c>
      <c r="T148" s="231">
        <v>0.12681935518043541</v>
      </c>
      <c r="U148" s="231">
        <v>0.1137050485531467</v>
      </c>
      <c r="V148" s="231">
        <v>0.1118321106828835</v>
      </c>
      <c r="W148" s="231">
        <v>0.1122841109284959</v>
      </c>
      <c r="DA148" s="73" t="s">
        <v>1260</v>
      </c>
    </row>
    <row r="149" spans="1:105" ht="12" customHeight="1" x14ac:dyDescent="0.25">
      <c r="A149" s="64" t="s">
        <v>70</v>
      </c>
      <c r="B149" s="231">
        <v>0.68224473900447624</v>
      </c>
      <c r="C149" s="231">
        <v>0.69596839066813221</v>
      </c>
      <c r="D149" s="231">
        <v>0.65530162134556669</v>
      </c>
      <c r="E149" s="231">
        <v>0.57385461507218449</v>
      </c>
      <c r="F149" s="231">
        <v>0.37419204230774011</v>
      </c>
      <c r="G149" s="231">
        <v>0.25979966481710581</v>
      </c>
      <c r="H149" s="231">
        <v>0.49918591949936292</v>
      </c>
      <c r="I149" s="231">
        <v>0.49353491447868669</v>
      </c>
      <c r="J149" s="231">
        <v>0.58823615100743898</v>
      </c>
      <c r="K149" s="231">
        <v>0.66024034305680401</v>
      </c>
      <c r="L149" s="231">
        <v>0.38111059805854719</v>
      </c>
      <c r="M149" s="231">
        <v>0.33369141285062809</v>
      </c>
      <c r="N149" s="231">
        <v>0.1893761383611513</v>
      </c>
      <c r="O149" s="231">
        <v>0.27913702018573489</v>
      </c>
      <c r="P149" s="231">
        <v>0.22369994678397609</v>
      </c>
      <c r="Q149" s="231">
        <v>0.32882847676759608</v>
      </c>
      <c r="R149" s="231">
        <v>0.1107741735903942</v>
      </c>
      <c r="S149" s="231">
        <v>0.14712599913269361</v>
      </c>
      <c r="T149" s="231">
        <v>0.19069919695916279</v>
      </c>
      <c r="U149" s="231">
        <v>9.0633343751736095E-2</v>
      </c>
      <c r="V149" s="231">
        <v>5.9318257328067461E-2</v>
      </c>
      <c r="W149" s="231">
        <v>0.1041532015008985</v>
      </c>
      <c r="DA149" s="73" t="s">
        <v>1261</v>
      </c>
    </row>
    <row r="150" spans="1:105" ht="12" customHeight="1" x14ac:dyDescent="0.25">
      <c r="A150" s="64" t="s">
        <v>34</v>
      </c>
      <c r="B150" s="231">
        <v>0.3672654238059106</v>
      </c>
      <c r="C150" s="231">
        <v>0.44403730943785619</v>
      </c>
      <c r="D150" s="231">
        <v>0.37329744382123048</v>
      </c>
      <c r="E150" s="231">
        <v>0.41430405072443599</v>
      </c>
      <c r="F150" s="231">
        <v>0.40326386998345748</v>
      </c>
      <c r="G150" s="231">
        <v>0.40600009622906719</v>
      </c>
      <c r="H150" s="231">
        <v>0.43189248333550428</v>
      </c>
      <c r="I150" s="231">
        <v>0.40888604379290677</v>
      </c>
      <c r="J150" s="231">
        <v>0.41947795609730798</v>
      </c>
      <c r="K150" s="231">
        <v>0.53151634601393505</v>
      </c>
      <c r="L150" s="231">
        <v>0.44228790447148092</v>
      </c>
      <c r="M150" s="231">
        <v>0.26602038335711969</v>
      </c>
      <c r="N150" s="231">
        <v>0.2400019485429368</v>
      </c>
      <c r="O150" s="231">
        <v>2.035364272343243E-2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4.0156215635463566</v>
      </c>
      <c r="C151" s="231">
        <v>3.780982711958238</v>
      </c>
      <c r="D151" s="231">
        <v>4.2885418734169809</v>
      </c>
      <c r="E151" s="231">
        <v>4.2752546637218813</v>
      </c>
      <c r="F151" s="231">
        <v>5.1272958674059081</v>
      </c>
      <c r="G151" s="231">
        <v>5.9963062536445788</v>
      </c>
      <c r="H151" s="231">
        <v>6.4286770567124103</v>
      </c>
      <c r="I151" s="231">
        <v>6.7636904599615999</v>
      </c>
      <c r="J151" s="231">
        <v>7.0227322116583322</v>
      </c>
      <c r="K151" s="231">
        <v>6.0719666746369549</v>
      </c>
      <c r="L151" s="231">
        <v>5.3381436284069554</v>
      </c>
      <c r="M151" s="231">
        <v>5.4745753393200598</v>
      </c>
      <c r="N151" s="231">
        <v>6.0744177763961016</v>
      </c>
      <c r="O151" s="231">
        <v>7.9976025578404792</v>
      </c>
      <c r="P151" s="231">
        <v>9.0275114200219431</v>
      </c>
      <c r="Q151" s="231">
        <v>8.6808481175138059</v>
      </c>
      <c r="R151" s="231">
        <v>6.2960143347503399</v>
      </c>
      <c r="S151" s="231">
        <v>5.7625730938305439</v>
      </c>
      <c r="T151" s="231">
        <v>6.7729791675356319</v>
      </c>
      <c r="U151" s="231">
        <v>7.1971475265265674</v>
      </c>
      <c r="V151" s="231">
        <v>7.7175218614864463</v>
      </c>
      <c r="W151" s="231">
        <v>8.6916162573974844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3.7410868408895852E-3</v>
      </c>
      <c r="D152" s="231">
        <v>3.4358514917667751E-3</v>
      </c>
      <c r="E152" s="231">
        <v>1.6952873115461829E-3</v>
      </c>
      <c r="F152" s="231">
        <v>2.7949146474483908E-3</v>
      </c>
      <c r="G152" s="231">
        <v>2.6361454207530889E-3</v>
      </c>
      <c r="H152" s="231">
        <v>2.0596963903752059E-3</v>
      </c>
      <c r="I152" s="231">
        <v>1.166511140818905E-3</v>
      </c>
      <c r="J152" s="231">
        <v>4.5330881752509086E-3</v>
      </c>
      <c r="K152" s="231">
        <v>0</v>
      </c>
      <c r="L152" s="231">
        <v>0</v>
      </c>
      <c r="M152" s="231">
        <v>0</v>
      </c>
      <c r="N152" s="231">
        <v>0</v>
      </c>
      <c r="O152" s="231">
        <v>7.4212695323806277E-3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4.7351655152755252E-2</v>
      </c>
      <c r="C153" s="231">
        <v>5.203241351026551E-2</v>
      </c>
      <c r="D153" s="231">
        <v>4.9533430416190842E-2</v>
      </c>
      <c r="E153" s="231">
        <v>5.13247246554773E-2</v>
      </c>
      <c r="F153" s="231">
        <v>4.8351930416196752E-2</v>
      </c>
      <c r="G153" s="231">
        <v>4.8369181293255542E-2</v>
      </c>
      <c r="H153" s="231">
        <v>4.9531202418948518E-2</v>
      </c>
      <c r="I153" s="231">
        <v>5.3766422943314338E-2</v>
      </c>
      <c r="J153" s="231">
        <v>5.8308143024126173E-2</v>
      </c>
      <c r="K153" s="231">
        <v>2.842591304376825E-2</v>
      </c>
      <c r="L153" s="231">
        <v>2.229246564141597E-2</v>
      </c>
      <c r="M153" s="231">
        <v>1.6206516224211421E-2</v>
      </c>
      <c r="N153" s="231">
        <v>1.5822322795533611E-2</v>
      </c>
      <c r="O153" s="231">
        <v>1.94527964712185E-2</v>
      </c>
      <c r="P153" s="231">
        <v>2.2575404936959219E-2</v>
      </c>
      <c r="Q153" s="231">
        <v>2.810956885149609E-2</v>
      </c>
      <c r="R153" s="231">
        <v>2.445831550252137E-2</v>
      </c>
      <c r="S153" s="231">
        <v>2.182482629739655E-2</v>
      </c>
      <c r="T153" s="231">
        <v>2.4425798078989661E-2</v>
      </c>
      <c r="U153" s="231">
        <v>2.5141776397284241E-2</v>
      </c>
      <c r="V153" s="231">
        <v>3.344300447636795E-2</v>
      </c>
      <c r="W153" s="231">
        <v>4.5593459002595017E-2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1266</v>
      </c>
    </row>
    <row r="155" spans="1:105" ht="12" customHeight="1" x14ac:dyDescent="0.25">
      <c r="A155" s="60" t="s">
        <v>1038</v>
      </c>
      <c r="B155" s="264">
        <v>5.7506783477976784</v>
      </c>
      <c r="C155" s="264">
        <v>6.4495589827582593</v>
      </c>
      <c r="D155" s="264">
        <v>4.427186036086745</v>
      </c>
      <c r="E155" s="264">
        <v>5.3710791846240102</v>
      </c>
      <c r="F155" s="264">
        <v>4.4256688403225093</v>
      </c>
      <c r="G155" s="264">
        <v>3.9338145492347532</v>
      </c>
      <c r="H155" s="264">
        <v>4.2111197768187196</v>
      </c>
      <c r="I155" s="264">
        <v>4.0521403330825017</v>
      </c>
      <c r="J155" s="264">
        <v>3.4986815022326332</v>
      </c>
      <c r="K155" s="264">
        <v>4.8554772640657644</v>
      </c>
      <c r="L155" s="264">
        <v>2.9082923084723289</v>
      </c>
      <c r="M155" s="264">
        <v>1.2649327833536259</v>
      </c>
      <c r="N155" s="264">
        <v>1.0228828143790201</v>
      </c>
      <c r="O155" s="264">
        <v>1.465386921536648</v>
      </c>
      <c r="P155" s="264">
        <v>1.981329107921914</v>
      </c>
      <c r="Q155" s="264">
        <v>4.3154778171373884</v>
      </c>
      <c r="R155" s="264">
        <v>2.8023217520357382</v>
      </c>
      <c r="S155" s="264">
        <v>2.251627181443296</v>
      </c>
      <c r="T155" s="264">
        <v>2.230075119206846</v>
      </c>
      <c r="U155" s="264">
        <v>2.219044250546419</v>
      </c>
      <c r="V155" s="264">
        <v>2.8665526890459678</v>
      </c>
      <c r="W155" s="264">
        <v>3.25730363157906</v>
      </c>
      <c r="DA155" s="72" t="s">
        <v>1267</v>
      </c>
    </row>
    <row r="156" spans="1:105" ht="12" customHeight="1" x14ac:dyDescent="0.25">
      <c r="A156" s="132" t="s">
        <v>1040</v>
      </c>
      <c r="B156" s="318">
        <v>7.2089394587536146</v>
      </c>
      <c r="C156" s="318">
        <v>7.5951592762144298</v>
      </c>
      <c r="D156" s="318">
        <v>6.9219215685764581</v>
      </c>
      <c r="E156" s="318">
        <v>7.5231301908614467</v>
      </c>
      <c r="F156" s="318">
        <v>7.5213328756290876</v>
      </c>
      <c r="G156" s="318">
        <v>7.7255823889179389</v>
      </c>
      <c r="H156" s="318">
        <v>8.2690227658532205</v>
      </c>
      <c r="I156" s="318">
        <v>8.4156076197266536</v>
      </c>
      <c r="J156" s="318">
        <v>8.2346544936376951</v>
      </c>
      <c r="K156" s="318">
        <v>8.6962210943715696</v>
      </c>
      <c r="L156" s="318">
        <v>6.4656473139094679</v>
      </c>
      <c r="M156" s="318">
        <v>4.7450613229779526</v>
      </c>
      <c r="N156" s="318">
        <v>4.652463666707586</v>
      </c>
      <c r="O156" s="318">
        <v>6.071877873724433</v>
      </c>
      <c r="P156" s="318">
        <v>7.3127845005353693</v>
      </c>
      <c r="Q156" s="318">
        <v>9.7376089597996636</v>
      </c>
      <c r="R156" s="318">
        <v>9.7298800704377637</v>
      </c>
      <c r="S156" s="318">
        <v>8.9649139985527633</v>
      </c>
      <c r="T156" s="318">
        <v>9.450272231933857</v>
      </c>
      <c r="U156" s="318">
        <v>11.37049963843214</v>
      </c>
      <c r="V156" s="318">
        <v>12.56323666758029</v>
      </c>
      <c r="W156" s="318">
        <v>14.43231351048011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1</v>
      </c>
      <c r="D160" s="234">
        <f t="shared" si="6"/>
        <v>1.0000000000000002</v>
      </c>
      <c r="E160" s="234">
        <f t="shared" si="6"/>
        <v>1</v>
      </c>
      <c r="F160" s="234">
        <f t="shared" si="6"/>
        <v>1</v>
      </c>
      <c r="G160" s="234">
        <f t="shared" si="6"/>
        <v>1</v>
      </c>
      <c r="H160" s="234">
        <f t="shared" si="6"/>
        <v>1</v>
      </c>
      <c r="I160" s="234">
        <f t="shared" si="6"/>
        <v>1</v>
      </c>
      <c r="J160" s="234">
        <f t="shared" si="6"/>
        <v>0.99999999999999978</v>
      </c>
      <c r="K160" s="234">
        <f t="shared" si="6"/>
        <v>1.0000000000000002</v>
      </c>
      <c r="L160" s="234">
        <f t="shared" si="6"/>
        <v>0.99999999999999978</v>
      </c>
      <c r="M160" s="234">
        <f t="shared" si="6"/>
        <v>1</v>
      </c>
      <c r="N160" s="234">
        <f t="shared" si="6"/>
        <v>1</v>
      </c>
      <c r="O160" s="234">
        <f t="shared" si="6"/>
        <v>1.0000000000000002</v>
      </c>
      <c r="P160" s="234">
        <f t="shared" si="6"/>
        <v>0.99999999999999989</v>
      </c>
      <c r="Q160" s="234">
        <f t="shared" si="6"/>
        <v>1</v>
      </c>
      <c r="R160" s="234">
        <f t="shared" si="6"/>
        <v>0.99999999999999978</v>
      </c>
      <c r="S160" s="234">
        <f t="shared" si="6"/>
        <v>1</v>
      </c>
      <c r="T160" s="234">
        <f t="shared" si="6"/>
        <v>0.99999999999999989</v>
      </c>
      <c r="U160" s="234">
        <f t="shared" si="6"/>
        <v>0.99999999999999989</v>
      </c>
      <c r="V160" s="234">
        <f t="shared" si="6"/>
        <v>0.99999999999999978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8.61751738843977E-4</v>
      </c>
      <c r="C161" s="268">
        <f t="shared" si="7"/>
        <v>7.9179754774131076E-4</v>
      </c>
      <c r="D161" s="268">
        <f t="shared" si="7"/>
        <v>8.1141208397814666E-4</v>
      </c>
      <c r="E161" s="268">
        <f t="shared" si="7"/>
        <v>8.6207058260905967E-4</v>
      </c>
      <c r="F161" s="268">
        <f t="shared" si="7"/>
        <v>1.0131160718886065E-3</v>
      </c>
      <c r="G161" s="268">
        <f t="shared" si="7"/>
        <v>1.1738896373279092E-3</v>
      </c>
      <c r="H161" s="268">
        <f t="shared" si="7"/>
        <v>1.1079834639533255E-3</v>
      </c>
      <c r="I161" s="268">
        <f t="shared" si="7"/>
        <v>1.0601455961996502E-3</v>
      </c>
      <c r="J161" s="268">
        <f t="shared" si="7"/>
        <v>9.7935932626423846E-4</v>
      </c>
      <c r="K161" s="268">
        <f t="shared" si="7"/>
        <v>7.4560936714630245E-4</v>
      </c>
      <c r="L161" s="268">
        <f t="shared" si="7"/>
        <v>7.7827715427064288E-4</v>
      </c>
      <c r="M161" s="268">
        <f t="shared" si="7"/>
        <v>8.5985606966950095E-4</v>
      </c>
      <c r="N161" s="268">
        <f t="shared" si="7"/>
        <v>9.1551605836482676E-4</v>
      </c>
      <c r="O161" s="268">
        <f t="shared" si="7"/>
        <v>1.0138899820849583E-3</v>
      </c>
      <c r="P161" s="268">
        <f t="shared" si="7"/>
        <v>1.1739797262769625E-3</v>
      </c>
      <c r="Q161" s="268">
        <f t="shared" si="7"/>
        <v>1.282284447147298E-3</v>
      </c>
      <c r="R161" s="268">
        <f t="shared" si="7"/>
        <v>1.0816422368125111E-3</v>
      </c>
      <c r="S161" s="268">
        <f t="shared" si="7"/>
        <v>1.0494793259991292E-3</v>
      </c>
      <c r="T161" s="268">
        <f t="shared" si="7"/>
        <v>1.0793998372920503E-3</v>
      </c>
      <c r="U161" s="268">
        <f t="shared" si="7"/>
        <v>1.0570575489084462E-3</v>
      </c>
      <c r="V161" s="268">
        <f t="shared" si="7"/>
        <v>9.7350898361041652E-4</v>
      </c>
      <c r="W161" s="268">
        <f t="shared" si="7"/>
        <v>1.1313968869914998E-3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1.786559864451072E-3</v>
      </c>
      <c r="C162" s="269">
        <f t="shared" si="8"/>
        <v>1.6415327707525814E-3</v>
      </c>
      <c r="D162" s="269">
        <f t="shared" si="8"/>
        <v>1.6821970846390385E-3</v>
      </c>
      <c r="E162" s="269">
        <f t="shared" si="8"/>
        <v>1.7872208825239716E-3</v>
      </c>
      <c r="F162" s="269">
        <f t="shared" si="8"/>
        <v>2.1003642121971023E-3</v>
      </c>
      <c r="G162" s="269">
        <f t="shared" si="8"/>
        <v>2.4336755202356212E-3</v>
      </c>
      <c r="H162" s="269">
        <f t="shared" si="8"/>
        <v>2.2970406649018386E-3</v>
      </c>
      <c r="I162" s="269">
        <f t="shared" si="8"/>
        <v>2.197864520918324E-3</v>
      </c>
      <c r="J162" s="269">
        <f t="shared" si="8"/>
        <v>2.0303806610552332E-3</v>
      </c>
      <c r="K162" s="269">
        <f t="shared" si="8"/>
        <v>1.5457767125475154E-3</v>
      </c>
      <c r="L162" s="269">
        <f t="shared" si="8"/>
        <v>1.6135026650533635E-3</v>
      </c>
      <c r="M162" s="269">
        <f t="shared" si="8"/>
        <v>1.7826298155625855E-3</v>
      </c>
      <c r="N162" s="269">
        <f t="shared" si="8"/>
        <v>1.8980225642819155E-3</v>
      </c>
      <c r="O162" s="269">
        <f t="shared" si="8"/>
        <v>2.1019686614058095E-3</v>
      </c>
      <c r="P162" s="269">
        <f t="shared" si="8"/>
        <v>2.4338622901524725E-3</v>
      </c>
      <c r="Q162" s="269">
        <f t="shared" si="8"/>
        <v>2.6583966411908421E-3</v>
      </c>
      <c r="R162" s="269">
        <f t="shared" si="8"/>
        <v>2.2424307615283912E-3</v>
      </c>
      <c r="S162" s="269">
        <f t="shared" si="8"/>
        <v>2.1757515046229282E-3</v>
      </c>
      <c r="T162" s="269">
        <f t="shared" si="8"/>
        <v>2.2377818808789682E-3</v>
      </c>
      <c r="U162" s="269">
        <f t="shared" si="8"/>
        <v>2.1914624667055934E-3</v>
      </c>
      <c r="V162" s="269">
        <f t="shared" si="8"/>
        <v>2.0182518925161361E-3</v>
      </c>
      <c r="W162" s="269">
        <f t="shared" si="8"/>
        <v>2.3505073337202818E-3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1.0686867042363006E-2</v>
      </c>
      <c r="C163" s="269">
        <f t="shared" si="9"/>
        <v>9.8193420863088091E-3</v>
      </c>
      <c r="D163" s="269">
        <f t="shared" si="9"/>
        <v>1.0062588408204105E-2</v>
      </c>
      <c r="E163" s="269">
        <f t="shared" si="9"/>
        <v>1.0690821128872069E-2</v>
      </c>
      <c r="F163" s="269">
        <f t="shared" si="9"/>
        <v>1.2563985972664091E-2</v>
      </c>
      <c r="G163" s="269">
        <f t="shared" si="9"/>
        <v>1.4557791891850703E-2</v>
      </c>
      <c r="H163" s="269">
        <f t="shared" si="9"/>
        <v>1.3740467736439133E-2</v>
      </c>
      <c r="I163" s="269">
        <f t="shared" si="9"/>
        <v>1.3147214587963356E-2</v>
      </c>
      <c r="J163" s="269">
        <f t="shared" si="9"/>
        <v>1.2145357455877533E-2</v>
      </c>
      <c r="K163" s="269">
        <f t="shared" si="9"/>
        <v>9.2465472514417849E-3</v>
      </c>
      <c r="L163" s="269">
        <f t="shared" si="9"/>
        <v>9.6516712353334616E-3</v>
      </c>
      <c r="M163" s="269">
        <f t="shared" si="9"/>
        <v>1.0663358224787412E-2</v>
      </c>
      <c r="N163" s="269">
        <f t="shared" si="9"/>
        <v>1.1353616070468499E-2</v>
      </c>
      <c r="O163" s="269">
        <f t="shared" si="9"/>
        <v>1.2573583487816469E-2</v>
      </c>
      <c r="P163" s="269">
        <f t="shared" si="9"/>
        <v>1.4558909114569411E-2</v>
      </c>
      <c r="Q163" s="269">
        <f t="shared" si="9"/>
        <v>1.5902031617059737E-2</v>
      </c>
      <c r="R163" s="269">
        <f t="shared" si="9"/>
        <v>1.3413801505902477E-2</v>
      </c>
      <c r="S163" s="269">
        <f t="shared" si="9"/>
        <v>1.3014938659371899E-2</v>
      </c>
      <c r="T163" s="269">
        <f t="shared" si="9"/>
        <v>1.3385992771146502E-2</v>
      </c>
      <c r="U163" s="269">
        <f t="shared" si="9"/>
        <v>1.30989280771849E-2</v>
      </c>
      <c r="V163" s="269">
        <f t="shared" si="9"/>
        <v>1.2072805430421187E-2</v>
      </c>
      <c r="W163" s="269">
        <f t="shared" si="9"/>
        <v>1.3999258365868539E-2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1.2342815677143425E-2</v>
      </c>
      <c r="C164" s="269">
        <f t="shared" si="10"/>
        <v>1.1340866220351903E-2</v>
      </c>
      <c r="D164" s="269">
        <f t="shared" si="10"/>
        <v>1.1621803982878126E-2</v>
      </c>
      <c r="E164" s="269">
        <f t="shared" si="10"/>
        <v>1.2347382456234004E-2</v>
      </c>
      <c r="F164" s="269">
        <f t="shared" si="10"/>
        <v>1.4510797450374131E-2</v>
      </c>
      <c r="G164" s="269">
        <f t="shared" si="10"/>
        <v>1.6813547064359814E-2</v>
      </c>
      <c r="H164" s="269">
        <f t="shared" si="10"/>
        <v>1.5869577109579581E-2</v>
      </c>
      <c r="I164" s="269">
        <f t="shared" si="10"/>
        <v>1.5184398353963423E-2</v>
      </c>
      <c r="J164" s="269">
        <f t="shared" si="10"/>
        <v>1.402730171683407E-2</v>
      </c>
      <c r="K164" s="269">
        <f t="shared" si="10"/>
        <v>1.0679315829619215E-2</v>
      </c>
      <c r="L164" s="269">
        <f t="shared" si="10"/>
        <v>1.1147214479405287E-2</v>
      </c>
      <c r="M164" s="269">
        <f t="shared" si="10"/>
        <v>1.2315664127398032E-2</v>
      </c>
      <c r="N164" s="269">
        <f t="shared" si="10"/>
        <v>1.3112878626761724E-2</v>
      </c>
      <c r="O164" s="269">
        <f t="shared" si="10"/>
        <v>1.4521882117191333E-2</v>
      </c>
      <c r="P164" s="269">
        <f t="shared" si="10"/>
        <v>1.6814837402681859E-2</v>
      </c>
      <c r="Q164" s="269">
        <f t="shared" si="10"/>
        <v>1.8366079072887582E-2</v>
      </c>
      <c r="R164" s="269">
        <f t="shared" si="10"/>
        <v>1.5492293378484363E-2</v>
      </c>
      <c r="S164" s="269">
        <f t="shared" si="10"/>
        <v>1.5031626040182839E-2</v>
      </c>
      <c r="T164" s="269">
        <f t="shared" si="10"/>
        <v>1.5460175631913089E-2</v>
      </c>
      <c r="U164" s="269">
        <f t="shared" si="10"/>
        <v>1.5140168447832033E-2</v>
      </c>
      <c r="V164" s="269">
        <f t="shared" si="10"/>
        <v>1.3943507628851002E-2</v>
      </c>
      <c r="W164" s="269">
        <f t="shared" si="10"/>
        <v>1.6238962569998905E-2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5.0222901215576498E-3</v>
      </c>
      <c r="C165" s="270">
        <f t="shared" si="11"/>
        <v>4.6372663604369686E-3</v>
      </c>
      <c r="D165" s="270">
        <f t="shared" si="11"/>
        <v>5.3807868148203009E-3</v>
      </c>
      <c r="E165" s="270">
        <f t="shared" si="11"/>
        <v>5.4249615994216814E-3</v>
      </c>
      <c r="F165" s="270">
        <f t="shared" si="11"/>
        <v>6.768160635321153E-3</v>
      </c>
      <c r="G165" s="270">
        <f t="shared" si="11"/>
        <v>8.216011146187625E-3</v>
      </c>
      <c r="H165" s="270">
        <f t="shared" si="11"/>
        <v>7.7502693117834582E-3</v>
      </c>
      <c r="I165" s="270">
        <f t="shared" si="11"/>
        <v>7.689829749222549E-3</v>
      </c>
      <c r="J165" s="270">
        <f t="shared" si="11"/>
        <v>7.6790735286422496E-3</v>
      </c>
      <c r="K165" s="270">
        <f t="shared" si="11"/>
        <v>5.2357432827190792E-3</v>
      </c>
      <c r="L165" s="270">
        <f t="shared" si="11"/>
        <v>6.1513869163509023E-3</v>
      </c>
      <c r="M165" s="270">
        <f t="shared" si="11"/>
        <v>8.7800191085660589E-3</v>
      </c>
      <c r="N165" s="270">
        <f t="shared" si="11"/>
        <v>1.0164829100932233E-2</v>
      </c>
      <c r="O165" s="270">
        <f t="shared" si="11"/>
        <v>1.0251287303142394E-2</v>
      </c>
      <c r="P165" s="270">
        <f t="shared" si="11"/>
        <v>1.2736886384718104E-2</v>
      </c>
      <c r="Q165" s="270">
        <f t="shared" si="11"/>
        <v>1.0884886844113857E-2</v>
      </c>
      <c r="R165" s="270">
        <f t="shared" si="11"/>
        <v>9.6150539333710334E-3</v>
      </c>
      <c r="S165" s="270">
        <f t="shared" si="11"/>
        <v>9.9533028990870069E-3</v>
      </c>
      <c r="T165" s="270">
        <f t="shared" si="11"/>
        <v>1.0895263686678851E-2</v>
      </c>
      <c r="U165" s="270">
        <f t="shared" si="11"/>
        <v>1.1026337690170369E-2</v>
      </c>
      <c r="V165" s="270">
        <f t="shared" si="11"/>
        <v>9.8924917164342329E-3</v>
      </c>
      <c r="W165" s="270">
        <f t="shared" si="11"/>
        <v>1.151156720360659E-2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0.8501032352398874</v>
      </c>
      <c r="C166" s="319">
        <f t="shared" si="12"/>
        <v>0.86065734553618689</v>
      </c>
      <c r="D166" s="319">
        <f t="shared" si="12"/>
        <v>0.84201490321074179</v>
      </c>
      <c r="E166" s="319">
        <f t="shared" si="12"/>
        <v>0.84013123196599437</v>
      </c>
      <c r="F166" s="319">
        <f t="shared" si="12"/>
        <v>0.80435366991380508</v>
      </c>
      <c r="G166" s="319">
        <f t="shared" si="12"/>
        <v>0.76543274851798304</v>
      </c>
      <c r="H166" s="319">
        <f t="shared" si="12"/>
        <v>0.77794867426358094</v>
      </c>
      <c r="I166" s="319">
        <f t="shared" si="12"/>
        <v>0.77950400899648042</v>
      </c>
      <c r="J166" s="319">
        <f t="shared" si="12"/>
        <v>0.78186071700606463</v>
      </c>
      <c r="K166" s="319">
        <f t="shared" si="12"/>
        <v>0.84266094939947012</v>
      </c>
      <c r="L166" s="319">
        <f t="shared" si="12"/>
        <v>0.81883338299005914</v>
      </c>
      <c r="M166" s="319">
        <f t="shared" si="12"/>
        <v>0.76090252571407413</v>
      </c>
      <c r="N166" s="319">
        <f t="shared" si="12"/>
        <v>0.72970566127294267</v>
      </c>
      <c r="O166" s="319">
        <f t="shared" si="12"/>
        <v>0.72368571346232602</v>
      </c>
      <c r="P166" s="319">
        <f t="shared" si="12"/>
        <v>0.69843895644016973</v>
      </c>
      <c r="Q166" s="319">
        <f t="shared" si="12"/>
        <v>0.73700208039440818</v>
      </c>
      <c r="R166" s="319">
        <f t="shared" si="12"/>
        <v>0.77087896931870081</v>
      </c>
      <c r="S166" s="319">
        <f t="shared" si="12"/>
        <v>0.76741102424395802</v>
      </c>
      <c r="T166" s="319">
        <f t="shared" si="12"/>
        <v>0.75902048082167539</v>
      </c>
      <c r="U166" s="319">
        <f t="shared" si="12"/>
        <v>0.76127610052112371</v>
      </c>
      <c r="V166" s="319">
        <f t="shared" si="12"/>
        <v>0.79269648965322015</v>
      </c>
      <c r="W166" s="319">
        <f t="shared" si="12"/>
        <v>0.75942675743212162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7.1963103309580084E-2</v>
      </c>
      <c r="C167" s="271">
        <f t="shared" si="13"/>
        <v>6.6746908643140965E-2</v>
      </c>
      <c r="D167" s="271">
        <f t="shared" si="13"/>
        <v>7.8657585202456262E-2</v>
      </c>
      <c r="E167" s="271">
        <f t="shared" si="13"/>
        <v>7.8760317190054746E-2</v>
      </c>
      <c r="F167" s="271">
        <f t="shared" si="13"/>
        <v>9.8532485113459148E-2</v>
      </c>
      <c r="G167" s="271">
        <f t="shared" si="13"/>
        <v>0.11981017640666582</v>
      </c>
      <c r="H167" s="271">
        <f t="shared" si="13"/>
        <v>0.11290788354418774</v>
      </c>
      <c r="I167" s="271">
        <f t="shared" si="13"/>
        <v>0.11232091122288955</v>
      </c>
      <c r="J167" s="271">
        <f t="shared" si="13"/>
        <v>0.11249684460960772</v>
      </c>
      <c r="K167" s="271">
        <f t="shared" si="13"/>
        <v>7.7135995853250205E-2</v>
      </c>
      <c r="L167" s="271">
        <f t="shared" si="13"/>
        <v>9.1041452825309441E-2</v>
      </c>
      <c r="M167" s="271">
        <f t="shared" si="13"/>
        <v>0.12811492428223203</v>
      </c>
      <c r="N167" s="271">
        <f t="shared" si="13"/>
        <v>0.14739929954700237</v>
      </c>
      <c r="O167" s="271">
        <f t="shared" si="13"/>
        <v>0.14736748722497942</v>
      </c>
      <c r="P167" s="271">
        <f t="shared" si="13"/>
        <v>0.15870940933053687</v>
      </c>
      <c r="Q167" s="271">
        <f t="shared" si="13"/>
        <v>0.13134930174256804</v>
      </c>
      <c r="R167" s="271">
        <f t="shared" si="13"/>
        <v>0.11506112626600351</v>
      </c>
      <c r="S167" s="271">
        <f t="shared" si="13"/>
        <v>0.11732245651068401</v>
      </c>
      <c r="T167" s="271">
        <f t="shared" si="13"/>
        <v>0.1260454476046444</v>
      </c>
      <c r="U167" s="271">
        <f t="shared" si="13"/>
        <v>0.1250140040964679</v>
      </c>
      <c r="V167" s="271">
        <f t="shared" si="13"/>
        <v>0.10717251052314128</v>
      </c>
      <c r="W167" s="271">
        <f t="shared" si="13"/>
        <v>0.12431702805850012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2.7073672567784906E-2</v>
      </c>
      <c r="C168" s="271">
        <f t="shared" si="14"/>
        <v>2.5062125422974119E-2</v>
      </c>
      <c r="D168" s="271">
        <f t="shared" si="14"/>
        <v>2.9558615704600652E-2</v>
      </c>
      <c r="E168" s="271">
        <f t="shared" si="14"/>
        <v>2.95890182070652E-2</v>
      </c>
      <c r="F168" s="271">
        <f t="shared" si="14"/>
        <v>3.7035149935628078E-2</v>
      </c>
      <c r="G168" s="271">
        <f t="shared" si="14"/>
        <v>4.5053057260357431E-2</v>
      </c>
      <c r="H168" s="271">
        <f t="shared" si="14"/>
        <v>4.2481761733823856E-2</v>
      </c>
      <c r="I168" s="271">
        <f t="shared" si="14"/>
        <v>4.2270217511799012E-2</v>
      </c>
      <c r="J168" s="271">
        <f t="shared" si="14"/>
        <v>4.2336332598558804E-2</v>
      </c>
      <c r="K168" s="271">
        <f t="shared" si="14"/>
        <v>2.8968122002945632E-2</v>
      </c>
      <c r="L168" s="271">
        <f t="shared" si="14"/>
        <v>3.4178620074006696E-2</v>
      </c>
      <c r="M168" s="271">
        <f t="shared" si="14"/>
        <v>4.830445728164779E-2</v>
      </c>
      <c r="N168" s="271">
        <f t="shared" si="14"/>
        <v>5.5633426615065408E-2</v>
      </c>
      <c r="O168" s="271">
        <f t="shared" si="14"/>
        <v>5.5807326366094867E-2</v>
      </c>
      <c r="P168" s="271">
        <f t="shared" si="14"/>
        <v>6.0112186248467744E-2</v>
      </c>
      <c r="Q168" s="271">
        <f t="shared" si="14"/>
        <v>4.9742863998497755E-2</v>
      </c>
      <c r="R168" s="271">
        <f t="shared" si="14"/>
        <v>4.3535732598473723E-2</v>
      </c>
      <c r="S168" s="271">
        <f t="shared" si="14"/>
        <v>4.4382216375564949E-2</v>
      </c>
      <c r="T168" s="271">
        <f t="shared" si="14"/>
        <v>4.7721552115126444E-2</v>
      </c>
      <c r="U168" s="271">
        <f t="shared" si="14"/>
        <v>4.7320405358393922E-2</v>
      </c>
      <c r="V168" s="271">
        <f t="shared" si="14"/>
        <v>4.0564300011677289E-2</v>
      </c>
      <c r="W168" s="271">
        <f t="shared" si="14"/>
        <v>4.7053684600811795E-2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2.6512675504626632E-2</v>
      </c>
      <c r="C169" s="320">
        <f t="shared" si="15"/>
        <v>2.4560892083682492E-2</v>
      </c>
      <c r="D169" s="320">
        <f t="shared" si="15"/>
        <v>2.9177209159304263E-2</v>
      </c>
      <c r="E169" s="320">
        <f t="shared" si="15"/>
        <v>2.9135563585717072E-2</v>
      </c>
      <c r="F169" s="320">
        <f t="shared" si="15"/>
        <v>3.6564897156312663E-2</v>
      </c>
      <c r="G169" s="320">
        <f t="shared" si="15"/>
        <v>4.4556671349478737E-2</v>
      </c>
      <c r="H169" s="320">
        <f t="shared" si="15"/>
        <v>4.2012536783549534E-2</v>
      </c>
      <c r="I169" s="320">
        <f t="shared" si="15"/>
        <v>4.1853693684563313E-2</v>
      </c>
      <c r="J169" s="320">
        <f t="shared" si="15"/>
        <v>4.2010110279179808E-2</v>
      </c>
      <c r="K169" s="320">
        <f t="shared" si="15"/>
        <v>2.8652710799930502E-2</v>
      </c>
      <c r="L169" s="320">
        <f t="shared" si="15"/>
        <v>3.3910824282869456E-2</v>
      </c>
      <c r="M169" s="320">
        <f t="shared" si="15"/>
        <v>4.8127864717857863E-2</v>
      </c>
      <c r="N169" s="320">
        <f t="shared" si="15"/>
        <v>5.54744420934139E-2</v>
      </c>
      <c r="O169" s="320">
        <f t="shared" si="15"/>
        <v>5.5597615878913993E-2</v>
      </c>
      <c r="P169" s="320">
        <f t="shared" si="15"/>
        <v>5.9836072212510021E-2</v>
      </c>
      <c r="Q169" s="320">
        <f t="shared" si="15"/>
        <v>4.9228736175551263E-2</v>
      </c>
      <c r="R169" s="320">
        <f t="shared" si="15"/>
        <v>4.3109497250322794E-2</v>
      </c>
      <c r="S169" s="320">
        <f t="shared" si="15"/>
        <v>4.4000511798326515E-2</v>
      </c>
      <c r="T169" s="320">
        <f t="shared" si="15"/>
        <v>4.7387623927577345E-2</v>
      </c>
      <c r="U169" s="320">
        <f t="shared" si="15"/>
        <v>4.6995976492911977E-2</v>
      </c>
      <c r="V169" s="320">
        <f t="shared" si="15"/>
        <v>4.0220744291343848E-2</v>
      </c>
      <c r="W169" s="320">
        <f t="shared" si="15"/>
        <v>4.6650839164062922E-2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5.6099706315826435E-4</v>
      </c>
      <c r="C170" s="320">
        <f t="shared" si="16"/>
        <v>5.0123333929162129E-4</v>
      </c>
      <c r="D170" s="320">
        <f t="shared" si="16"/>
        <v>3.814065452963796E-4</v>
      </c>
      <c r="E170" s="320">
        <f t="shared" si="16"/>
        <v>4.5345462134813218E-4</v>
      </c>
      <c r="F170" s="320">
        <f t="shared" si="16"/>
        <v>4.7025277931541688E-4</v>
      </c>
      <c r="G170" s="320">
        <f t="shared" si="16"/>
        <v>4.9638591087868738E-4</v>
      </c>
      <c r="H170" s="320">
        <f t="shared" si="16"/>
        <v>4.6922495027433201E-4</v>
      </c>
      <c r="I170" s="320">
        <f t="shared" si="16"/>
        <v>4.1652382723569067E-4</v>
      </c>
      <c r="J170" s="320">
        <f t="shared" si="16"/>
        <v>3.2622231937900651E-4</v>
      </c>
      <c r="K170" s="320">
        <f t="shared" si="16"/>
        <v>3.1541120301512916E-4</v>
      </c>
      <c r="L170" s="320">
        <f t="shared" si="16"/>
        <v>2.6779579113726164E-4</v>
      </c>
      <c r="M170" s="320">
        <f t="shared" si="16"/>
        <v>1.765925637899237E-4</v>
      </c>
      <c r="N170" s="320">
        <f t="shared" si="16"/>
        <v>1.5898452165150179E-4</v>
      </c>
      <c r="O170" s="320">
        <f t="shared" si="16"/>
        <v>2.0971048718088883E-4</v>
      </c>
      <c r="P170" s="320">
        <f t="shared" si="16"/>
        <v>2.7611403595773141E-4</v>
      </c>
      <c r="Q170" s="320">
        <f t="shared" si="16"/>
        <v>5.141278229464939E-4</v>
      </c>
      <c r="R170" s="320">
        <f t="shared" si="16"/>
        <v>4.2623534815093979E-4</v>
      </c>
      <c r="S170" s="320">
        <f t="shared" si="16"/>
        <v>3.8170457723843952E-4</v>
      </c>
      <c r="T170" s="320">
        <f t="shared" si="16"/>
        <v>3.3392818754910737E-4</v>
      </c>
      <c r="U170" s="320">
        <f t="shared" si="16"/>
        <v>3.2442886548192303E-4</v>
      </c>
      <c r="V170" s="320">
        <f t="shared" si="16"/>
        <v>3.4355572033344328E-4</v>
      </c>
      <c r="W170" s="320">
        <f t="shared" si="16"/>
        <v>4.0284543674888991E-4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5.8725121495121786E-3</v>
      </c>
      <c r="C171" s="271">
        <f t="shared" si="17"/>
        <v>5.440040902837652E-3</v>
      </c>
      <c r="D171" s="271">
        <f t="shared" si="17"/>
        <v>6.2372292072426748E-3</v>
      </c>
      <c r="E171" s="271">
        <f t="shared" si="17"/>
        <v>6.312235766963146E-3</v>
      </c>
      <c r="F171" s="271">
        <f t="shared" si="17"/>
        <v>7.818404129584438E-3</v>
      </c>
      <c r="G171" s="271">
        <f t="shared" si="17"/>
        <v>9.4499546428563098E-3</v>
      </c>
      <c r="H171" s="271">
        <f t="shared" si="17"/>
        <v>8.913658440823851E-3</v>
      </c>
      <c r="I171" s="271">
        <f t="shared" si="17"/>
        <v>8.8300101312338806E-3</v>
      </c>
      <c r="J171" s="271">
        <f t="shared" si="17"/>
        <v>8.787749433417362E-3</v>
      </c>
      <c r="K171" s="271">
        <f t="shared" si="17"/>
        <v>6.0455327642401904E-3</v>
      </c>
      <c r="L171" s="271">
        <f t="shared" si="17"/>
        <v>7.0550404162579355E-3</v>
      </c>
      <c r="M171" s="271">
        <f t="shared" si="17"/>
        <v>9.9430346795769502E-3</v>
      </c>
      <c r="N171" s="271">
        <f t="shared" si="17"/>
        <v>1.1471252934625219E-2</v>
      </c>
      <c r="O171" s="271">
        <f t="shared" si="17"/>
        <v>1.156138034430325E-2</v>
      </c>
      <c r="P171" s="271">
        <f t="shared" si="17"/>
        <v>1.2469753619270866E-2</v>
      </c>
      <c r="Q171" s="271">
        <f t="shared" si="17"/>
        <v>1.0465052362721832E-2</v>
      </c>
      <c r="R171" s="271">
        <f t="shared" si="17"/>
        <v>9.1099555472818651E-3</v>
      </c>
      <c r="S171" s="271">
        <f t="shared" si="17"/>
        <v>9.2491440050426078E-3</v>
      </c>
      <c r="T171" s="271">
        <f t="shared" si="17"/>
        <v>9.9479033302882647E-3</v>
      </c>
      <c r="U171" s="271">
        <f t="shared" si="17"/>
        <v>9.8500927866229052E-3</v>
      </c>
      <c r="V171" s="271">
        <f t="shared" si="17"/>
        <v>8.4770430644995082E-3</v>
      </c>
      <c r="W171" s="271">
        <f t="shared" si="17"/>
        <v>9.8358930711921894E-3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3.228507654853273E-3</v>
      </c>
      <c r="C172" s="320">
        <f t="shared" si="18"/>
        <v>2.9263586621742113E-3</v>
      </c>
      <c r="D172" s="320">
        <f t="shared" si="18"/>
        <v>3.757251835045437E-3</v>
      </c>
      <c r="E172" s="320">
        <f t="shared" si="18"/>
        <v>3.6599856857574705E-3</v>
      </c>
      <c r="F172" s="320">
        <f t="shared" si="18"/>
        <v>4.8069999685591549E-3</v>
      </c>
      <c r="G172" s="320">
        <f t="shared" si="18"/>
        <v>6.0125145166845017E-3</v>
      </c>
      <c r="H172" s="320">
        <f t="shared" si="18"/>
        <v>5.672564135995796E-3</v>
      </c>
      <c r="I172" s="320">
        <f t="shared" si="18"/>
        <v>5.6954858094869177E-3</v>
      </c>
      <c r="J172" s="320">
        <f t="shared" si="18"/>
        <v>5.8161836100517174E-3</v>
      </c>
      <c r="K172" s="320">
        <f t="shared" si="18"/>
        <v>3.7769264849590459E-3</v>
      </c>
      <c r="L172" s="320">
        <f t="shared" si="18"/>
        <v>4.6266958191644326E-3</v>
      </c>
      <c r="M172" s="320">
        <f t="shared" si="18"/>
        <v>6.9905058607953579E-3</v>
      </c>
      <c r="N172" s="320">
        <f t="shared" si="18"/>
        <v>8.1844436744175127E-3</v>
      </c>
      <c r="O172" s="320">
        <f t="shared" si="18"/>
        <v>8.1986283944840161E-3</v>
      </c>
      <c r="P172" s="320">
        <f t="shared" si="18"/>
        <v>8.7519552772699193E-3</v>
      </c>
      <c r="Q172" s="320">
        <f t="shared" si="18"/>
        <v>6.8316866484330096E-3</v>
      </c>
      <c r="R172" s="320">
        <f t="shared" si="18"/>
        <v>5.9975831307686319E-3</v>
      </c>
      <c r="S172" s="320">
        <f t="shared" si="18"/>
        <v>6.174800023421698E-3</v>
      </c>
      <c r="T172" s="320">
        <f t="shared" si="18"/>
        <v>6.7753296045113256E-3</v>
      </c>
      <c r="U172" s="320">
        <f t="shared" si="18"/>
        <v>6.7308623514647911E-3</v>
      </c>
      <c r="V172" s="320">
        <f t="shared" si="18"/>
        <v>5.6881485652393723E-3</v>
      </c>
      <c r="W172" s="320">
        <f t="shared" si="18"/>
        <v>6.5938229543284809E-3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1.4313258152123254E-3</v>
      </c>
      <c r="C173" s="320">
        <f t="shared" si="19"/>
        <v>1.3275771754249527E-3</v>
      </c>
      <c r="D173" s="320">
        <f t="shared" si="19"/>
        <v>1.564477170727446E-3</v>
      </c>
      <c r="E173" s="320">
        <f t="shared" si="19"/>
        <v>1.5665204809674879E-3</v>
      </c>
      <c r="F173" s="320">
        <f t="shared" si="19"/>
        <v>1.9597833208110597E-3</v>
      </c>
      <c r="G173" s="320">
        <f t="shared" si="19"/>
        <v>2.3829905955872564E-3</v>
      </c>
      <c r="H173" s="320">
        <f t="shared" si="19"/>
        <v>2.2457059385357111E-3</v>
      </c>
      <c r="I173" s="320">
        <f t="shared" si="19"/>
        <v>2.2340312247219529E-3</v>
      </c>
      <c r="J173" s="320">
        <f t="shared" si="19"/>
        <v>2.2375304901313974E-3</v>
      </c>
      <c r="K173" s="320">
        <f t="shared" si="19"/>
        <v>1.5342131879986618E-3</v>
      </c>
      <c r="L173" s="320">
        <f t="shared" si="19"/>
        <v>1.810788802738486E-3</v>
      </c>
      <c r="M173" s="320">
        <f t="shared" si="19"/>
        <v>2.5481696870446034E-3</v>
      </c>
      <c r="N173" s="320">
        <f t="shared" si="19"/>
        <v>2.9317304685740624E-3</v>
      </c>
      <c r="O173" s="320">
        <f t="shared" si="19"/>
        <v>2.931097730467183E-3</v>
      </c>
      <c r="P173" s="320">
        <f t="shared" si="19"/>
        <v>3.1566853601998016E-3</v>
      </c>
      <c r="Q173" s="320">
        <f t="shared" si="19"/>
        <v>2.6125005419162196E-3</v>
      </c>
      <c r="R173" s="320">
        <f t="shared" si="19"/>
        <v>2.2885333285788349E-3</v>
      </c>
      <c r="S173" s="320">
        <f t="shared" si="19"/>
        <v>2.3335105489469925E-3</v>
      </c>
      <c r="T173" s="320">
        <f t="shared" si="19"/>
        <v>2.5070083799805069E-3</v>
      </c>
      <c r="U173" s="320">
        <f t="shared" si="19"/>
        <v>2.4864932596995585E-3</v>
      </c>
      <c r="V173" s="320">
        <f t="shared" si="19"/>
        <v>2.1316309877990693E-3</v>
      </c>
      <c r="W173" s="320">
        <f t="shared" si="19"/>
        <v>2.4726306030067799E-3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1.2126786794465808E-3</v>
      </c>
      <c r="C174" s="320">
        <f t="shared" si="20"/>
        <v>1.1861050652384878E-3</v>
      </c>
      <c r="D174" s="320">
        <f t="shared" si="20"/>
        <v>9.1550020146979178E-4</v>
      </c>
      <c r="E174" s="320">
        <f t="shared" si="20"/>
        <v>1.0857296002381872E-3</v>
      </c>
      <c r="F174" s="320">
        <f t="shared" si="20"/>
        <v>1.0516208402142227E-3</v>
      </c>
      <c r="G174" s="320">
        <f t="shared" si="20"/>
        <v>1.0544495305845527E-3</v>
      </c>
      <c r="H174" s="320">
        <f t="shared" si="20"/>
        <v>9.9538836629234416E-4</v>
      </c>
      <c r="I174" s="320">
        <f t="shared" si="20"/>
        <v>9.0049309702500862E-4</v>
      </c>
      <c r="J174" s="320">
        <f t="shared" si="20"/>
        <v>7.3403533323424636E-4</v>
      </c>
      <c r="K174" s="320">
        <f t="shared" si="20"/>
        <v>7.3439309128248262E-4</v>
      </c>
      <c r="L174" s="320">
        <f t="shared" si="20"/>
        <v>6.1755579435501763E-4</v>
      </c>
      <c r="M174" s="320">
        <f t="shared" si="20"/>
        <v>4.0435913173698766E-4</v>
      </c>
      <c r="N174" s="320">
        <f t="shared" si="20"/>
        <v>3.5507879163364291E-4</v>
      </c>
      <c r="O174" s="320">
        <f t="shared" si="20"/>
        <v>4.3165421935205167E-4</v>
      </c>
      <c r="P174" s="320">
        <f t="shared" si="20"/>
        <v>5.6111298180114516E-4</v>
      </c>
      <c r="Q174" s="320">
        <f t="shared" si="20"/>
        <v>1.0208651723726035E-3</v>
      </c>
      <c r="R174" s="320">
        <f t="shared" si="20"/>
        <v>8.2383908793439656E-4</v>
      </c>
      <c r="S174" s="320">
        <f t="shared" si="20"/>
        <v>7.4083343267391665E-4</v>
      </c>
      <c r="T174" s="320">
        <f t="shared" si="20"/>
        <v>6.6556534579643295E-4</v>
      </c>
      <c r="U174" s="320">
        <f t="shared" si="20"/>
        <v>6.3273717545855553E-4</v>
      </c>
      <c r="V174" s="320">
        <f t="shared" si="20"/>
        <v>6.5726351146106637E-4</v>
      </c>
      <c r="W174" s="320">
        <f t="shared" si="20"/>
        <v>7.6943951385692762E-4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1.4287192288876392E-2</v>
      </c>
      <c r="C175" s="321">
        <f t="shared" si="21"/>
        <v>1.3862774509268821E-2</v>
      </c>
      <c r="D175" s="321">
        <f t="shared" si="21"/>
        <v>1.3972878300439084E-2</v>
      </c>
      <c r="E175" s="321">
        <f t="shared" si="21"/>
        <v>1.4094740220261795E-2</v>
      </c>
      <c r="F175" s="321">
        <f t="shared" si="21"/>
        <v>1.5303866565078169E-2</v>
      </c>
      <c r="G175" s="321">
        <f t="shared" si="21"/>
        <v>1.7059147912175859E-2</v>
      </c>
      <c r="H175" s="321">
        <f t="shared" si="21"/>
        <v>1.6982683730926356E-2</v>
      </c>
      <c r="I175" s="321">
        <f t="shared" si="21"/>
        <v>1.779539932932989E-2</v>
      </c>
      <c r="J175" s="321">
        <f t="shared" si="21"/>
        <v>1.7656883663677923E-2</v>
      </c>
      <c r="K175" s="321">
        <f t="shared" si="21"/>
        <v>1.7736407536620067E-2</v>
      </c>
      <c r="L175" s="321">
        <f t="shared" si="21"/>
        <v>1.954945124395302E-2</v>
      </c>
      <c r="M175" s="321">
        <f t="shared" si="21"/>
        <v>1.8333530696485533E-2</v>
      </c>
      <c r="N175" s="321">
        <f t="shared" si="21"/>
        <v>1.834549720955507E-2</v>
      </c>
      <c r="O175" s="321">
        <f t="shared" si="21"/>
        <v>2.1115481050655603E-2</v>
      </c>
      <c r="P175" s="321">
        <f t="shared" si="21"/>
        <v>2.2551219443155874E-2</v>
      </c>
      <c r="Q175" s="321">
        <f t="shared" si="21"/>
        <v>2.2347022879404873E-2</v>
      </c>
      <c r="R175" s="321">
        <f t="shared" si="21"/>
        <v>1.9568994453441294E-2</v>
      </c>
      <c r="S175" s="321">
        <f t="shared" si="21"/>
        <v>2.0410060435486495E-2</v>
      </c>
      <c r="T175" s="321">
        <f t="shared" si="21"/>
        <v>1.420600232035598E-2</v>
      </c>
      <c r="U175" s="321">
        <f t="shared" si="21"/>
        <v>1.4025443006590248E-2</v>
      </c>
      <c r="V175" s="321">
        <f t="shared" si="21"/>
        <v>1.2189091095628601E-2</v>
      </c>
      <c r="W175" s="321">
        <f t="shared" si="21"/>
        <v>1.4134944477188553E-2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0.99999999999999989</v>
      </c>
      <c r="D178" s="234">
        <f t="shared" si="22"/>
        <v>1.0000000000000004</v>
      </c>
      <c r="E178" s="234">
        <f t="shared" si="22"/>
        <v>0.99999999999999967</v>
      </c>
      <c r="F178" s="234">
        <f t="shared" si="22"/>
        <v>0.99999999999999989</v>
      </c>
      <c r="G178" s="234">
        <f t="shared" si="22"/>
        <v>1</v>
      </c>
      <c r="H178" s="234">
        <f t="shared" si="22"/>
        <v>0.99999999999999978</v>
      </c>
      <c r="I178" s="234">
        <f t="shared" si="22"/>
        <v>0.99999999999999978</v>
      </c>
      <c r="J178" s="234">
        <f t="shared" si="22"/>
        <v>0.99999999999999989</v>
      </c>
      <c r="K178" s="234">
        <f t="shared" si="22"/>
        <v>1</v>
      </c>
      <c r="L178" s="234">
        <f t="shared" si="22"/>
        <v>1</v>
      </c>
      <c r="M178" s="234">
        <f t="shared" si="22"/>
        <v>0.99999999999999989</v>
      </c>
      <c r="N178" s="234">
        <f t="shared" si="22"/>
        <v>0.99999999999999978</v>
      </c>
      <c r="O178" s="234">
        <f t="shared" si="22"/>
        <v>1</v>
      </c>
      <c r="P178" s="234">
        <f t="shared" si="22"/>
        <v>0.99999999999999989</v>
      </c>
      <c r="Q178" s="234">
        <f t="shared" si="22"/>
        <v>1</v>
      </c>
      <c r="R178" s="234">
        <f t="shared" si="22"/>
        <v>1.0000000000000002</v>
      </c>
      <c r="S178" s="234">
        <f t="shared" si="22"/>
        <v>1.0000000000000002</v>
      </c>
      <c r="T178" s="234">
        <f t="shared" si="22"/>
        <v>1.0000000000000002</v>
      </c>
      <c r="U178" s="234">
        <f t="shared" si="22"/>
        <v>1</v>
      </c>
      <c r="V178" s="234">
        <f t="shared" si="22"/>
        <v>1.0000000000000002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6.524442850888359E-3</v>
      </c>
      <c r="C179" s="268">
        <f t="shared" si="23"/>
        <v>6.4807364806972389E-3</v>
      </c>
      <c r="D179" s="268">
        <f t="shared" si="23"/>
        <v>5.8158752506449083E-3</v>
      </c>
      <c r="E179" s="268">
        <f t="shared" si="23"/>
        <v>6.0916065227603275E-3</v>
      </c>
      <c r="F179" s="268">
        <f t="shared" si="23"/>
        <v>5.7993378550863202E-3</v>
      </c>
      <c r="G179" s="268">
        <f t="shared" si="23"/>
        <v>5.5804792595916877E-3</v>
      </c>
      <c r="H179" s="268">
        <f t="shared" si="23"/>
        <v>5.5864245102656531E-3</v>
      </c>
      <c r="I179" s="268">
        <f t="shared" si="23"/>
        <v>5.4145219213766159E-3</v>
      </c>
      <c r="J179" s="268">
        <f t="shared" si="23"/>
        <v>5.069916567082498E-3</v>
      </c>
      <c r="K179" s="268">
        <f t="shared" si="23"/>
        <v>5.5253715375840253E-3</v>
      </c>
      <c r="L179" s="268">
        <f t="shared" si="23"/>
        <v>5.0006436490627254E-3</v>
      </c>
      <c r="M179" s="268">
        <f t="shared" si="23"/>
        <v>4.0710720284948118E-3</v>
      </c>
      <c r="N179" s="268">
        <f t="shared" si="23"/>
        <v>3.8050187036283239E-3</v>
      </c>
      <c r="O179" s="268">
        <f t="shared" si="23"/>
        <v>4.1499662567844519E-3</v>
      </c>
      <c r="P179" s="268">
        <f t="shared" si="23"/>
        <v>4.385938033029277E-3</v>
      </c>
      <c r="Q179" s="268">
        <f t="shared" si="23"/>
        <v>5.5092538595548557E-3</v>
      </c>
      <c r="R179" s="268">
        <f t="shared" si="23"/>
        <v>5.3432417239382413E-3</v>
      </c>
      <c r="S179" s="268">
        <f t="shared" si="23"/>
        <v>5.127872250651244E-3</v>
      </c>
      <c r="T179" s="268">
        <f t="shared" si="23"/>
        <v>4.8411665173719179E-3</v>
      </c>
      <c r="U179" s="268">
        <f t="shared" si="23"/>
        <v>4.8346521666227374E-3</v>
      </c>
      <c r="V179" s="268">
        <f t="shared" si="23"/>
        <v>5.085554254512654E-3</v>
      </c>
      <c r="W179" s="268">
        <f t="shared" si="23"/>
        <v>5.0754240184104618E-3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1.3773094617941723E-2</v>
      </c>
      <c r="C180" s="269">
        <f t="shared" si="24"/>
        <v>1.3680830498873357E-2</v>
      </c>
      <c r="D180" s="269">
        <f t="shared" si="24"/>
        <v>1.2277308874331117E-2</v>
      </c>
      <c r="E180" s="269">
        <f t="shared" si="24"/>
        <v>1.2859377410566973E-2</v>
      </c>
      <c r="F180" s="269">
        <f t="shared" si="24"/>
        <v>1.2242398443054707E-2</v>
      </c>
      <c r="G180" s="269">
        <f t="shared" si="24"/>
        <v>1.178038809020336E-2</v>
      </c>
      <c r="H180" s="269">
        <f t="shared" si="24"/>
        <v>1.1792938510512243E-2</v>
      </c>
      <c r="I180" s="269">
        <f t="shared" si="24"/>
        <v>1.1430052257088239E-2</v>
      </c>
      <c r="J180" s="269">
        <f t="shared" si="24"/>
        <v>1.0702590578134927E-2</v>
      </c>
      <c r="K180" s="269">
        <f t="shared" si="24"/>
        <v>1.1664055724860102E-2</v>
      </c>
      <c r="L180" s="269">
        <f t="shared" si="24"/>
        <v>1.0556355493216166E-2</v>
      </c>
      <c r="M180" s="269">
        <f t="shared" si="24"/>
        <v>8.5940304063327616E-3</v>
      </c>
      <c r="N180" s="269">
        <f t="shared" si="24"/>
        <v>8.0323920104496283E-3</v>
      </c>
      <c r="O180" s="269">
        <f t="shared" si="24"/>
        <v>8.7605760709782519E-3</v>
      </c>
      <c r="P180" s="269">
        <f t="shared" si="24"/>
        <v>9.2587123372712792E-3</v>
      </c>
      <c r="Q180" s="269">
        <f t="shared" si="24"/>
        <v>1.163003131701552E-2</v>
      </c>
      <c r="R180" s="269">
        <f t="shared" si="24"/>
        <v>1.1279579806621358E-2</v>
      </c>
      <c r="S180" s="269">
        <f t="shared" si="24"/>
        <v>1.0824934988482724E-2</v>
      </c>
      <c r="T180" s="269">
        <f t="shared" si="24"/>
        <v>1.0396199499758386E-2</v>
      </c>
      <c r="U180" s="269">
        <f t="shared" si="24"/>
        <v>1.0323643916623736E-2</v>
      </c>
      <c r="V180" s="269">
        <f t="shared" si="24"/>
        <v>1.0934125793369861E-2</v>
      </c>
      <c r="W180" s="269">
        <f t="shared" si="24"/>
        <v>1.0974571069646718E-2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8.1992831267803878E-2</v>
      </c>
      <c r="C181" s="269">
        <f t="shared" si="25"/>
        <v>8.1443572255454538E-2</v>
      </c>
      <c r="D181" s="269">
        <f t="shared" si="25"/>
        <v>7.3088245080696182E-2</v>
      </c>
      <c r="E181" s="269">
        <f t="shared" si="25"/>
        <v>7.6553366652990784E-2</v>
      </c>
      <c r="F181" s="269">
        <f t="shared" si="25"/>
        <v>7.2880419230331103E-2</v>
      </c>
      <c r="G181" s="269">
        <f t="shared" si="25"/>
        <v>7.0130017962051691E-2</v>
      </c>
      <c r="H181" s="269">
        <f t="shared" si="25"/>
        <v>7.0204732071209489E-2</v>
      </c>
      <c r="I181" s="269">
        <f t="shared" si="25"/>
        <v>6.8044428074775787E-2</v>
      </c>
      <c r="J181" s="269">
        <f t="shared" si="25"/>
        <v>6.3713764244258522E-2</v>
      </c>
      <c r="K181" s="269">
        <f t="shared" si="25"/>
        <v>6.9386367619859363E-2</v>
      </c>
      <c r="L181" s="269">
        <f t="shared" si="25"/>
        <v>6.2843209806364986E-2</v>
      </c>
      <c r="M181" s="269">
        <f t="shared" si="25"/>
        <v>5.1161260745199333E-2</v>
      </c>
      <c r="N181" s="269">
        <f t="shared" si="25"/>
        <v>4.7817762170290996E-2</v>
      </c>
      <c r="O181" s="269">
        <f t="shared" si="25"/>
        <v>5.2152726422192035E-2</v>
      </c>
      <c r="P181" s="269">
        <f t="shared" si="25"/>
        <v>5.5118189447279559E-2</v>
      </c>
      <c r="Q181" s="269">
        <f t="shared" si="25"/>
        <v>6.9234926635379002E-2</v>
      </c>
      <c r="R181" s="269">
        <f t="shared" si="25"/>
        <v>6.7148648107831235E-2</v>
      </c>
      <c r="S181" s="269">
        <f t="shared" si="25"/>
        <v>6.4442094722808943E-2</v>
      </c>
      <c r="T181" s="269">
        <f t="shared" si="25"/>
        <v>6.0729496937261672E-2</v>
      </c>
      <c r="U181" s="269">
        <f t="shared" si="25"/>
        <v>6.0552937732503455E-2</v>
      </c>
      <c r="V181" s="269">
        <f t="shared" si="25"/>
        <v>6.360857726136411E-2</v>
      </c>
      <c r="W181" s="269">
        <f t="shared" si="25"/>
        <v>6.3406121519126793E-2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9.7035954344988753E-2</v>
      </c>
      <c r="C182" s="269">
        <f t="shared" si="26"/>
        <v>9.6385923462754389E-2</v>
      </c>
      <c r="D182" s="269">
        <f t="shared" si="26"/>
        <v>8.6497654772298052E-2</v>
      </c>
      <c r="E182" s="269">
        <f t="shared" si="26"/>
        <v>9.0598517902524475E-2</v>
      </c>
      <c r="F182" s="269">
        <f t="shared" si="26"/>
        <v>8.6251699370881646E-2</v>
      </c>
      <c r="G182" s="269">
        <f t="shared" si="26"/>
        <v>8.2996685392556516E-2</v>
      </c>
      <c r="H182" s="269">
        <f t="shared" si="26"/>
        <v>8.3085107206671976E-2</v>
      </c>
      <c r="I182" s="269">
        <f t="shared" si="26"/>
        <v>8.0528454914905637E-2</v>
      </c>
      <c r="J182" s="269">
        <f t="shared" si="26"/>
        <v>7.5403249561659391E-2</v>
      </c>
      <c r="K182" s="269">
        <f t="shared" si="26"/>
        <v>8.2177085846816947E-2</v>
      </c>
      <c r="L182" s="269">
        <f t="shared" si="26"/>
        <v>7.4372975580579814E-2</v>
      </c>
      <c r="M182" s="269">
        <f t="shared" si="26"/>
        <v>6.0547753811407048E-2</v>
      </c>
      <c r="N182" s="269">
        <f t="shared" si="26"/>
        <v>5.6590827699078292E-2</v>
      </c>
      <c r="O182" s="269">
        <f t="shared" si="26"/>
        <v>6.1721122466686866E-2</v>
      </c>
      <c r="P182" s="269">
        <f t="shared" si="26"/>
        <v>6.5230655315653571E-2</v>
      </c>
      <c r="Q182" s="269">
        <f t="shared" si="26"/>
        <v>8.1937372770140529E-2</v>
      </c>
      <c r="R182" s="269">
        <f t="shared" si="26"/>
        <v>7.9468327308241146E-2</v>
      </c>
      <c r="S182" s="269">
        <f t="shared" si="26"/>
        <v>7.6265205929940516E-2</v>
      </c>
      <c r="T182" s="269">
        <f t="shared" si="26"/>
        <v>7.3180731642807764E-2</v>
      </c>
      <c r="U182" s="269">
        <f t="shared" si="26"/>
        <v>7.2733446444378472E-2</v>
      </c>
      <c r="V182" s="269">
        <f t="shared" si="26"/>
        <v>7.703449084751586E-2</v>
      </c>
      <c r="W182" s="269">
        <f t="shared" si="26"/>
        <v>7.7319441041436635E-2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3.7911085477545743E-2</v>
      </c>
      <c r="C183" s="270">
        <f t="shared" si="27"/>
        <v>3.7842115925678502E-2</v>
      </c>
      <c r="D183" s="270">
        <f t="shared" si="27"/>
        <v>3.8452320769893314E-2</v>
      </c>
      <c r="E183" s="270">
        <f t="shared" si="27"/>
        <v>3.8219838316138906E-2</v>
      </c>
      <c r="F183" s="270">
        <f t="shared" si="27"/>
        <v>3.8627181712480245E-2</v>
      </c>
      <c r="G183" s="270">
        <f t="shared" si="27"/>
        <v>3.8941117359482844E-2</v>
      </c>
      <c r="H183" s="270">
        <f t="shared" si="27"/>
        <v>3.8960148997891762E-2</v>
      </c>
      <c r="I183" s="270">
        <f t="shared" si="27"/>
        <v>3.9157457655784669E-2</v>
      </c>
      <c r="J183" s="270">
        <f t="shared" si="27"/>
        <v>3.9634258230861065E-2</v>
      </c>
      <c r="K183" s="270">
        <f t="shared" si="27"/>
        <v>3.868402314744606E-2</v>
      </c>
      <c r="L183" s="270">
        <f t="shared" si="27"/>
        <v>3.9406496892676841E-2</v>
      </c>
      <c r="M183" s="270">
        <f t="shared" si="27"/>
        <v>4.1445906761713606E-2</v>
      </c>
      <c r="N183" s="270">
        <f t="shared" si="27"/>
        <v>4.212055358382074E-2</v>
      </c>
      <c r="O183" s="270">
        <f t="shared" si="27"/>
        <v>4.1834568930102144E-2</v>
      </c>
      <c r="P183" s="270">
        <f t="shared" si="27"/>
        <v>4.7442583293494073E-2</v>
      </c>
      <c r="Q183" s="270">
        <f t="shared" si="27"/>
        <v>4.662678681112313E-2</v>
      </c>
      <c r="R183" s="270">
        <f t="shared" si="27"/>
        <v>4.7356115195718085E-2</v>
      </c>
      <c r="S183" s="270">
        <f t="shared" si="27"/>
        <v>4.8487935100748211E-2</v>
      </c>
      <c r="T183" s="270">
        <f t="shared" si="27"/>
        <v>5.0156590343226753E-2</v>
      </c>
      <c r="U183" s="270">
        <f t="shared" si="27"/>
        <v>5.0860512638974752E-2</v>
      </c>
      <c r="V183" s="270">
        <f t="shared" si="27"/>
        <v>5.2476406852901246E-2</v>
      </c>
      <c r="W183" s="270">
        <f t="shared" si="27"/>
        <v>5.2627126786434039E-2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0.51285663263784531</v>
      </c>
      <c r="C184" s="271">
        <f t="shared" si="28"/>
        <v>0.51423700109581649</v>
      </c>
      <c r="D184" s="271">
        <f t="shared" si="28"/>
        <v>0.53063581158946749</v>
      </c>
      <c r="E184" s="271">
        <f t="shared" si="28"/>
        <v>0.52383551483706448</v>
      </c>
      <c r="F184" s="271">
        <f t="shared" si="28"/>
        <v>0.53086013641861052</v>
      </c>
      <c r="G184" s="271">
        <f t="shared" si="28"/>
        <v>0.53605210911682399</v>
      </c>
      <c r="H184" s="271">
        <f t="shared" si="28"/>
        <v>0.53578973007751962</v>
      </c>
      <c r="I184" s="271">
        <f t="shared" si="28"/>
        <v>0.53990218826856817</v>
      </c>
      <c r="J184" s="271">
        <f t="shared" si="28"/>
        <v>0.54807524205689673</v>
      </c>
      <c r="K184" s="271">
        <f t="shared" si="28"/>
        <v>0.53798840909241552</v>
      </c>
      <c r="L184" s="271">
        <f t="shared" si="28"/>
        <v>0.55051337587534299</v>
      </c>
      <c r="M184" s="271">
        <f t="shared" si="28"/>
        <v>0.57078527548736091</v>
      </c>
      <c r="N184" s="271">
        <f t="shared" si="28"/>
        <v>0.57645238387729947</v>
      </c>
      <c r="O184" s="271">
        <f t="shared" si="28"/>
        <v>0.56760960802567773</v>
      </c>
      <c r="P184" s="271">
        <f t="shared" si="28"/>
        <v>0.55797166007576438</v>
      </c>
      <c r="Q184" s="271">
        <f t="shared" si="28"/>
        <v>0.5311342902894971</v>
      </c>
      <c r="R184" s="271">
        <f t="shared" si="28"/>
        <v>0.5349444666980353</v>
      </c>
      <c r="S184" s="271">
        <f t="shared" si="28"/>
        <v>0.53950029760590001</v>
      </c>
      <c r="T184" s="271">
        <f t="shared" si="28"/>
        <v>0.54273824092461398</v>
      </c>
      <c r="U184" s="271">
        <f t="shared" si="28"/>
        <v>0.5443016321508205</v>
      </c>
      <c r="V184" s="271">
        <f t="shared" si="28"/>
        <v>0.53664882325283725</v>
      </c>
      <c r="W184" s="271">
        <f t="shared" si="28"/>
        <v>0.53648252130169682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0.5124944678640061</v>
      </c>
      <c r="C185" s="320">
        <f t="shared" si="29"/>
        <v>0.51387726241536769</v>
      </c>
      <c r="D185" s="320">
        <f t="shared" si="29"/>
        <v>0.53031297863760252</v>
      </c>
      <c r="E185" s="320">
        <f t="shared" si="29"/>
        <v>0.52349737634017623</v>
      </c>
      <c r="F185" s="320">
        <f t="shared" si="29"/>
        <v>0.53053822143970653</v>
      </c>
      <c r="G185" s="320">
        <f t="shared" si="29"/>
        <v>0.53574234274210764</v>
      </c>
      <c r="H185" s="320">
        <f t="shared" si="29"/>
        <v>0.53547963368836138</v>
      </c>
      <c r="I185" s="320">
        <f t="shared" si="29"/>
        <v>0.53960163400640071</v>
      </c>
      <c r="J185" s="320">
        <f t="shared" si="29"/>
        <v>0.54779381646564484</v>
      </c>
      <c r="K185" s="320">
        <f t="shared" si="29"/>
        <v>0.53768170168781115</v>
      </c>
      <c r="L185" s="320">
        <f t="shared" si="29"/>
        <v>0.5502357955489301</v>
      </c>
      <c r="M185" s="320">
        <f t="shared" si="29"/>
        <v>0.57055929467732414</v>
      </c>
      <c r="N185" s="320">
        <f t="shared" si="29"/>
        <v>0.57624117139988995</v>
      </c>
      <c r="O185" s="320">
        <f t="shared" si="29"/>
        <v>0.56737924788226357</v>
      </c>
      <c r="P185" s="320">
        <f t="shared" si="29"/>
        <v>0.55772820139398771</v>
      </c>
      <c r="Q185" s="320">
        <f t="shared" si="29"/>
        <v>0.53082847755978702</v>
      </c>
      <c r="R185" s="320">
        <f t="shared" si="29"/>
        <v>0.53464786912261875</v>
      </c>
      <c r="S185" s="320">
        <f t="shared" si="29"/>
        <v>0.53921565495726687</v>
      </c>
      <c r="T185" s="320">
        <f t="shared" si="29"/>
        <v>0.54246511751431992</v>
      </c>
      <c r="U185" s="320">
        <f t="shared" si="29"/>
        <v>0.54403017099644868</v>
      </c>
      <c r="V185" s="320">
        <f t="shared" si="29"/>
        <v>0.53636130942207283</v>
      </c>
      <c r="W185" s="320">
        <f t="shared" si="29"/>
        <v>0.53619394395871955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3.6216477383910266E-4</v>
      </c>
      <c r="C186" s="320">
        <f t="shared" si="30"/>
        <v>3.5973868044885402E-4</v>
      </c>
      <c r="D186" s="320">
        <f t="shared" si="30"/>
        <v>3.2283295186491762E-4</v>
      </c>
      <c r="E186" s="320">
        <f t="shared" si="30"/>
        <v>3.3813849688819149E-4</v>
      </c>
      <c r="F186" s="320">
        <f t="shared" si="30"/>
        <v>3.2191497890396984E-4</v>
      </c>
      <c r="G186" s="320">
        <f t="shared" si="30"/>
        <v>3.0976637471637019E-4</v>
      </c>
      <c r="H186" s="320">
        <f t="shared" si="30"/>
        <v>3.1009638915821037E-4</v>
      </c>
      <c r="I186" s="320">
        <f t="shared" si="30"/>
        <v>3.0055426216741622E-4</v>
      </c>
      <c r="J186" s="320">
        <f t="shared" si="30"/>
        <v>2.8142559125190981E-4</v>
      </c>
      <c r="K186" s="320">
        <f t="shared" si="30"/>
        <v>3.0670740460446628E-4</v>
      </c>
      <c r="L186" s="320">
        <f t="shared" si="30"/>
        <v>2.7758032641302945E-4</v>
      </c>
      <c r="M186" s="320">
        <f t="shared" si="30"/>
        <v>2.2598081003679391E-4</v>
      </c>
      <c r="N186" s="320">
        <f t="shared" si="30"/>
        <v>2.1121247740954225E-4</v>
      </c>
      <c r="O186" s="320">
        <f t="shared" si="30"/>
        <v>2.3036014341417771E-4</v>
      </c>
      <c r="P186" s="320">
        <f t="shared" si="30"/>
        <v>2.4345868177664984E-4</v>
      </c>
      <c r="Q186" s="320">
        <f t="shared" si="30"/>
        <v>3.0581272971012645E-4</v>
      </c>
      <c r="R186" s="320">
        <f t="shared" si="30"/>
        <v>2.9659757541661427E-4</v>
      </c>
      <c r="S186" s="320">
        <f t="shared" si="30"/>
        <v>2.8464264863321668E-4</v>
      </c>
      <c r="T186" s="320">
        <f t="shared" si="30"/>
        <v>2.7312341029398044E-4</v>
      </c>
      <c r="U186" s="320">
        <f t="shared" si="30"/>
        <v>2.7146115437187094E-4</v>
      </c>
      <c r="V186" s="320">
        <f t="shared" si="30"/>
        <v>2.8751383076433697E-4</v>
      </c>
      <c r="W186" s="320">
        <f t="shared" si="30"/>
        <v>2.8857734297724121E-4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0.17678903014603134</v>
      </c>
      <c r="C187" s="271">
        <f t="shared" si="31"/>
        <v>0.17691920834205407</v>
      </c>
      <c r="D187" s="271">
        <f t="shared" si="31"/>
        <v>0.18272778113155619</v>
      </c>
      <c r="E187" s="271">
        <f t="shared" si="31"/>
        <v>0.18032936392102053</v>
      </c>
      <c r="F187" s="271">
        <f t="shared" si="31"/>
        <v>0.1828437798801622</v>
      </c>
      <c r="G187" s="271">
        <f t="shared" si="31"/>
        <v>0.18472061881395171</v>
      </c>
      <c r="H187" s="271">
        <f t="shared" si="31"/>
        <v>0.18473536906934623</v>
      </c>
      <c r="I187" s="271">
        <f t="shared" si="31"/>
        <v>0.18619840799430562</v>
      </c>
      <c r="J187" s="271">
        <f t="shared" si="31"/>
        <v>0.18902483234895806</v>
      </c>
      <c r="K187" s="271">
        <f t="shared" si="31"/>
        <v>0.18514728578188805</v>
      </c>
      <c r="L187" s="271">
        <f t="shared" si="31"/>
        <v>0.18940569268183885</v>
      </c>
      <c r="M187" s="271">
        <f t="shared" si="31"/>
        <v>0.19725004464414328</v>
      </c>
      <c r="N187" s="271">
        <f t="shared" si="31"/>
        <v>0.19942220679617242</v>
      </c>
      <c r="O187" s="271">
        <f t="shared" si="31"/>
        <v>0.19701161373728007</v>
      </c>
      <c r="P187" s="271">
        <f t="shared" si="31"/>
        <v>0.19369182706896762</v>
      </c>
      <c r="Q187" s="271">
        <f t="shared" si="31"/>
        <v>0.18432577755115043</v>
      </c>
      <c r="R187" s="271">
        <f t="shared" si="31"/>
        <v>0.18548718881131585</v>
      </c>
      <c r="S187" s="271">
        <f t="shared" si="31"/>
        <v>0.18703340223828566</v>
      </c>
      <c r="T187" s="271">
        <f t="shared" si="31"/>
        <v>0.19004680169201349</v>
      </c>
      <c r="U187" s="271">
        <f t="shared" si="31"/>
        <v>0.18881722870304177</v>
      </c>
      <c r="V187" s="271">
        <f t="shared" si="31"/>
        <v>0.1861430677230245</v>
      </c>
      <c r="W187" s="271">
        <f t="shared" si="31"/>
        <v>0.18608602764267823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0.17312576183759598</v>
      </c>
      <c r="C188" s="320">
        <f t="shared" si="32"/>
        <v>0.17338088890244147</v>
      </c>
      <c r="D188" s="320">
        <f t="shared" si="32"/>
        <v>0.18036997207758859</v>
      </c>
      <c r="E188" s="320">
        <f t="shared" si="32"/>
        <v>0.17756579863938399</v>
      </c>
      <c r="F188" s="320">
        <f t="shared" si="32"/>
        <v>0.18052212610479917</v>
      </c>
      <c r="G188" s="320">
        <f t="shared" si="32"/>
        <v>0.18268540259991872</v>
      </c>
      <c r="H188" s="320">
        <f t="shared" si="32"/>
        <v>0.18269490650782164</v>
      </c>
      <c r="I188" s="320">
        <f t="shared" si="32"/>
        <v>0.18436363925905297</v>
      </c>
      <c r="J188" s="320">
        <f t="shared" si="32"/>
        <v>0.18756830280461104</v>
      </c>
      <c r="K188" s="320">
        <f t="shared" si="32"/>
        <v>0.1831313619281596</v>
      </c>
      <c r="L188" s="320">
        <f t="shared" si="32"/>
        <v>0.18792166415149431</v>
      </c>
      <c r="M188" s="320">
        <f t="shared" si="32"/>
        <v>0.19652893332126284</v>
      </c>
      <c r="N188" s="320">
        <f t="shared" si="32"/>
        <v>0.19885231480707127</v>
      </c>
      <c r="O188" s="320">
        <f t="shared" si="32"/>
        <v>0.19627129155760592</v>
      </c>
      <c r="P188" s="320">
        <f t="shared" si="32"/>
        <v>0.19280214004472626</v>
      </c>
      <c r="Q188" s="320">
        <f t="shared" si="32"/>
        <v>0.18242063974629555</v>
      </c>
      <c r="R188" s="320">
        <f t="shared" si="32"/>
        <v>0.18367118178027067</v>
      </c>
      <c r="S188" s="320">
        <f t="shared" si="32"/>
        <v>0.18542484116222946</v>
      </c>
      <c r="T188" s="320">
        <f t="shared" si="32"/>
        <v>0.18871696263134308</v>
      </c>
      <c r="U188" s="320">
        <f t="shared" si="32"/>
        <v>0.18752269711930708</v>
      </c>
      <c r="V188" s="320">
        <f t="shared" si="32"/>
        <v>0.18456654561619046</v>
      </c>
      <c r="W188" s="320">
        <f t="shared" si="32"/>
        <v>0.18449287064095662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3.6632683084353327E-3</v>
      </c>
      <c r="C189" s="320">
        <f t="shared" si="33"/>
        <v>3.5383194396125749E-3</v>
      </c>
      <c r="D189" s="320">
        <f t="shared" si="33"/>
        <v>2.3578090539677211E-3</v>
      </c>
      <c r="E189" s="320">
        <f t="shared" si="33"/>
        <v>2.7635652816365079E-3</v>
      </c>
      <c r="F189" s="320">
        <f t="shared" si="33"/>
        <v>2.3216537753629135E-3</v>
      </c>
      <c r="G189" s="320">
        <f t="shared" si="33"/>
        <v>2.0352162140330359E-3</v>
      </c>
      <c r="H189" s="320">
        <f t="shared" si="33"/>
        <v>2.0404625615245615E-3</v>
      </c>
      <c r="I189" s="320">
        <f t="shared" si="33"/>
        <v>1.8347687352527197E-3</v>
      </c>
      <c r="J189" s="320">
        <f t="shared" si="33"/>
        <v>1.456529544347072E-3</v>
      </c>
      <c r="K189" s="320">
        <f t="shared" si="33"/>
        <v>2.0159238537283512E-3</v>
      </c>
      <c r="L189" s="320">
        <f t="shared" si="33"/>
        <v>1.4840285303445843E-3</v>
      </c>
      <c r="M189" s="320">
        <f t="shared" si="33"/>
        <v>7.2111132288034537E-4</v>
      </c>
      <c r="N189" s="320">
        <f t="shared" si="33"/>
        <v>5.6989198910121933E-4</v>
      </c>
      <c r="O189" s="320">
        <f t="shared" si="33"/>
        <v>7.4032217967422284E-4</v>
      </c>
      <c r="P189" s="320">
        <f t="shared" si="33"/>
        <v>8.8968702424132564E-4</v>
      </c>
      <c r="Q189" s="320">
        <f t="shared" si="33"/>
        <v>1.9051378048548773E-3</v>
      </c>
      <c r="R189" s="320">
        <f t="shared" si="33"/>
        <v>1.8160070310451603E-3</v>
      </c>
      <c r="S189" s="320">
        <f t="shared" si="33"/>
        <v>1.6085610760560643E-3</v>
      </c>
      <c r="T189" s="320">
        <f t="shared" si="33"/>
        <v>1.3298390606705133E-3</v>
      </c>
      <c r="U189" s="320">
        <f t="shared" si="33"/>
        <v>1.2945315837346778E-3</v>
      </c>
      <c r="V189" s="320">
        <f t="shared" si="33"/>
        <v>1.5765221068341163E-3</v>
      </c>
      <c r="W189" s="320">
        <f t="shared" si="33"/>
        <v>1.5931570017215476E-3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4.7663204604571421E-2</v>
      </c>
      <c r="C190" s="271">
        <f t="shared" si="34"/>
        <v>4.7727398979970484E-2</v>
      </c>
      <c r="D190" s="271">
        <f t="shared" si="34"/>
        <v>4.7815604043570582E-2</v>
      </c>
      <c r="E190" s="271">
        <f t="shared" si="34"/>
        <v>4.7747309123009216E-2</v>
      </c>
      <c r="F190" s="271">
        <f t="shared" si="34"/>
        <v>4.7870165728096659E-2</v>
      </c>
      <c r="G190" s="271">
        <f t="shared" si="34"/>
        <v>4.8027532836676934E-2</v>
      </c>
      <c r="H190" s="271">
        <f t="shared" si="34"/>
        <v>4.8051304258777322E-2</v>
      </c>
      <c r="I190" s="271">
        <f t="shared" si="34"/>
        <v>4.8200884950055659E-2</v>
      </c>
      <c r="J190" s="271">
        <f t="shared" si="34"/>
        <v>4.8596946836578135E-2</v>
      </c>
      <c r="K190" s="271">
        <f t="shared" si="34"/>
        <v>4.7871341119733762E-2</v>
      </c>
      <c r="L190" s="271">
        <f t="shared" si="34"/>
        <v>4.8392303979614415E-2</v>
      </c>
      <c r="M190" s="271">
        <f t="shared" si="34"/>
        <v>5.0262235749511816E-2</v>
      </c>
      <c r="N190" s="271">
        <f t="shared" si="34"/>
        <v>5.0914385170052139E-2</v>
      </c>
      <c r="O190" s="271">
        <f t="shared" si="34"/>
        <v>5.0569608697551241E-2</v>
      </c>
      <c r="P190" s="271">
        <f t="shared" si="34"/>
        <v>4.9789631413631394E-2</v>
      </c>
      <c r="Q190" s="271">
        <f t="shared" si="34"/>
        <v>4.8108380324449418E-2</v>
      </c>
      <c r="R190" s="271">
        <f t="shared" si="34"/>
        <v>4.8126912892520836E-2</v>
      </c>
      <c r="S190" s="271">
        <f t="shared" si="34"/>
        <v>4.8312955832942976E-2</v>
      </c>
      <c r="T190" s="271">
        <f t="shared" si="34"/>
        <v>4.9024409802175657E-2</v>
      </c>
      <c r="U190" s="271">
        <f t="shared" si="34"/>
        <v>4.8715358667715654E-2</v>
      </c>
      <c r="V190" s="271">
        <f t="shared" si="34"/>
        <v>4.8229896604976445E-2</v>
      </c>
      <c r="W190" s="271">
        <f t="shared" si="34"/>
        <v>4.8229516429698617E-2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2.8260738942142007E-2</v>
      </c>
      <c r="C191" s="320">
        <f t="shared" si="35"/>
        <v>2.7692246789889158E-2</v>
      </c>
      <c r="D191" s="320">
        <f t="shared" si="35"/>
        <v>3.1136109528861727E-2</v>
      </c>
      <c r="E191" s="320">
        <f t="shared" si="35"/>
        <v>2.9901214902651116E-2</v>
      </c>
      <c r="F191" s="320">
        <f t="shared" si="35"/>
        <v>3.1813668731508711E-2</v>
      </c>
      <c r="G191" s="320">
        <f t="shared" si="35"/>
        <v>3.3046144481492304E-2</v>
      </c>
      <c r="H191" s="320">
        <f t="shared" si="35"/>
        <v>3.3067434377646435E-2</v>
      </c>
      <c r="I191" s="320">
        <f t="shared" si="35"/>
        <v>3.3631466618940342E-2</v>
      </c>
      <c r="J191" s="320">
        <f t="shared" si="35"/>
        <v>3.4811063151918613E-2</v>
      </c>
      <c r="K191" s="320">
        <f t="shared" si="35"/>
        <v>3.2360043167931028E-2</v>
      </c>
      <c r="L191" s="320">
        <f t="shared" si="35"/>
        <v>3.4370274671390047E-2</v>
      </c>
      <c r="M191" s="320">
        <f t="shared" si="35"/>
        <v>3.8265911172927401E-2</v>
      </c>
      <c r="N191" s="320">
        <f t="shared" si="35"/>
        <v>3.9327869817598352E-2</v>
      </c>
      <c r="O191" s="320">
        <f t="shared" si="35"/>
        <v>3.8798538429004326E-2</v>
      </c>
      <c r="P191" s="320">
        <f t="shared" si="35"/>
        <v>3.7803099898737119E-2</v>
      </c>
      <c r="Q191" s="320">
        <f t="shared" si="35"/>
        <v>3.3935697339528753E-2</v>
      </c>
      <c r="R191" s="320">
        <f t="shared" si="35"/>
        <v>3.4254520320738738E-2</v>
      </c>
      <c r="S191" s="320">
        <f t="shared" si="35"/>
        <v>3.4882422373693142E-2</v>
      </c>
      <c r="T191" s="320">
        <f t="shared" si="35"/>
        <v>3.6170122870043835E-2</v>
      </c>
      <c r="U191" s="320">
        <f t="shared" si="35"/>
        <v>3.6002894992365676E-2</v>
      </c>
      <c r="V191" s="320">
        <f t="shared" si="35"/>
        <v>3.49902756308412E-2</v>
      </c>
      <c r="W191" s="320">
        <f t="shared" si="35"/>
        <v>3.4956743015599936E-2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8.7872838991082253E-3</v>
      </c>
      <c r="C192" s="320">
        <f t="shared" si="36"/>
        <v>8.8109934395206226E-3</v>
      </c>
      <c r="D192" s="320">
        <f t="shared" si="36"/>
        <v>9.0928019537313224E-3</v>
      </c>
      <c r="E192" s="320">
        <f t="shared" si="36"/>
        <v>8.9759409218834792E-3</v>
      </c>
      <c r="F192" s="320">
        <f t="shared" si="36"/>
        <v>9.0966639904408401E-3</v>
      </c>
      <c r="G192" s="320">
        <f t="shared" si="36"/>
        <v>9.1858944001273896E-3</v>
      </c>
      <c r="H192" s="320">
        <f t="shared" si="36"/>
        <v>9.1813899631375574E-3</v>
      </c>
      <c r="I192" s="320">
        <f t="shared" si="36"/>
        <v>9.2520662129277013E-3</v>
      </c>
      <c r="J192" s="320">
        <f t="shared" si="36"/>
        <v>9.3925302326130309E-3</v>
      </c>
      <c r="K192" s="320">
        <f t="shared" si="36"/>
        <v>9.2191468520205749E-3</v>
      </c>
      <c r="L192" s="320">
        <f t="shared" si="36"/>
        <v>9.4344006621026304E-3</v>
      </c>
      <c r="M192" s="320">
        <f t="shared" si="36"/>
        <v>9.7828695097934276E-3</v>
      </c>
      <c r="N192" s="320">
        <f t="shared" si="36"/>
        <v>9.8802915640236154E-3</v>
      </c>
      <c r="O192" s="320">
        <f t="shared" si="36"/>
        <v>9.7283440939053053E-3</v>
      </c>
      <c r="P192" s="320">
        <f t="shared" si="36"/>
        <v>9.562866238564869E-3</v>
      </c>
      <c r="Q192" s="320">
        <f t="shared" si="36"/>
        <v>9.1016407523193277E-3</v>
      </c>
      <c r="R192" s="320">
        <f t="shared" si="36"/>
        <v>9.1671284406534877E-3</v>
      </c>
      <c r="S192" s="320">
        <f t="shared" si="36"/>
        <v>9.2454481756677372E-3</v>
      </c>
      <c r="T192" s="320">
        <f t="shared" si="36"/>
        <v>9.3011638014916728E-3</v>
      </c>
      <c r="U192" s="320">
        <f t="shared" si="36"/>
        <v>9.3279983726472851E-3</v>
      </c>
      <c r="V192" s="320">
        <f t="shared" si="36"/>
        <v>9.1965072677425465E-3</v>
      </c>
      <c r="W192" s="320">
        <f t="shared" si="36"/>
        <v>9.193637601953724E-3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1.0615181763321191E-2</v>
      </c>
      <c r="C193" s="320">
        <f t="shared" si="37"/>
        <v>1.1224158750560704E-2</v>
      </c>
      <c r="D193" s="320">
        <f t="shared" si="37"/>
        <v>7.5866925609775334E-3</v>
      </c>
      <c r="E193" s="320">
        <f t="shared" si="37"/>
        <v>8.8701532984746187E-3</v>
      </c>
      <c r="F193" s="320">
        <f t="shared" si="37"/>
        <v>6.9598330061471092E-3</v>
      </c>
      <c r="G193" s="320">
        <f t="shared" si="37"/>
        <v>5.7954939550572326E-3</v>
      </c>
      <c r="H193" s="320">
        <f t="shared" si="37"/>
        <v>5.8024799179933265E-3</v>
      </c>
      <c r="I193" s="320">
        <f t="shared" si="37"/>
        <v>5.317352118187616E-3</v>
      </c>
      <c r="J193" s="320">
        <f t="shared" si="37"/>
        <v>4.3933534520464975E-3</v>
      </c>
      <c r="K193" s="320">
        <f t="shared" si="37"/>
        <v>6.2921510997821645E-3</v>
      </c>
      <c r="L193" s="320">
        <f t="shared" si="37"/>
        <v>4.5876286461217367E-3</v>
      </c>
      <c r="M193" s="320">
        <f t="shared" si="37"/>
        <v>2.2134550667909938E-3</v>
      </c>
      <c r="N193" s="320">
        <f t="shared" si="37"/>
        <v>1.7062237884301762E-3</v>
      </c>
      <c r="O193" s="320">
        <f t="shared" si="37"/>
        <v>2.0427261746416132E-3</v>
      </c>
      <c r="P193" s="320">
        <f t="shared" si="37"/>
        <v>2.423665276329401E-3</v>
      </c>
      <c r="Q193" s="320">
        <f t="shared" si="37"/>
        <v>5.0710422326013431E-3</v>
      </c>
      <c r="R193" s="320">
        <f t="shared" si="37"/>
        <v>4.7052641311286069E-3</v>
      </c>
      <c r="S193" s="320">
        <f t="shared" si="37"/>
        <v>4.185085283582096E-3</v>
      </c>
      <c r="T193" s="320">
        <f t="shared" si="37"/>
        <v>3.553123130640152E-3</v>
      </c>
      <c r="U193" s="320">
        <f t="shared" si="37"/>
        <v>3.3844653027026899E-3</v>
      </c>
      <c r="V193" s="320">
        <f t="shared" si="37"/>
        <v>4.0431137063926979E-3</v>
      </c>
      <c r="W193" s="320">
        <f t="shared" si="37"/>
        <v>4.0791358121449565E-3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2.5453724052383584E-2</v>
      </c>
      <c r="C194" s="321">
        <f t="shared" si="38"/>
        <v>2.528321295870074E-2</v>
      </c>
      <c r="D194" s="321">
        <f t="shared" si="38"/>
        <v>2.2689398487542319E-2</v>
      </c>
      <c r="E194" s="321">
        <f t="shared" si="38"/>
        <v>2.3765105313924128E-2</v>
      </c>
      <c r="F194" s="321">
        <f t="shared" si="38"/>
        <v>2.2624881361296634E-2</v>
      </c>
      <c r="G194" s="321">
        <f t="shared" si="38"/>
        <v>2.1771051168661258E-2</v>
      </c>
      <c r="H194" s="321">
        <f t="shared" si="38"/>
        <v>2.1794245297805444E-2</v>
      </c>
      <c r="I194" s="321">
        <f t="shared" si="38"/>
        <v>2.112360396313942E-2</v>
      </c>
      <c r="J194" s="321">
        <f t="shared" si="38"/>
        <v>1.9779199575570623E-2</v>
      </c>
      <c r="K194" s="321">
        <f t="shared" si="38"/>
        <v>2.1556060129396121E-2</v>
      </c>
      <c r="L194" s="321">
        <f t="shared" si="38"/>
        <v>1.9508946041303148E-2</v>
      </c>
      <c r="M194" s="321">
        <f t="shared" si="38"/>
        <v>1.5882420365836307E-2</v>
      </c>
      <c r="N194" s="321">
        <f t="shared" si="38"/>
        <v>1.4844469989207798E-2</v>
      </c>
      <c r="O194" s="321">
        <f t="shared" si="38"/>
        <v>1.6190209392747127E-2</v>
      </c>
      <c r="P194" s="321">
        <f t="shared" si="38"/>
        <v>1.7110803014908877E-2</v>
      </c>
      <c r="Q194" s="321">
        <f t="shared" si="38"/>
        <v>2.1493180441690091E-2</v>
      </c>
      <c r="R194" s="321">
        <f t="shared" si="38"/>
        <v>2.08455194557782E-2</v>
      </c>
      <c r="S194" s="321">
        <f t="shared" si="38"/>
        <v>2.0005301330240016E-2</v>
      </c>
      <c r="T194" s="321">
        <f t="shared" si="38"/>
        <v>1.88863626407706E-2</v>
      </c>
      <c r="U194" s="321">
        <f t="shared" si="38"/>
        <v>1.8860587579318865E-2</v>
      </c>
      <c r="V194" s="321">
        <f t="shared" si="38"/>
        <v>1.9839057409498224E-2</v>
      </c>
      <c r="W194" s="321">
        <f t="shared" si="38"/>
        <v>1.9799250190871514E-2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1.0000000000000004</v>
      </c>
      <c r="D197" s="234">
        <f t="shared" si="39"/>
        <v>1</v>
      </c>
      <c r="E197" s="234">
        <f t="shared" si="39"/>
        <v>0.99999999999999989</v>
      </c>
      <c r="F197" s="234">
        <f t="shared" si="39"/>
        <v>1</v>
      </c>
      <c r="G197" s="234">
        <f t="shared" si="39"/>
        <v>0.99999999999999989</v>
      </c>
      <c r="H197" s="234">
        <f t="shared" si="39"/>
        <v>1.0000000000000002</v>
      </c>
      <c r="I197" s="234">
        <f t="shared" si="39"/>
        <v>1</v>
      </c>
      <c r="J197" s="234">
        <f t="shared" si="39"/>
        <v>1.0000000000000002</v>
      </c>
      <c r="K197" s="234">
        <f t="shared" si="39"/>
        <v>1</v>
      </c>
      <c r="L197" s="234">
        <f t="shared" si="39"/>
        <v>1.0000000000000004</v>
      </c>
      <c r="M197" s="234">
        <f t="shared" si="39"/>
        <v>0.99999999999999978</v>
      </c>
      <c r="N197" s="234">
        <f t="shared" si="39"/>
        <v>1</v>
      </c>
      <c r="O197" s="234">
        <f t="shared" si="39"/>
        <v>0.99999999999999978</v>
      </c>
      <c r="P197" s="234">
        <f t="shared" si="39"/>
        <v>0.99999999999999978</v>
      </c>
      <c r="Q197" s="234">
        <f t="shared" si="39"/>
        <v>0.99999999999999989</v>
      </c>
      <c r="R197" s="234">
        <f t="shared" si="39"/>
        <v>1</v>
      </c>
      <c r="S197" s="234">
        <f t="shared" si="39"/>
        <v>0.99999999999999956</v>
      </c>
      <c r="T197" s="234">
        <f t="shared" si="39"/>
        <v>0.99999999999999989</v>
      </c>
      <c r="U197" s="234">
        <f t="shared" si="39"/>
        <v>1</v>
      </c>
      <c r="V197" s="234">
        <f t="shared" si="39"/>
        <v>0.99999999999999989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1.9368422339225524E-3</v>
      </c>
      <c r="C198" s="268">
        <f t="shared" si="40"/>
        <v>1.9225167587270801E-3</v>
      </c>
      <c r="D198" s="268">
        <f t="shared" si="40"/>
        <v>1.7083227072134343E-3</v>
      </c>
      <c r="E198" s="268">
        <f t="shared" si="40"/>
        <v>1.7967592458821059E-3</v>
      </c>
      <c r="F198" s="268">
        <f t="shared" si="40"/>
        <v>1.702567064197831E-3</v>
      </c>
      <c r="G198" s="268">
        <f t="shared" si="40"/>
        <v>1.6323098317504768E-3</v>
      </c>
      <c r="H198" s="268">
        <f t="shared" si="40"/>
        <v>1.6340448819243969E-3</v>
      </c>
      <c r="I198" s="268">
        <f t="shared" si="40"/>
        <v>1.5791775452175154E-3</v>
      </c>
      <c r="J198" s="268">
        <f t="shared" si="40"/>
        <v>1.4696644514679048E-3</v>
      </c>
      <c r="K198" s="268">
        <f t="shared" si="40"/>
        <v>1.6159584198203215E-3</v>
      </c>
      <c r="L198" s="268">
        <f t="shared" si="40"/>
        <v>1.4493250075648721E-3</v>
      </c>
      <c r="M198" s="268">
        <f t="shared" si="40"/>
        <v>1.1576543285692921E-3</v>
      </c>
      <c r="N198" s="268">
        <f t="shared" si="40"/>
        <v>1.0757828302865595E-3</v>
      </c>
      <c r="O198" s="268">
        <f t="shared" si="40"/>
        <v>1.1799553679906489E-3</v>
      </c>
      <c r="P198" s="268">
        <f t="shared" si="40"/>
        <v>1.247415213230829E-3</v>
      </c>
      <c r="Q198" s="268">
        <f t="shared" si="40"/>
        <v>1.6250425698300667E-3</v>
      </c>
      <c r="R198" s="268">
        <f t="shared" si="40"/>
        <v>2.21307486164752E-3</v>
      </c>
      <c r="S198" s="268">
        <f t="shared" si="40"/>
        <v>2.2337485749878501E-3</v>
      </c>
      <c r="T198" s="268">
        <f t="shared" si="40"/>
        <v>2.0146207955754739E-3</v>
      </c>
      <c r="U198" s="268">
        <f t="shared" si="40"/>
        <v>2.2869942803786024E-3</v>
      </c>
      <c r="V198" s="268">
        <f t="shared" si="40"/>
        <v>2.3520428781189551E-3</v>
      </c>
      <c r="W198" s="268">
        <f t="shared" si="40"/>
        <v>2.3991078834189831E-3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4.1653537048265661E-3</v>
      </c>
      <c r="C199" s="269">
        <f t="shared" si="41"/>
        <v>4.1345454799057279E-3</v>
      </c>
      <c r="D199" s="269">
        <f t="shared" si="41"/>
        <v>3.6739018764165173E-3</v>
      </c>
      <c r="E199" s="269">
        <f t="shared" si="41"/>
        <v>3.8640926196447647E-3</v>
      </c>
      <c r="F199" s="269">
        <f t="shared" si="41"/>
        <v>3.6615238476133405E-3</v>
      </c>
      <c r="G199" s="269">
        <f t="shared" si="41"/>
        <v>3.5104293401000616E-3</v>
      </c>
      <c r="H199" s="269">
        <f t="shared" si="41"/>
        <v>3.5141607218013809E-3</v>
      </c>
      <c r="I199" s="269">
        <f t="shared" si="41"/>
        <v>3.3961635714794738E-3</v>
      </c>
      <c r="J199" s="269">
        <f t="shared" si="41"/>
        <v>3.1606457978644634E-3</v>
      </c>
      <c r="K199" s="269">
        <f t="shared" si="41"/>
        <v>3.4752641557244191E-3</v>
      </c>
      <c r="L199" s="269">
        <f t="shared" si="41"/>
        <v>3.1169039914685816E-3</v>
      </c>
      <c r="M199" s="269">
        <f t="shared" si="41"/>
        <v>2.4896399210837463E-3</v>
      </c>
      <c r="N199" s="269">
        <f t="shared" si="41"/>
        <v>2.3135678886182891E-3</v>
      </c>
      <c r="O199" s="269">
        <f t="shared" si="41"/>
        <v>2.5376003153524665E-3</v>
      </c>
      <c r="P199" s="269">
        <f t="shared" si="41"/>
        <v>2.6826787896735938E-3</v>
      </c>
      <c r="Q199" s="269">
        <f t="shared" si="41"/>
        <v>3.4948004386676423E-3</v>
      </c>
      <c r="R199" s="269">
        <f t="shared" si="41"/>
        <v>4.759416855214361E-3</v>
      </c>
      <c r="S199" s="269">
        <f t="shared" si="41"/>
        <v>4.8038775381478689E-3</v>
      </c>
      <c r="T199" s="269">
        <f t="shared" si="41"/>
        <v>4.3326235083566917E-3</v>
      </c>
      <c r="U199" s="269">
        <f t="shared" si="41"/>
        <v>4.9183872242394974E-3</v>
      </c>
      <c r="V199" s="269">
        <f t="shared" si="41"/>
        <v>5.1432266821865892E-3</v>
      </c>
      <c r="W199" s="269">
        <f t="shared" si="41"/>
        <v>5.164642429085424E-3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2.6793060428343809E-2</v>
      </c>
      <c r="C200" s="269">
        <f t="shared" si="42"/>
        <v>2.6594890791264123E-2</v>
      </c>
      <c r="D200" s="269">
        <f t="shared" si="42"/>
        <v>2.3631864652591861E-2</v>
      </c>
      <c r="E200" s="269">
        <f t="shared" si="42"/>
        <v>2.4855240249800178E-2</v>
      </c>
      <c r="F200" s="269">
        <f t="shared" si="42"/>
        <v>2.3552244697791137E-2</v>
      </c>
      <c r="G200" s="269">
        <f t="shared" si="42"/>
        <v>2.2580350218457196E-2</v>
      </c>
      <c r="H200" s="269">
        <f t="shared" si="42"/>
        <v>2.2604351814117334E-2</v>
      </c>
      <c r="I200" s="269">
        <f t="shared" si="42"/>
        <v>2.1845351497941576E-2</v>
      </c>
      <c r="J200" s="269">
        <f t="shared" si="42"/>
        <v>2.0330416059660777E-2</v>
      </c>
      <c r="K200" s="269">
        <f t="shared" si="42"/>
        <v>2.2354155043517152E-2</v>
      </c>
      <c r="L200" s="269">
        <f t="shared" si="42"/>
        <v>2.0049052952212845E-2</v>
      </c>
      <c r="M200" s="269">
        <f t="shared" si="42"/>
        <v>1.6014263752228312E-2</v>
      </c>
      <c r="N200" s="269">
        <f t="shared" si="42"/>
        <v>1.4881704805284144E-2</v>
      </c>
      <c r="O200" s="269">
        <f t="shared" si="42"/>
        <v>1.632276234151258E-2</v>
      </c>
      <c r="P200" s="269">
        <f t="shared" si="42"/>
        <v>1.7255959521102329E-2</v>
      </c>
      <c r="Q200" s="269">
        <f t="shared" si="42"/>
        <v>2.2479819476008571E-2</v>
      </c>
      <c r="R200" s="269">
        <f t="shared" si="42"/>
        <v>3.0614289311775532E-2</v>
      </c>
      <c r="S200" s="269">
        <f t="shared" si="42"/>
        <v>3.0900276492922357E-2</v>
      </c>
      <c r="T200" s="269">
        <f t="shared" si="42"/>
        <v>2.7869000257565727E-2</v>
      </c>
      <c r="U200" s="269">
        <f t="shared" si="42"/>
        <v>3.1636844178765874E-2</v>
      </c>
      <c r="V200" s="269">
        <f t="shared" si="42"/>
        <v>3.2475665927857639E-2</v>
      </c>
      <c r="W200" s="269">
        <f t="shared" si="42"/>
        <v>3.3072653943893457E-2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3.7366391758735462E-2</v>
      </c>
      <c r="C201" s="269">
        <f t="shared" si="43"/>
        <v>3.7090018542110595E-2</v>
      </c>
      <c r="D201" s="269">
        <f t="shared" si="43"/>
        <v>3.2957694958356237E-2</v>
      </c>
      <c r="E201" s="269">
        <f t="shared" si="43"/>
        <v>3.4663850623388205E-2</v>
      </c>
      <c r="F201" s="269">
        <f t="shared" si="43"/>
        <v>3.2846654622712114E-2</v>
      </c>
      <c r="G201" s="269">
        <f t="shared" si="43"/>
        <v>3.1491221936697407E-2</v>
      </c>
      <c r="H201" s="269">
        <f t="shared" si="43"/>
        <v>3.1524695269416141E-2</v>
      </c>
      <c r="I201" s="269">
        <f t="shared" si="43"/>
        <v>3.0466171058078764E-2</v>
      </c>
      <c r="J201" s="269">
        <f t="shared" si="43"/>
        <v>2.8353397445397031E-2</v>
      </c>
      <c r="K201" s="269">
        <f t="shared" si="43"/>
        <v>3.1175763478961668E-2</v>
      </c>
      <c r="L201" s="269">
        <f t="shared" si="43"/>
        <v>2.7961000162993525E-2</v>
      </c>
      <c r="M201" s="269">
        <f t="shared" si="43"/>
        <v>2.2333964225320455E-2</v>
      </c>
      <c r="N201" s="269">
        <f t="shared" si="43"/>
        <v>2.0754464137431757E-2</v>
      </c>
      <c r="O201" s="269">
        <f t="shared" si="43"/>
        <v>2.2764205450470632E-2</v>
      </c>
      <c r="P201" s="269">
        <f t="shared" si="43"/>
        <v>2.4065669741717078E-2</v>
      </c>
      <c r="Q201" s="269">
        <f t="shared" si="43"/>
        <v>3.1351018800285277E-2</v>
      </c>
      <c r="R201" s="269">
        <f t="shared" si="43"/>
        <v>4.2695590184573168E-2</v>
      </c>
      <c r="S201" s="269">
        <f t="shared" si="43"/>
        <v>4.3094436336444823E-2</v>
      </c>
      <c r="T201" s="269">
        <f t="shared" si="43"/>
        <v>3.8866929156284917E-2</v>
      </c>
      <c r="U201" s="269">
        <f t="shared" si="43"/>
        <v>4.4121675340352599E-2</v>
      </c>
      <c r="V201" s="269">
        <f t="shared" si="43"/>
        <v>4.6027016767511843E-2</v>
      </c>
      <c r="W201" s="269">
        <f t="shared" si="43"/>
        <v>4.6330771880278634E-2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6.9242429203831987E-2</v>
      </c>
      <c r="C202" s="270">
        <f t="shared" si="44"/>
        <v>6.9067930698509888E-2</v>
      </c>
      <c r="D202" s="270">
        <f t="shared" si="44"/>
        <v>6.9491654028198971E-2</v>
      </c>
      <c r="E202" s="270">
        <f t="shared" si="44"/>
        <v>6.9358892824032986E-2</v>
      </c>
      <c r="F202" s="270">
        <f t="shared" si="44"/>
        <v>6.9770864006036493E-2</v>
      </c>
      <c r="G202" s="270">
        <f t="shared" si="44"/>
        <v>7.0080108894182105E-2</v>
      </c>
      <c r="H202" s="270">
        <f t="shared" si="44"/>
        <v>7.0114189278436823E-2</v>
      </c>
      <c r="I202" s="270">
        <f t="shared" si="44"/>
        <v>7.0265249335519725E-2</v>
      </c>
      <c r="J202" s="270">
        <f t="shared" si="44"/>
        <v>7.0687622152593582E-2</v>
      </c>
      <c r="K202" s="270">
        <f t="shared" si="44"/>
        <v>6.960742868288633E-2</v>
      </c>
      <c r="L202" s="270">
        <f t="shared" si="44"/>
        <v>7.0268869856272814E-2</v>
      </c>
      <c r="M202" s="270">
        <f t="shared" si="44"/>
        <v>7.2511521902358211E-2</v>
      </c>
      <c r="N202" s="270">
        <f t="shared" si="44"/>
        <v>7.3268473628529687E-2</v>
      </c>
      <c r="O202" s="270">
        <f t="shared" si="44"/>
        <v>7.3183230122201015E-2</v>
      </c>
      <c r="P202" s="270">
        <f t="shared" si="44"/>
        <v>8.3017974802699776E-2</v>
      </c>
      <c r="Q202" s="270">
        <f t="shared" si="44"/>
        <v>8.3094279623111139E-2</v>
      </c>
      <c r="R202" s="270">
        <f t="shared" si="44"/>
        <v>8.0498954957306412E-2</v>
      </c>
      <c r="S202" s="270">
        <f t="shared" si="44"/>
        <v>8.1565327975512261E-2</v>
      </c>
      <c r="T202" s="270">
        <f t="shared" si="44"/>
        <v>8.4215072225832674E-2</v>
      </c>
      <c r="U202" s="270">
        <f t="shared" si="44"/>
        <v>8.4165425939310479E-2</v>
      </c>
      <c r="V202" s="270">
        <f t="shared" si="44"/>
        <v>8.7154747057859222E-2</v>
      </c>
      <c r="W202" s="270">
        <f t="shared" si="44"/>
        <v>8.719636554870823E-2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0.4620532091766768</v>
      </c>
      <c r="C203" s="271">
        <f t="shared" si="45"/>
        <v>0.46297031330327132</v>
      </c>
      <c r="D203" s="271">
        <f t="shared" si="45"/>
        <v>0.473020095859499</v>
      </c>
      <c r="E203" s="271">
        <f t="shared" si="45"/>
        <v>0.4689079973811488</v>
      </c>
      <c r="F203" s="271">
        <f t="shared" si="45"/>
        <v>0.47297021342202794</v>
      </c>
      <c r="G203" s="271">
        <f t="shared" si="45"/>
        <v>0.4758400651631573</v>
      </c>
      <c r="H203" s="271">
        <f t="shared" si="45"/>
        <v>0.47560617734455951</v>
      </c>
      <c r="I203" s="271">
        <f t="shared" si="45"/>
        <v>0.477864918230126</v>
      </c>
      <c r="J203" s="271">
        <f t="shared" si="45"/>
        <v>0.48213567684101161</v>
      </c>
      <c r="K203" s="271">
        <f t="shared" si="45"/>
        <v>0.47748877209468898</v>
      </c>
      <c r="L203" s="271">
        <f t="shared" si="45"/>
        <v>0.48419227097466289</v>
      </c>
      <c r="M203" s="271">
        <f t="shared" si="45"/>
        <v>0.492531654417249</v>
      </c>
      <c r="N203" s="271">
        <f t="shared" si="45"/>
        <v>0.49455818618520153</v>
      </c>
      <c r="O203" s="271">
        <f t="shared" si="45"/>
        <v>0.4897379418484179</v>
      </c>
      <c r="P203" s="271">
        <f t="shared" si="45"/>
        <v>0.48156951171017837</v>
      </c>
      <c r="Q203" s="271">
        <f t="shared" si="45"/>
        <v>0.46688213256915562</v>
      </c>
      <c r="R203" s="271">
        <f t="shared" si="45"/>
        <v>0.44852477911681032</v>
      </c>
      <c r="S203" s="271">
        <f t="shared" si="45"/>
        <v>0.44763340397474122</v>
      </c>
      <c r="T203" s="271">
        <f t="shared" si="45"/>
        <v>0.45359528420822953</v>
      </c>
      <c r="U203" s="271">
        <f t="shared" si="45"/>
        <v>0.44426951389587105</v>
      </c>
      <c r="V203" s="271">
        <f t="shared" si="45"/>
        <v>0.4396244128465901</v>
      </c>
      <c r="W203" s="271">
        <f t="shared" si="45"/>
        <v>0.43843356050939497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0.46159643448453674</v>
      </c>
      <c r="C204" s="320">
        <f t="shared" si="46"/>
        <v>0.46251691705590464</v>
      </c>
      <c r="D204" s="320">
        <f t="shared" si="46"/>
        <v>0.47261721401140805</v>
      </c>
      <c r="E204" s="320">
        <f t="shared" si="46"/>
        <v>0.46848425912461278</v>
      </c>
      <c r="F204" s="320">
        <f t="shared" si="46"/>
        <v>0.47256868895453336</v>
      </c>
      <c r="G204" s="320">
        <f t="shared" si="46"/>
        <v>0.47545510979208144</v>
      </c>
      <c r="H204" s="320">
        <f t="shared" si="46"/>
        <v>0.47522081278837031</v>
      </c>
      <c r="I204" s="320">
        <f t="shared" si="46"/>
        <v>0.47749249329823545</v>
      </c>
      <c r="J204" s="320">
        <f t="shared" si="46"/>
        <v>0.48178907890153511</v>
      </c>
      <c r="K204" s="320">
        <f t="shared" si="46"/>
        <v>0.47710767295465745</v>
      </c>
      <c r="L204" s="320">
        <f t="shared" si="46"/>
        <v>0.48385046978272961</v>
      </c>
      <c r="M204" s="320">
        <f t="shared" si="46"/>
        <v>0.49225863930518898</v>
      </c>
      <c r="N204" s="320">
        <f t="shared" si="46"/>
        <v>0.49430447921696874</v>
      </c>
      <c r="O204" s="320">
        <f t="shared" si="46"/>
        <v>0.48945966737643809</v>
      </c>
      <c r="P204" s="320">
        <f t="shared" si="46"/>
        <v>0.48127532786287536</v>
      </c>
      <c r="Q204" s="320">
        <f t="shared" si="46"/>
        <v>0.46650579207601378</v>
      </c>
      <c r="R204" s="320">
        <f t="shared" si="46"/>
        <v>0.44817662501058142</v>
      </c>
      <c r="S204" s="320">
        <f t="shared" si="46"/>
        <v>0.44730275923319313</v>
      </c>
      <c r="T204" s="320">
        <f t="shared" si="46"/>
        <v>0.4532745215568374</v>
      </c>
      <c r="U204" s="320">
        <f t="shared" si="46"/>
        <v>0.44395930772340186</v>
      </c>
      <c r="V204" s="320">
        <f t="shared" si="46"/>
        <v>0.43929610161148785</v>
      </c>
      <c r="W204" s="320">
        <f t="shared" si="46"/>
        <v>0.43810338907055951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4.5677469214010913E-4</v>
      </c>
      <c r="C205" s="320">
        <f t="shared" si="47"/>
        <v>4.5339624736666947E-4</v>
      </c>
      <c r="D205" s="320">
        <f t="shared" si="47"/>
        <v>4.0288184809097701E-4</v>
      </c>
      <c r="E205" s="320">
        <f t="shared" si="47"/>
        <v>4.2373825653603086E-4</v>
      </c>
      <c r="F205" s="320">
        <f t="shared" si="47"/>
        <v>4.0152446749462537E-4</v>
      </c>
      <c r="G205" s="320">
        <f t="shared" si="47"/>
        <v>3.8495537107588235E-4</v>
      </c>
      <c r="H205" s="320">
        <f t="shared" si="47"/>
        <v>3.8536455618923846E-4</v>
      </c>
      <c r="I205" s="320">
        <f t="shared" si="47"/>
        <v>3.7242493189052763E-4</v>
      </c>
      <c r="J205" s="320">
        <f t="shared" si="47"/>
        <v>3.4659793947644654E-4</v>
      </c>
      <c r="K205" s="320">
        <f t="shared" si="47"/>
        <v>3.8109914003153653E-4</v>
      </c>
      <c r="L205" s="320">
        <f t="shared" si="47"/>
        <v>3.4180119193325957E-4</v>
      </c>
      <c r="M205" s="320">
        <f t="shared" si="47"/>
        <v>2.7301511205999842E-4</v>
      </c>
      <c r="N205" s="320">
        <f t="shared" si="47"/>
        <v>2.5370696823281248E-4</v>
      </c>
      <c r="O205" s="320">
        <f t="shared" si="47"/>
        <v>2.7827447197981218E-4</v>
      </c>
      <c r="P205" s="320">
        <f t="shared" si="47"/>
        <v>2.9418384730306549E-4</v>
      </c>
      <c r="Q205" s="320">
        <f t="shared" si="47"/>
        <v>3.7634049314178795E-4</v>
      </c>
      <c r="R205" s="320">
        <f t="shared" si="47"/>
        <v>3.4815410622887676E-4</v>
      </c>
      <c r="S205" s="320">
        <f t="shared" si="47"/>
        <v>3.3064474154804682E-4</v>
      </c>
      <c r="T205" s="320">
        <f t="shared" si="47"/>
        <v>3.2076265139218335E-4</v>
      </c>
      <c r="U205" s="320">
        <f t="shared" si="47"/>
        <v>3.1020617246915315E-4</v>
      </c>
      <c r="V205" s="320">
        <f t="shared" si="47"/>
        <v>3.2831123510222878E-4</v>
      </c>
      <c r="W205" s="320">
        <f t="shared" si="47"/>
        <v>3.3017143883546355E-4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0.16886677454688848</v>
      </c>
      <c r="C206" s="271">
        <f t="shared" si="48"/>
        <v>0.1688724634602507</v>
      </c>
      <c r="D206" s="271">
        <f t="shared" si="48"/>
        <v>0.17270204950558335</v>
      </c>
      <c r="E206" s="271">
        <f t="shared" si="48"/>
        <v>0.17114435374294301</v>
      </c>
      <c r="F206" s="271">
        <f t="shared" si="48"/>
        <v>0.17272058006238927</v>
      </c>
      <c r="G206" s="271">
        <f t="shared" si="48"/>
        <v>0.17385394608005511</v>
      </c>
      <c r="H206" s="271">
        <f t="shared" si="48"/>
        <v>0.17386740762077296</v>
      </c>
      <c r="I206" s="271">
        <f t="shared" si="48"/>
        <v>0.17473700466618466</v>
      </c>
      <c r="J206" s="271">
        <f t="shared" si="48"/>
        <v>0.1763089334734835</v>
      </c>
      <c r="K206" s="271">
        <f t="shared" si="48"/>
        <v>0.17423047676245224</v>
      </c>
      <c r="L206" s="271">
        <f t="shared" si="48"/>
        <v>0.17663265053642263</v>
      </c>
      <c r="M206" s="271">
        <f t="shared" si="48"/>
        <v>0.18047842966227554</v>
      </c>
      <c r="N206" s="271">
        <f t="shared" si="48"/>
        <v>0.18141759703708352</v>
      </c>
      <c r="O206" s="271">
        <f t="shared" si="48"/>
        <v>0.1802398938411045</v>
      </c>
      <c r="P206" s="271">
        <f t="shared" si="48"/>
        <v>0.17725476565097723</v>
      </c>
      <c r="Q206" s="271">
        <f t="shared" si="48"/>
        <v>0.17179263155770161</v>
      </c>
      <c r="R206" s="271">
        <f t="shared" si="48"/>
        <v>0.16489630037918629</v>
      </c>
      <c r="S206" s="271">
        <f t="shared" si="48"/>
        <v>0.16454090805837981</v>
      </c>
      <c r="T206" s="271">
        <f t="shared" si="48"/>
        <v>0.16687572963868247</v>
      </c>
      <c r="U206" s="271">
        <f t="shared" si="48"/>
        <v>0.16340954853912437</v>
      </c>
      <c r="V206" s="271">
        <f t="shared" si="48"/>
        <v>0.16168227261802204</v>
      </c>
      <c r="W206" s="271">
        <f t="shared" si="48"/>
        <v>0.16124420096815331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0.16536766431909702</v>
      </c>
      <c r="C207" s="320">
        <f t="shared" si="49"/>
        <v>0.16549507597431182</v>
      </c>
      <c r="D207" s="320">
        <f t="shared" si="49"/>
        <v>0.17047360644431792</v>
      </c>
      <c r="E207" s="320">
        <f t="shared" si="49"/>
        <v>0.16852154964788027</v>
      </c>
      <c r="F207" s="320">
        <f t="shared" si="49"/>
        <v>0.17052746533326077</v>
      </c>
      <c r="G207" s="320">
        <f t="shared" si="49"/>
        <v>0.17193845677405556</v>
      </c>
      <c r="H207" s="320">
        <f t="shared" si="49"/>
        <v>0.17194698524737054</v>
      </c>
      <c r="I207" s="320">
        <f t="shared" si="49"/>
        <v>0.17301517472946984</v>
      </c>
      <c r="J207" s="320">
        <f t="shared" si="49"/>
        <v>0.17495038620038039</v>
      </c>
      <c r="K207" s="320">
        <f t="shared" si="49"/>
        <v>0.17233341749599521</v>
      </c>
      <c r="L207" s="320">
        <f t="shared" si="49"/>
        <v>0.17524870114675592</v>
      </c>
      <c r="M207" s="320">
        <f t="shared" si="49"/>
        <v>0.17981863240139317</v>
      </c>
      <c r="N207" s="320">
        <f t="shared" si="49"/>
        <v>0.18089915710557131</v>
      </c>
      <c r="O207" s="320">
        <f t="shared" si="49"/>
        <v>0.17956259574409669</v>
      </c>
      <c r="P207" s="320">
        <f t="shared" si="49"/>
        <v>0.17644057918079409</v>
      </c>
      <c r="Q207" s="320">
        <f t="shared" si="49"/>
        <v>0.17001703271675678</v>
      </c>
      <c r="R207" s="320">
        <f t="shared" si="49"/>
        <v>0.1632818878539819</v>
      </c>
      <c r="S207" s="320">
        <f t="shared" si="49"/>
        <v>0.16312579130942378</v>
      </c>
      <c r="T207" s="320">
        <f t="shared" si="49"/>
        <v>0.16570802851677122</v>
      </c>
      <c r="U207" s="320">
        <f t="shared" si="49"/>
        <v>0.16228921209990879</v>
      </c>
      <c r="V207" s="320">
        <f t="shared" si="49"/>
        <v>0.16031291903325803</v>
      </c>
      <c r="W207" s="320">
        <f t="shared" si="49"/>
        <v>0.15986372479262503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3.4991102277914582E-3</v>
      </c>
      <c r="C208" s="320">
        <f t="shared" si="50"/>
        <v>3.3773874859388936E-3</v>
      </c>
      <c r="D208" s="320">
        <f t="shared" si="50"/>
        <v>2.2284430612654368E-3</v>
      </c>
      <c r="E208" s="320">
        <f t="shared" si="50"/>
        <v>2.6228040950627557E-3</v>
      </c>
      <c r="F208" s="320">
        <f t="shared" si="50"/>
        <v>2.1931147291285313E-3</v>
      </c>
      <c r="G208" s="320">
        <f t="shared" si="50"/>
        <v>1.9154893059996013E-3</v>
      </c>
      <c r="H208" s="320">
        <f t="shared" si="50"/>
        <v>1.9204223734023745E-3</v>
      </c>
      <c r="I208" s="320">
        <f t="shared" si="50"/>
        <v>1.7218299367147592E-3</v>
      </c>
      <c r="J208" s="320">
        <f t="shared" si="50"/>
        <v>1.3585472731031194E-3</v>
      </c>
      <c r="K208" s="320">
        <f t="shared" si="50"/>
        <v>1.8970592664569867E-3</v>
      </c>
      <c r="L208" s="320">
        <f t="shared" si="50"/>
        <v>1.3839493896667346E-3</v>
      </c>
      <c r="M208" s="320">
        <f t="shared" si="50"/>
        <v>6.5979726088237001E-4</v>
      </c>
      <c r="N208" s="320">
        <f t="shared" si="50"/>
        <v>5.1843993151223799E-4</v>
      </c>
      <c r="O208" s="320">
        <f t="shared" si="50"/>
        <v>6.772980970078075E-4</v>
      </c>
      <c r="P208" s="320">
        <f t="shared" si="50"/>
        <v>8.1418647018316925E-4</v>
      </c>
      <c r="Q208" s="320">
        <f t="shared" si="50"/>
        <v>1.7755988409448578E-3</v>
      </c>
      <c r="R208" s="320">
        <f t="shared" si="50"/>
        <v>1.6144125252043756E-3</v>
      </c>
      <c r="S208" s="320">
        <f t="shared" si="50"/>
        <v>1.4151167489560358E-3</v>
      </c>
      <c r="T208" s="320">
        <f t="shared" si="50"/>
        <v>1.1677011219112655E-3</v>
      </c>
      <c r="U208" s="320">
        <f t="shared" si="50"/>
        <v>1.1203364392155895E-3</v>
      </c>
      <c r="V208" s="320">
        <f t="shared" si="50"/>
        <v>1.369353584764002E-3</v>
      </c>
      <c r="W208" s="320">
        <f t="shared" si="50"/>
        <v>1.3804761755282565E-3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0.18132898730214386</v>
      </c>
      <c r="C209" s="271">
        <f t="shared" si="51"/>
        <v>0.18145721847349033</v>
      </c>
      <c r="D209" s="271">
        <f t="shared" si="51"/>
        <v>0.18025991114330997</v>
      </c>
      <c r="E209" s="271">
        <f t="shared" si="51"/>
        <v>0.18065134420451021</v>
      </c>
      <c r="F209" s="271">
        <f t="shared" si="51"/>
        <v>0.18036422070471692</v>
      </c>
      <c r="G209" s="271">
        <f t="shared" si="51"/>
        <v>0.18035055229886451</v>
      </c>
      <c r="H209" s="271">
        <f t="shared" si="51"/>
        <v>0.18043073654285147</v>
      </c>
      <c r="I209" s="271">
        <f t="shared" si="51"/>
        <v>0.18050847892088948</v>
      </c>
      <c r="J209" s="271">
        <f t="shared" si="51"/>
        <v>0.18094414173343137</v>
      </c>
      <c r="K209" s="271">
        <f t="shared" si="51"/>
        <v>0.17979848058276518</v>
      </c>
      <c r="L209" s="271">
        <f t="shared" si="51"/>
        <v>0.18022708224299597</v>
      </c>
      <c r="M209" s="271">
        <f t="shared" si="51"/>
        <v>0.18364557599394982</v>
      </c>
      <c r="N209" s="271">
        <f t="shared" si="51"/>
        <v>0.18493235565718208</v>
      </c>
      <c r="O209" s="271">
        <f t="shared" si="51"/>
        <v>0.18464159358763774</v>
      </c>
      <c r="P209" s="271">
        <f t="shared" si="51"/>
        <v>0.18183277533027076</v>
      </c>
      <c r="Q209" s="271">
        <f t="shared" si="51"/>
        <v>0.17880028701688122</v>
      </c>
      <c r="R209" s="271">
        <f t="shared" si="51"/>
        <v>0.1706696577541541</v>
      </c>
      <c r="S209" s="271">
        <f t="shared" si="51"/>
        <v>0.16958510001164592</v>
      </c>
      <c r="T209" s="271">
        <f t="shared" si="51"/>
        <v>0.17204631609685597</v>
      </c>
      <c r="U209" s="271">
        <f t="shared" si="51"/>
        <v>0.16822233322642885</v>
      </c>
      <c r="V209" s="271">
        <f t="shared" si="51"/>
        <v>0.16711889328745891</v>
      </c>
      <c r="W209" s="271">
        <f t="shared" si="51"/>
        <v>0.16671340507391241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0.10246455440447202</v>
      </c>
      <c r="C210" s="320">
        <f t="shared" si="52"/>
        <v>0.10033288316892285</v>
      </c>
      <c r="D210" s="320">
        <f t="shared" si="52"/>
        <v>0.11170137131104126</v>
      </c>
      <c r="E210" s="320">
        <f t="shared" si="52"/>
        <v>0.10771748549622701</v>
      </c>
      <c r="F210" s="320">
        <f t="shared" si="52"/>
        <v>0.11407195881953369</v>
      </c>
      <c r="G210" s="320">
        <f t="shared" si="52"/>
        <v>0.11805685857141192</v>
      </c>
      <c r="H210" s="320">
        <f t="shared" si="52"/>
        <v>0.1181326303686205</v>
      </c>
      <c r="I210" s="320">
        <f t="shared" si="52"/>
        <v>0.11979976816504352</v>
      </c>
      <c r="J210" s="320">
        <f t="shared" si="52"/>
        <v>0.12324632876107455</v>
      </c>
      <c r="K210" s="320">
        <f t="shared" si="52"/>
        <v>0.11558916198012241</v>
      </c>
      <c r="L210" s="320">
        <f t="shared" si="52"/>
        <v>0.12166403298319352</v>
      </c>
      <c r="M210" s="320">
        <f t="shared" si="52"/>
        <v>0.13289893478146053</v>
      </c>
      <c r="N210" s="320">
        <f t="shared" si="52"/>
        <v>0.13580243701988626</v>
      </c>
      <c r="O210" s="320">
        <f t="shared" si="52"/>
        <v>0.13473353603247493</v>
      </c>
      <c r="P210" s="320">
        <f t="shared" si="52"/>
        <v>0.13131528667527256</v>
      </c>
      <c r="Q210" s="320">
        <f t="shared" si="52"/>
        <v>0.12005395815172185</v>
      </c>
      <c r="R210" s="320">
        <f t="shared" si="52"/>
        <v>0.11558889993629531</v>
      </c>
      <c r="S210" s="320">
        <f t="shared" si="52"/>
        <v>0.11648301407449109</v>
      </c>
      <c r="T210" s="320">
        <f t="shared" si="52"/>
        <v>0.12055461599157982</v>
      </c>
      <c r="U210" s="320">
        <f t="shared" si="52"/>
        <v>0.11826996883350931</v>
      </c>
      <c r="V210" s="320">
        <f t="shared" si="52"/>
        <v>0.11536236457815366</v>
      </c>
      <c r="W210" s="320">
        <f t="shared" si="52"/>
        <v>0.11497476981172364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4.0377121170686148E-2</v>
      </c>
      <c r="C211" s="320">
        <f t="shared" si="53"/>
        <v>4.04576383357746E-2</v>
      </c>
      <c r="D211" s="320">
        <f t="shared" si="53"/>
        <v>4.1341139341339532E-2</v>
      </c>
      <c r="E211" s="320">
        <f t="shared" si="53"/>
        <v>4.0979618307401183E-2</v>
      </c>
      <c r="F211" s="320">
        <f t="shared" si="53"/>
        <v>4.1336894719945443E-2</v>
      </c>
      <c r="G211" s="320">
        <f t="shared" si="53"/>
        <v>4.158937796115033E-2</v>
      </c>
      <c r="H211" s="320">
        <f t="shared" si="53"/>
        <v>4.156888335200256E-2</v>
      </c>
      <c r="I211" s="320">
        <f t="shared" si="53"/>
        <v>4.1767593550685836E-2</v>
      </c>
      <c r="J211" s="320">
        <f t="shared" si="53"/>
        <v>4.2143427817513249E-2</v>
      </c>
      <c r="K211" s="320">
        <f t="shared" si="53"/>
        <v>4.1733932247259665E-2</v>
      </c>
      <c r="L211" s="320">
        <f t="shared" si="53"/>
        <v>4.2323743398770042E-2</v>
      </c>
      <c r="M211" s="320">
        <f t="shared" si="53"/>
        <v>4.3059229321686918E-2</v>
      </c>
      <c r="N211" s="320">
        <f t="shared" si="53"/>
        <v>4.3238184616491177E-2</v>
      </c>
      <c r="O211" s="320">
        <f t="shared" si="53"/>
        <v>4.2814395479227281E-2</v>
      </c>
      <c r="P211" s="320">
        <f t="shared" si="53"/>
        <v>4.2098488588373194E-2</v>
      </c>
      <c r="Q211" s="320">
        <f t="shared" si="53"/>
        <v>4.0806556303916025E-2</v>
      </c>
      <c r="R211" s="320">
        <f t="shared" si="53"/>
        <v>3.9203253192649223E-2</v>
      </c>
      <c r="S211" s="320">
        <f t="shared" si="53"/>
        <v>3.9126813727903546E-2</v>
      </c>
      <c r="T211" s="320">
        <f t="shared" si="53"/>
        <v>3.9649180351496699E-2</v>
      </c>
      <c r="U211" s="320">
        <f t="shared" si="53"/>
        <v>3.8834352745422338E-2</v>
      </c>
      <c r="V211" s="320">
        <f t="shared" si="53"/>
        <v>3.8426449165242203E-2</v>
      </c>
      <c r="W211" s="320">
        <f t="shared" si="53"/>
        <v>3.8322119289209602E-2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3.8487311726985697E-2</v>
      </c>
      <c r="C212" s="320">
        <f t="shared" si="54"/>
        <v>4.0666696968792888E-2</v>
      </c>
      <c r="D212" s="320">
        <f t="shared" si="54"/>
        <v>2.7217400490929189E-2</v>
      </c>
      <c r="E212" s="320">
        <f t="shared" si="54"/>
        <v>3.1954240400882038E-2</v>
      </c>
      <c r="F212" s="320">
        <f t="shared" si="54"/>
        <v>2.4955367165237777E-2</v>
      </c>
      <c r="G212" s="320">
        <f t="shared" si="54"/>
        <v>2.0704315766302279E-2</v>
      </c>
      <c r="H212" s="320">
        <f t="shared" si="54"/>
        <v>2.0729222822228419E-2</v>
      </c>
      <c r="I212" s="320">
        <f t="shared" si="54"/>
        <v>1.8941117205160132E-2</v>
      </c>
      <c r="J212" s="320">
        <f t="shared" si="54"/>
        <v>1.5554385154843564E-2</v>
      </c>
      <c r="K212" s="320">
        <f t="shared" si="54"/>
        <v>2.2475386355383119E-2</v>
      </c>
      <c r="L212" s="320">
        <f t="shared" si="54"/>
        <v>1.6239305861032411E-2</v>
      </c>
      <c r="M212" s="320">
        <f t="shared" si="54"/>
        <v>7.6874118908023779E-3</v>
      </c>
      <c r="N212" s="320">
        <f t="shared" si="54"/>
        <v>5.8917340208046514E-3</v>
      </c>
      <c r="O212" s="320">
        <f t="shared" si="54"/>
        <v>7.0936620759355345E-3</v>
      </c>
      <c r="P212" s="320">
        <f t="shared" si="54"/>
        <v>8.4190000666249914E-3</v>
      </c>
      <c r="Q212" s="320">
        <f t="shared" si="54"/>
        <v>1.7939772561243326E-2</v>
      </c>
      <c r="R212" s="320">
        <f t="shared" si="54"/>
        <v>1.5877504625209558E-2</v>
      </c>
      <c r="S212" s="320">
        <f t="shared" si="54"/>
        <v>1.3975272209251278E-2</v>
      </c>
      <c r="T212" s="320">
        <f t="shared" si="54"/>
        <v>1.1842519753779439E-2</v>
      </c>
      <c r="U212" s="320">
        <f t="shared" si="54"/>
        <v>1.1118011647497213E-2</v>
      </c>
      <c r="V212" s="320">
        <f t="shared" si="54"/>
        <v>1.3330079544063057E-2</v>
      </c>
      <c r="W212" s="320">
        <f t="shared" si="54"/>
        <v>1.3416515972979172E-2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4.8246951644630449E-2</v>
      </c>
      <c r="C213" s="321">
        <f t="shared" si="55"/>
        <v>4.7890102492470762E-2</v>
      </c>
      <c r="D213" s="321">
        <f t="shared" si="55"/>
        <v>4.2554505268830506E-2</v>
      </c>
      <c r="E213" s="321">
        <f t="shared" si="55"/>
        <v>4.4757469108649639E-2</v>
      </c>
      <c r="F213" s="321">
        <f t="shared" si="55"/>
        <v>4.2411131572514943E-2</v>
      </c>
      <c r="G213" s="321">
        <f t="shared" si="55"/>
        <v>4.066101623673557E-2</v>
      </c>
      <c r="H213" s="321">
        <f t="shared" si="55"/>
        <v>4.0704236526120027E-2</v>
      </c>
      <c r="I213" s="321">
        <f t="shared" si="55"/>
        <v>3.9337485174562883E-2</v>
      </c>
      <c r="J213" s="321">
        <f t="shared" si="55"/>
        <v>3.6609502045089962E-2</v>
      </c>
      <c r="K213" s="321">
        <f t="shared" si="55"/>
        <v>4.0253700779183874E-2</v>
      </c>
      <c r="L213" s="321">
        <f t="shared" si="55"/>
        <v>3.6102844275406332E-2</v>
      </c>
      <c r="M213" s="321">
        <f t="shared" si="55"/>
        <v>2.8837295796965329E-2</v>
      </c>
      <c r="N213" s="321">
        <f t="shared" si="55"/>
        <v>2.6797867830382485E-2</v>
      </c>
      <c r="O213" s="321">
        <f t="shared" si="55"/>
        <v>2.9392817125312328E-2</v>
      </c>
      <c r="P213" s="321">
        <f t="shared" si="55"/>
        <v>3.107324924014989E-2</v>
      </c>
      <c r="Q213" s="321">
        <f t="shared" si="55"/>
        <v>4.0479987948358782E-2</v>
      </c>
      <c r="R213" s="321">
        <f t="shared" si="55"/>
        <v>5.5127936579332425E-2</v>
      </c>
      <c r="S213" s="321">
        <f t="shared" si="55"/>
        <v>5.5642921037217616E-2</v>
      </c>
      <c r="T213" s="321">
        <f t="shared" si="55"/>
        <v>5.0184424112616428E-2</v>
      </c>
      <c r="U213" s="321">
        <f t="shared" si="55"/>
        <v>5.6969277375528801E-2</v>
      </c>
      <c r="V213" s="321">
        <f t="shared" si="55"/>
        <v>5.8421721934394703E-2</v>
      </c>
      <c r="W213" s="321">
        <f t="shared" si="55"/>
        <v>5.9445291763154363E-2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0.47883420448144781</v>
      </c>
      <c r="C217" s="324">
        <f>IF(C$5=0,0,(C$5-C$16)/(CHI_fec!C$5-CHI_fec!C$16))</f>
        <v>0.47531786765075867</v>
      </c>
      <c r="D217" s="324">
        <f>IF(D$5=0,0,(D$5-D$16)/(CHI_fec!D$5-CHI_fec!D$16))</f>
        <v>0.4775718125395304</v>
      </c>
      <c r="E217" s="324">
        <f>IF(E$5=0,0,(E$5-E$16)/(CHI_fec!E$5-CHI_fec!E$16))</f>
        <v>0.47811695349701056</v>
      </c>
      <c r="F217" s="324">
        <f>IF(F$5=0,0,(F$5-F$16)/(CHI_fec!F$5-CHI_fec!F$16))</f>
        <v>0.48500835226854577</v>
      </c>
      <c r="G217" s="324">
        <f>IF(G$5=0,0,(G$5-G$16)/(CHI_fec!G$5-CHI_fec!G$16))</f>
        <v>0.49150023938983717</v>
      </c>
      <c r="H217" s="324">
        <f>IF(H$5=0,0,(H$5-H$16)/(CHI_fec!H$5-CHI_fec!H$16))</f>
        <v>0.49485015042455227</v>
      </c>
      <c r="I217" s="324">
        <f>IF(I$5=0,0,(I$5-I$16)/(CHI_fec!I$5-CHI_fec!I$16))</f>
        <v>0.49574553752591993</v>
      </c>
      <c r="J217" s="324">
        <f>IF(J$5=0,0,(J$5-J$16)/(CHI_fec!J$5-CHI_fec!J$16))</f>
        <v>0.49590529421045437</v>
      </c>
      <c r="K217" s="324">
        <f>IF(K$5=0,0,(K$5-K$16)/(CHI_fec!K$5-CHI_fec!K$16))</f>
        <v>0.49538090614703179</v>
      </c>
      <c r="L217" s="324">
        <f>IF(L$5=0,0,(L$5-L$16)/(CHI_fec!L$5-CHI_fec!L$16))</f>
        <v>0.49805304388247468</v>
      </c>
      <c r="M217" s="324">
        <f>IF(M$5=0,0,(M$5-M$16)/(CHI_fec!M$5-CHI_fec!M$16))</f>
        <v>0.50825740778989836</v>
      </c>
      <c r="N217" s="324">
        <f>IF(N$5=0,0,(N$5-N$16)/(CHI_fec!N$5-CHI_fec!N$16))</f>
        <v>0.51053040631644042</v>
      </c>
      <c r="O217" s="324">
        <f>IF(O$5=0,0,(O$5-O$16)/(CHI_fec!O$5-CHI_fec!O$16))</f>
        <v>0.51157411536932151</v>
      </c>
      <c r="P217" s="324">
        <f>IF(P$5=0,0,(P$5-P$16)/(CHI_fec!P$5-CHI_fec!P$16))</f>
        <v>0.52334882178347975</v>
      </c>
      <c r="Q217" s="324">
        <f>IF(Q$5=0,0,(Q$5-Q$16)/(CHI_fec!Q$5-CHI_fec!Q$16))</f>
        <v>0.51852424812741871</v>
      </c>
      <c r="R217" s="324">
        <f>IF(R$5=0,0,(R$5-R$16)/(CHI_fec!R$5-CHI_fec!R$16))</f>
        <v>0.53321012422225278</v>
      </c>
      <c r="S217" s="324">
        <f>IF(S$5=0,0,(S$5-S$16)/(CHI_fec!S$5-CHI_fec!S$16))</f>
        <v>0.54518905048097244</v>
      </c>
      <c r="T217" s="324">
        <f>IF(T$5=0,0,(T$5-T$16)/(CHI_fec!T$5-CHI_fec!T$16))</f>
        <v>0.54301017772890847</v>
      </c>
      <c r="U217" s="324">
        <f>IF(U$5=0,0,(U$5-U$16)/(CHI_fec!U$5-CHI_fec!U$16))</f>
        <v>0.55627763484496473</v>
      </c>
      <c r="V217" s="324">
        <f>IF(V$5=0,0,(V$5-V$16)/(CHI_fec!V$5-CHI_fec!V$16))</f>
        <v>0.55583721498777705</v>
      </c>
      <c r="W217" s="324">
        <f>IF(W$5=0,0,(W$5-W$16)/(CHI_fec!W$5-CHI_fec!W$16))</f>
        <v>0.56792226757155484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0.40466424183334615</v>
      </c>
      <c r="C218" s="307">
        <f>IF(C$6=0,0,C$6/CHI_fec!C$6)</f>
        <v>0.40466424183334609</v>
      </c>
      <c r="D218" s="307">
        <f>IF(D$6=0,0,D$6/CHI_fec!D$6)</f>
        <v>0.40466424183334637</v>
      </c>
      <c r="E218" s="307">
        <f>IF(E$6=0,0,E$6/CHI_fec!E$6)</f>
        <v>0.40661818859357951</v>
      </c>
      <c r="F218" s="307">
        <f>IF(F$6=0,0,F$6/CHI_fec!F$6)</f>
        <v>0.40903998482641762</v>
      </c>
      <c r="G218" s="307">
        <f>IF(G$6=0,0,G$6/CHI_fec!G$6)</f>
        <v>0.41162233157704026</v>
      </c>
      <c r="H218" s="307">
        <f>IF(H$6=0,0,H$6/CHI_fec!H$6)</f>
        <v>0.41458782694062785</v>
      </c>
      <c r="I218" s="307">
        <f>IF(I$6=0,0,I$6/CHI_fec!I$6)</f>
        <v>0.41458782694062807</v>
      </c>
      <c r="J218" s="307">
        <f>IF(J$6=0,0,J$6/CHI_fec!J$6)</f>
        <v>0.41458782694062801</v>
      </c>
      <c r="K218" s="307">
        <f>IF(K$6=0,0,K$6/CHI_fec!K$6)</f>
        <v>0.4145878269406279</v>
      </c>
      <c r="L218" s="307">
        <f>IF(L$6=0,0,L$6/CHI_fec!L$6)</f>
        <v>0.41458782694062785</v>
      </c>
      <c r="M218" s="307">
        <f>IF(M$6=0,0,M$6/CHI_fec!M$6)</f>
        <v>0.42117386766500436</v>
      </c>
      <c r="N218" s="307">
        <f>IF(N$6=0,0,N$6/CHI_fec!N$6)</f>
        <v>0.4211738676650042</v>
      </c>
      <c r="O218" s="307">
        <f>IF(O$6=0,0,O$6/CHI_fec!O$6)</f>
        <v>0.4211738676650042</v>
      </c>
      <c r="P218" s="307">
        <f>IF(P$6=0,0,P$6/CHI_fec!P$6)</f>
        <v>0.43033536336836242</v>
      </c>
      <c r="Q218" s="307">
        <f>IF(Q$6=0,0,Q$6/CHI_fec!Q$6)</f>
        <v>0.43033536336836203</v>
      </c>
      <c r="R218" s="307">
        <f>IF(R$6=0,0,R$6/CHI_fec!R$6)</f>
        <v>0.44021534664791512</v>
      </c>
      <c r="S218" s="307">
        <f>IF(S$6=0,0,S$6/CHI_fec!S$6)</f>
        <v>0.44885533222846646</v>
      </c>
      <c r="T218" s="307">
        <f>IF(T$6=0,0,T$6/CHI_fec!T$6)</f>
        <v>0.44885533222846635</v>
      </c>
      <c r="U218" s="307">
        <f>IF(U$6=0,0,U$6/CHI_fec!U$6)</f>
        <v>0.45826739461489546</v>
      </c>
      <c r="V218" s="307">
        <f>IF(V$6=0,0,V$6/CHI_fec!V$6)</f>
        <v>0.4582673946148953</v>
      </c>
      <c r="W218" s="307">
        <f>IF(W$6=0,0,W$6/CHI_fec!W$6)</f>
        <v>0.46744065515340577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0.10602969736006682</v>
      </c>
      <c r="C219" s="308">
        <f>IF(C$7=0,0,C$7/CHI_fec!C$7)</f>
        <v>0.1060296973600669</v>
      </c>
      <c r="D219" s="308">
        <f>IF(D$7=0,0,D$7/CHI_fec!D$7)</f>
        <v>0.1060296973600669</v>
      </c>
      <c r="E219" s="308">
        <f>IF(E$7=0,0,E$7/CHI_fec!E$7)</f>
        <v>0.1065416684270102</v>
      </c>
      <c r="F219" s="308">
        <f>IF(F$7=0,0,F$7/CHI_fec!F$7)</f>
        <v>0.10717622491876297</v>
      </c>
      <c r="G219" s="308">
        <f>IF(G$7=0,0,G$7/CHI_fec!G$7)</f>
        <v>0.10785284868766022</v>
      </c>
      <c r="H219" s="308">
        <f>IF(H$7=0,0,H$7/CHI_fec!H$7)</f>
        <v>0.10862986465156001</v>
      </c>
      <c r="I219" s="308">
        <f>IF(I$7=0,0,I$7/CHI_fec!I$7)</f>
        <v>0.10862986465156008</v>
      </c>
      <c r="J219" s="308">
        <f>IF(J$7=0,0,J$7/CHI_fec!J$7)</f>
        <v>0.10862986465155992</v>
      </c>
      <c r="K219" s="308">
        <f>IF(K$7=0,0,K$7/CHI_fec!K$7)</f>
        <v>0.10862986465155998</v>
      </c>
      <c r="L219" s="308">
        <f>IF(L$7=0,0,L$7/CHI_fec!L$7)</f>
        <v>0.10862986465156001</v>
      </c>
      <c r="M219" s="308">
        <f>IF(M$7=0,0,M$7/CHI_fec!M$7)</f>
        <v>0.11035553208795852</v>
      </c>
      <c r="N219" s="308">
        <f>IF(N$7=0,0,N$7/CHI_fec!N$7)</f>
        <v>0.11035553208795851</v>
      </c>
      <c r="O219" s="308">
        <f>IF(O$7=0,0,O$7/CHI_fec!O$7)</f>
        <v>0.11035553208795854</v>
      </c>
      <c r="P219" s="308">
        <f>IF(P$7=0,0,P$7/CHI_fec!P$7)</f>
        <v>0.11275601751852601</v>
      </c>
      <c r="Q219" s="308">
        <f>IF(Q$7=0,0,Q$7/CHI_fec!Q$7)</f>
        <v>0.11275601751852604</v>
      </c>
      <c r="R219" s="308">
        <f>IF(R$7=0,0,R$7/CHI_fec!R$7)</f>
        <v>0.1153447603051569</v>
      </c>
      <c r="S219" s="308">
        <f>IF(S$7=0,0,S$7/CHI_fec!S$7)</f>
        <v>0.1176086002040093</v>
      </c>
      <c r="T219" s="308">
        <f>IF(T$7=0,0,T$7/CHI_fec!T$7)</f>
        <v>0.11760860020400936</v>
      </c>
      <c r="U219" s="308">
        <f>IF(U$7=0,0,U$7/CHI_fec!U$7)</f>
        <v>0.12007473885230156</v>
      </c>
      <c r="V219" s="308">
        <f>IF(V$7=0,0,V$7/CHI_fec!V$7)</f>
        <v>0.12007473885230162</v>
      </c>
      <c r="W219" s="308">
        <f>IF(W$7=0,0,W$7/CHI_fec!W$7)</f>
        <v>0.12273555772565804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0.57469343534752959</v>
      </c>
      <c r="C220" s="308">
        <f>IF(C$8=0,0,C$8/CHI_fec!C$8)</f>
        <v>0.57469343534752992</v>
      </c>
      <c r="D220" s="308">
        <f>IF(D$8=0,0,D$8/CHI_fec!D$8)</f>
        <v>0.5746934353475297</v>
      </c>
      <c r="E220" s="308">
        <f>IF(E$8=0,0,E$8/CHI_fec!E$8)</f>
        <v>0.5774683787698528</v>
      </c>
      <c r="F220" s="308">
        <f>IF(F$8=0,0,F$8/CHI_fec!F$8)</f>
        <v>0.58090774961827696</v>
      </c>
      <c r="G220" s="308">
        <f>IF(G$8=0,0,G$8/CHI_fec!G$8)</f>
        <v>0.584575130058541</v>
      </c>
      <c r="H220" s="308">
        <f>IF(H$8=0,0,H$8/CHI_fec!H$8)</f>
        <v>0.58878664800805436</v>
      </c>
      <c r="I220" s="308">
        <f>IF(I$8=0,0,I$8/CHI_fec!I$8)</f>
        <v>0.58878664800805447</v>
      </c>
      <c r="J220" s="308">
        <f>IF(J$8=0,0,J$8/CHI_fec!J$8)</f>
        <v>0.58878664800805447</v>
      </c>
      <c r="K220" s="308">
        <f>IF(K$8=0,0,K$8/CHI_fec!K$8)</f>
        <v>0.58878664800805436</v>
      </c>
      <c r="L220" s="308">
        <f>IF(L$8=0,0,L$8/CHI_fec!L$8)</f>
        <v>0.58878664800805436</v>
      </c>
      <c r="M220" s="308">
        <f>IF(M$8=0,0,M$8/CHI_fec!M$8)</f>
        <v>0.59813996855864882</v>
      </c>
      <c r="N220" s="308">
        <f>IF(N$8=0,0,N$8/CHI_fec!N$8)</f>
        <v>0.59813996855864882</v>
      </c>
      <c r="O220" s="308">
        <f>IF(O$8=0,0,O$8/CHI_fec!O$8)</f>
        <v>0.59813996855864882</v>
      </c>
      <c r="P220" s="308">
        <f>IF(P$8=0,0,P$8/CHI_fec!P$8)</f>
        <v>0.6111508820380086</v>
      </c>
      <c r="Q220" s="308">
        <f>IF(Q$8=0,0,Q$8/CHI_fec!Q$8)</f>
        <v>0.61115088203800882</v>
      </c>
      <c r="R220" s="308">
        <f>IF(R$8=0,0,R$8/CHI_fec!R$8)</f>
        <v>0.62518217253795039</v>
      </c>
      <c r="S220" s="308">
        <f>IF(S$8=0,0,S$8/CHI_fec!S$8)</f>
        <v>0.63745245115744131</v>
      </c>
      <c r="T220" s="308">
        <f>IF(T$8=0,0,T$8/CHI_fec!T$8)</f>
        <v>0.63745245115744165</v>
      </c>
      <c r="U220" s="308">
        <f>IF(U$8=0,0,U$8/CHI_fec!U$8)</f>
        <v>0.65032320795743026</v>
      </c>
      <c r="V220" s="308">
        <f>IF(V$8=0,0,V$8/CHI_fec!V$8)</f>
        <v>0.65081921280175192</v>
      </c>
      <c r="W220" s="308">
        <f>IF(W$8=0,0,W$8/CHI_fec!W$8)</f>
        <v>0.66235329343730998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0.40794743445836268</v>
      </c>
      <c r="C221" s="308">
        <f>IF(C$9=0,0,C$9/CHI_fec!C$9)</f>
        <v>0.40794743445836273</v>
      </c>
      <c r="D221" s="308">
        <f>IF(D$9=0,0,D$9/CHI_fec!D$9)</f>
        <v>0.40794743445836268</v>
      </c>
      <c r="E221" s="308">
        <f>IF(E$9=0,0,E$9/CHI_fec!E$9)</f>
        <v>0.40991723432082189</v>
      </c>
      <c r="F221" s="308">
        <f>IF(F$9=0,0,F$9/CHI_fec!F$9)</f>
        <v>0.41235867949396382</v>
      </c>
      <c r="G221" s="308">
        <f>IF(G$9=0,0,G$9/CHI_fec!G$9)</f>
        <v>0.41496197779140059</v>
      </c>
      <c r="H221" s="308">
        <f>IF(H$9=0,0,H$9/CHI_fec!H$9)</f>
        <v>0.41795153333006879</v>
      </c>
      <c r="I221" s="308">
        <f>IF(I$9=0,0,I$9/CHI_fec!I$9)</f>
        <v>0.41795153333006874</v>
      </c>
      <c r="J221" s="308">
        <f>IF(J$9=0,0,J$9/CHI_fec!J$9)</f>
        <v>0.41795153333006896</v>
      </c>
      <c r="K221" s="308">
        <f>IF(K$9=0,0,K$9/CHI_fec!K$9)</f>
        <v>0.41795153333006896</v>
      </c>
      <c r="L221" s="308">
        <f>IF(L$9=0,0,L$9/CHI_fec!L$9)</f>
        <v>0.4179515333300689</v>
      </c>
      <c r="M221" s="308">
        <f>IF(M$9=0,0,M$9/CHI_fec!M$9)</f>
        <v>0.42459100907068553</v>
      </c>
      <c r="N221" s="308">
        <f>IF(N$9=0,0,N$9/CHI_fec!N$9)</f>
        <v>0.42459100907068559</v>
      </c>
      <c r="O221" s="308">
        <f>IF(O$9=0,0,O$9/CHI_fec!O$9)</f>
        <v>0.42459100907068548</v>
      </c>
      <c r="P221" s="308">
        <f>IF(P$9=0,0,P$9/CHI_fec!P$9)</f>
        <v>0.43382683542157258</v>
      </c>
      <c r="Q221" s="308">
        <f>IF(Q$9=0,0,Q$9/CHI_fec!Q$9)</f>
        <v>0.4338268354215728</v>
      </c>
      <c r="R221" s="308">
        <f>IF(R$9=0,0,R$9/CHI_fec!R$9)</f>
        <v>0.4437869787075836</v>
      </c>
      <c r="S221" s="308">
        <f>IF(S$9=0,0,S$9/CHI_fec!S$9)</f>
        <v>0.45249706372862375</v>
      </c>
      <c r="T221" s="308">
        <f>IF(T$9=0,0,T$9/CHI_fec!T$9)</f>
        <v>0.45249706372862408</v>
      </c>
      <c r="U221" s="308">
        <f>IF(U$9=0,0,U$9/CHI_fec!U$9)</f>
        <v>0.46198548970397108</v>
      </c>
      <c r="V221" s="308">
        <f>IF(V$9=0,0,V$9/CHI_fec!V$9)</f>
        <v>0.46198548970397113</v>
      </c>
      <c r="W221" s="308">
        <f>IF(W$9=0,0,W$9/CHI_fec!W$9)</f>
        <v>0.47222294449230279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0.59770948407978808</v>
      </c>
      <c r="C222" s="309">
        <f>IF(C$10=0,0,C$10/CHI_fec!C$10)</f>
        <v>0.59846671223342263</v>
      </c>
      <c r="D222" s="309">
        <f>IF(D$10=0,0,D$10/CHI_fec!D$10)</f>
        <v>0.58959671862476493</v>
      </c>
      <c r="E222" s="309">
        <f>IF(E$10=0,0,E$10/CHI_fec!E$10)</f>
        <v>0.59529337710077912</v>
      </c>
      <c r="F222" s="309">
        <f>IF(F$10=0,0,F$10/CHI_fec!F$10)</f>
        <v>0.59414715747503855</v>
      </c>
      <c r="G222" s="309">
        <f>IF(G$10=0,0,G$10/CHI_fec!G$10)</f>
        <v>0.59525382644348079</v>
      </c>
      <c r="H222" s="309">
        <f>IF(H$10=0,0,H$10/CHI_fec!H$10)</f>
        <v>0.60108187786587997</v>
      </c>
      <c r="I222" s="309">
        <f>IF(I$10=0,0,I$10/CHI_fec!I$10)</f>
        <v>0.59900422442064516</v>
      </c>
      <c r="J222" s="309">
        <f>IF(J$10=0,0,J$10/CHI_fec!J$10)</f>
        <v>0.59653905697452025</v>
      </c>
      <c r="K222" s="309">
        <f>IF(K$10=0,0,K$10/CHI_fec!K$10)</f>
        <v>0.60019713399555741</v>
      </c>
      <c r="L222" s="309">
        <f>IF(L$10=0,0,L$10/CHI_fec!L$10)</f>
        <v>0.596009549602876</v>
      </c>
      <c r="M222" s="309">
        <f>IF(M$10=0,0,M$10/CHI_fec!M$10)</f>
        <v>0.60108908889676893</v>
      </c>
      <c r="N222" s="309">
        <f>IF(N$10=0,0,N$10/CHI_fec!N$10)</f>
        <v>0.59960693625866079</v>
      </c>
      <c r="O222" s="309">
        <f>IF(O$10=0,0,O$10/CHI_fec!O$10)</f>
        <v>0.6019111603669739</v>
      </c>
      <c r="P222" s="309">
        <f>IF(P$10=0,0,P$10/CHI_fec!P$10)</f>
        <v>0.65504956398554481</v>
      </c>
      <c r="Q222" s="309">
        <f>IF(Q$10=0,0,Q$10/CHI_fec!Q$10)</f>
        <v>0.66852551385104331</v>
      </c>
      <c r="R222" s="309">
        <f>IF(R$10=0,0,R$10/CHI_fec!R$10)</f>
        <v>0.68680324018339545</v>
      </c>
      <c r="S222" s="309">
        <f>IF(S$10=0,0,S$10/CHI_fec!S$10)</f>
        <v>0.70362610529481961</v>
      </c>
      <c r="T222" s="309">
        <f>IF(T$10=0,0,T$10/CHI_fec!T$10)</f>
        <v>0.70551922068520267</v>
      </c>
      <c r="U222" s="309">
        <f>IF(U$10=0,0,U$10/CHI_fec!U$10)</f>
        <v>0.7258518025542906</v>
      </c>
      <c r="V222" s="309">
        <f>IF(V$10=0,0,V$10/CHI_fec!V$10)</f>
        <v>0.73883973919936985</v>
      </c>
      <c r="W222" s="309">
        <f>IF(W$10=0,0,W$10/CHI_fec!W$10)</f>
        <v>0.75618288705041314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0.56304581169976442</v>
      </c>
      <c r="C224" s="310">
        <f>IF(C$25=0,0,C$25/CHI_fec!C$25)</f>
        <v>0.55544901217951659</v>
      </c>
      <c r="D224" s="310">
        <f>IF(D$25=0,0,D$25/CHI_fec!D$25)</f>
        <v>0.5586261423721085</v>
      </c>
      <c r="E224" s="310">
        <f>IF(E$25=0,0,E$25/CHI_fec!E$25)</f>
        <v>0.55953230103540674</v>
      </c>
      <c r="F224" s="310">
        <f>IF(F$25=0,0,F$25/CHI_fec!F$25)</f>
        <v>0.57029895836026012</v>
      </c>
      <c r="G224" s="310">
        <f>IF(G$25=0,0,G$25/CHI_fec!G$25)</f>
        <v>0.57957523046368253</v>
      </c>
      <c r="H224" s="310">
        <f>IF(H$25=0,0,H$25/CHI_fec!H$25)</f>
        <v>0.58277937300395399</v>
      </c>
      <c r="I224" s="310">
        <f>IF(I$25=0,0,I$25/CHI_fec!I$25)</f>
        <v>0.58289539989964523</v>
      </c>
      <c r="J224" s="310">
        <f>IF(J$25=0,0,J$25/CHI_fec!J$25)</f>
        <v>0.58115042553646445</v>
      </c>
      <c r="K224" s="310">
        <f>IF(K$25=0,0,K$25/CHI_fec!K$25)</f>
        <v>0.57763266642323197</v>
      </c>
      <c r="L224" s="310">
        <f>IF(L$25=0,0,L$25/CHI_fec!L$25)</f>
        <v>0.58003114680533585</v>
      </c>
      <c r="M224" s="310">
        <f>IF(M$25=0,0,M$25/CHI_fec!M$25)</f>
        <v>0.59256340892604686</v>
      </c>
      <c r="N224" s="310">
        <f>IF(N$25=0,0,N$25/CHI_fec!N$25)</f>
        <v>0.59589950783305479</v>
      </c>
      <c r="O224" s="310">
        <f>IF(O$25=0,0,O$25/CHI_fec!O$25)</f>
        <v>0.59952948238286241</v>
      </c>
      <c r="P224" s="310">
        <f>IF(P$25=0,0,P$25/CHI_fec!P$25)</f>
        <v>0.61313039490722931</v>
      </c>
      <c r="Q224" s="310">
        <f>IF(Q$25=0,0,Q$25/CHI_fec!Q$25)</f>
        <v>0.610580835569837</v>
      </c>
      <c r="R224" s="310">
        <f>IF(R$25=0,0,R$25/CHI_fec!R$25)</f>
        <v>0.62788230906473796</v>
      </c>
      <c r="S224" s="310">
        <f>IF(S$25=0,0,S$25/CHI_fec!S$25)</f>
        <v>0.64054791262186905</v>
      </c>
      <c r="T224" s="310">
        <f>IF(T$25=0,0,T$25/CHI_fec!T$25)</f>
        <v>0.63966048774539375</v>
      </c>
      <c r="U224" s="310">
        <f>IF(U$25=0,0,U$25/CHI_fec!U$25)</f>
        <v>0.65542102215950693</v>
      </c>
      <c r="V224" s="310">
        <f>IF(V$25=0,0,V$25/CHI_fec!V$25)</f>
        <v>0.6558563474659389</v>
      </c>
      <c r="W224" s="310">
        <f>IF(W$25=0,0,W$25/CHI_fec!W$25)</f>
        <v>0.6703246993805051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0.37060706673048927</v>
      </c>
      <c r="C225" s="310">
        <f>IF(C$36=0,0,C$36/CHI_fec!C$36)</f>
        <v>0.36570099459766053</v>
      </c>
      <c r="D225" s="310">
        <f>IF(D$36=0,0,D$36/CHI_fec!D$36)</f>
        <v>0.36673591887309953</v>
      </c>
      <c r="E225" s="310">
        <f>IF(E$36=0,0,E$36/CHI_fec!E$36)</f>
        <v>0.36763217124439279</v>
      </c>
      <c r="F225" s="310">
        <f>IF(F$36=0,0,F$36/CHI_fec!F$36)</f>
        <v>0.37430765224826673</v>
      </c>
      <c r="G225" s="310">
        <f>IF(G$36=0,0,G$36/CHI_fec!G$36)</f>
        <v>0.38013758673660841</v>
      </c>
      <c r="H225" s="310">
        <f>IF(H$36=0,0,H$36/CHI_fec!H$36)</f>
        <v>0.38240945259381126</v>
      </c>
      <c r="I225" s="310">
        <f>IF(I$36=0,0,I$36/CHI_fec!I$36)</f>
        <v>0.38203915386142334</v>
      </c>
      <c r="J225" s="310">
        <f>IF(J$36=0,0,J$36/CHI_fec!J$36)</f>
        <v>0.38064926417833478</v>
      </c>
      <c r="K225" s="310">
        <f>IF(K$36=0,0,K$36/CHI_fec!K$36)</f>
        <v>0.37892830465094307</v>
      </c>
      <c r="L225" s="310">
        <f>IF(L$36=0,0,L$36/CHI_fec!L$36)</f>
        <v>0.38022795549215554</v>
      </c>
      <c r="M225" s="310">
        <f>IF(M$36=0,0,M$36/CHI_fec!M$36)</f>
        <v>0.38727338143230711</v>
      </c>
      <c r="N225" s="310">
        <f>IF(N$36=0,0,N$36/CHI_fec!N$36)</f>
        <v>0.3890407313851782</v>
      </c>
      <c r="O225" s="310">
        <f>IF(O$36=0,0,O$36/CHI_fec!O$36)</f>
        <v>0.3901844140256131</v>
      </c>
      <c r="P225" s="310">
        <f>IF(P$36=0,0,P$36/CHI_fec!P$36)</f>
        <v>0.39895245443838184</v>
      </c>
      <c r="Q225" s="310">
        <f>IF(Q$36=0,0,Q$36/CHI_fec!Q$36)</f>
        <v>0.39784704376482355</v>
      </c>
      <c r="R225" s="310">
        <f>IF(R$36=0,0,R$36/CHI_fec!R$36)</f>
        <v>0.40900025906256532</v>
      </c>
      <c r="S225" s="310">
        <f>IF(S$36=0,0,S$36/CHI_fec!S$36)</f>
        <v>0.41714697391241995</v>
      </c>
      <c r="T225" s="310">
        <f>IF(T$36=0,0,T$36/CHI_fec!T$36)</f>
        <v>0.41644352092502041</v>
      </c>
      <c r="U225" s="310">
        <f>IF(U$36=0,0,U$36/CHI_fec!U$36)</f>
        <v>0.42663344044979545</v>
      </c>
      <c r="V225" s="310">
        <f>IF(V$36=0,0,V$36/CHI_fec!V$36)</f>
        <v>0.42710925616026935</v>
      </c>
      <c r="W225" s="310">
        <f>IF(W$36=0,0,W$36/CHI_fec!W$36)</f>
        <v>0.43662582955332435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0.52451075894080856</v>
      </c>
      <c r="C226" s="310">
        <f>IF(C$44=0,0,C$44/CHI_fec!C$44)</f>
        <v>0.52476118439991748</v>
      </c>
      <c r="D226" s="310">
        <f>IF(D$44=0,0,D$44/CHI_fec!D$44)</f>
        <v>0.51119279079571267</v>
      </c>
      <c r="E226" s="310">
        <f>IF(E$44=0,0,E$44/CHI_fec!E$44)</f>
        <v>0.5182424399540484</v>
      </c>
      <c r="F226" s="310">
        <f>IF(F$44=0,0,F$44/CHI_fec!F$44)</f>
        <v>0.51583441447721945</v>
      </c>
      <c r="G226" s="310">
        <f>IF(G$44=0,0,G$44/CHI_fec!G$44)</f>
        <v>0.51604000761026403</v>
      </c>
      <c r="H226" s="310">
        <f>IF(H$44=0,0,H$44/CHI_fec!H$44)</f>
        <v>0.51954293459229406</v>
      </c>
      <c r="I226" s="310">
        <f>IF(I$44=0,0,I$44/CHI_fec!I$44)</f>
        <v>0.51765673519549027</v>
      </c>
      <c r="J226" s="310">
        <f>IF(J$44=0,0,J$44/CHI_fec!J$44)</f>
        <v>0.51363489853117339</v>
      </c>
      <c r="K226" s="310">
        <f>IF(K$44=0,0,K$44/CHI_fec!K$44)</f>
        <v>0.52001600022143468</v>
      </c>
      <c r="L226" s="310">
        <f>IF(L$44=0,0,L$44/CHI_fec!L$44)</f>
        <v>0.51399431047487587</v>
      </c>
      <c r="M226" s="310">
        <f>IF(M$44=0,0,M$44/CHI_fec!M$44)</f>
        <v>0.51417149566429854</v>
      </c>
      <c r="N226" s="310">
        <f>IF(N$44=0,0,N$44/CHI_fec!N$44)</f>
        <v>0.51320908386599051</v>
      </c>
      <c r="O226" s="310">
        <f>IF(O$44=0,0,O$44/CHI_fec!O$44)</f>
        <v>0.51534885962176091</v>
      </c>
      <c r="P226" s="310">
        <f>IF(P$44=0,0,P$44/CHI_fec!P$44)</f>
        <v>0.52817191760219451</v>
      </c>
      <c r="Q226" s="310">
        <f>IF(Q$44=0,0,Q$44/CHI_fec!Q$44)</f>
        <v>0.53798735418844867</v>
      </c>
      <c r="R226" s="310">
        <f>IF(R$44=0,0,R$44/CHI_fec!R$44)</f>
        <v>0.5496112187789749</v>
      </c>
      <c r="S226" s="310">
        <f>IF(S$44=0,0,S$44/CHI_fec!S$44)</f>
        <v>0.55829848163604145</v>
      </c>
      <c r="T226" s="310">
        <f>IF(T$44=0,0,T$44/CHI_fec!T$44)</f>
        <v>0.55540562816165151</v>
      </c>
      <c r="U226" s="310">
        <f>IF(U$44=0,0,U$44/CHI_fec!U$44)</f>
        <v>0.56703654717347296</v>
      </c>
      <c r="V226" s="310">
        <f>IF(V$44=0,0,V$44/CHI_fec!V$44)</f>
        <v>0.56995865981130678</v>
      </c>
      <c r="W226" s="310">
        <f>IF(W$44=0,0,W$44/CHI_fec!W$44)</f>
        <v>0.58272516957157949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0.57718914383232844</v>
      </c>
      <c r="C227" s="311">
        <f>IF(C$58=0,0,C$58/CHI_fec!C$58)</f>
        <v>0.57718914383232856</v>
      </c>
      <c r="D227" s="311">
        <f>IF(D$58=0,0,D$58/CHI_fec!D$58)</f>
        <v>0.577189143832328</v>
      </c>
      <c r="E227" s="311">
        <f>IF(E$58=0,0,E$58/CHI_fec!E$58)</f>
        <v>0.57997613794014324</v>
      </c>
      <c r="F227" s="311">
        <f>IF(F$58=0,0,F$58/CHI_fec!F$58)</f>
        <v>0.58343044486836426</v>
      </c>
      <c r="G227" s="311">
        <f>IF(G$58=0,0,G$58/CHI_fec!G$58)</f>
        <v>0.58711375156064161</v>
      </c>
      <c r="H227" s="311">
        <f>IF(H$58=0,0,H$58/CHI_fec!H$58)</f>
        <v>0.59134355877610778</v>
      </c>
      <c r="I227" s="311">
        <f>IF(I$58=0,0,I$58/CHI_fec!I$58)</f>
        <v>0.591343558776108</v>
      </c>
      <c r="J227" s="311">
        <f>IF(J$58=0,0,J$58/CHI_fec!J$58)</f>
        <v>0.591343558776108</v>
      </c>
      <c r="K227" s="311">
        <f>IF(K$58=0,0,K$58/CHI_fec!K$58)</f>
        <v>0.59134355877610778</v>
      </c>
      <c r="L227" s="311">
        <f>IF(L$58=0,0,L$58/CHI_fec!L$58)</f>
        <v>0.591343558776108</v>
      </c>
      <c r="M227" s="311">
        <f>IF(M$58=0,0,M$58/CHI_fec!M$58)</f>
        <v>0.60073749778521157</v>
      </c>
      <c r="N227" s="311">
        <f>IF(N$58=0,0,N$58/CHI_fec!N$58)</f>
        <v>0.60073749778521135</v>
      </c>
      <c r="O227" s="311">
        <f>IF(O$58=0,0,O$58/CHI_fec!O$58)</f>
        <v>0.60073749778521168</v>
      </c>
      <c r="P227" s="311">
        <f>IF(P$58=0,0,P$58/CHI_fec!P$58)</f>
        <v>0.6138049134710839</v>
      </c>
      <c r="Q227" s="311">
        <f>IF(Q$58=0,0,Q$58/CHI_fec!Q$58)</f>
        <v>0.61380491347108401</v>
      </c>
      <c r="R227" s="311">
        <f>IF(R$58=0,0,R$58/CHI_fec!R$58)</f>
        <v>0.62789713734628205</v>
      </c>
      <c r="S227" s="311">
        <f>IF(S$58=0,0,S$58/CHI_fec!S$58)</f>
        <v>0.64022070183364255</v>
      </c>
      <c r="T227" s="311">
        <f>IF(T$58=0,0,T$58/CHI_fec!T$58)</f>
        <v>0.64022070183364288</v>
      </c>
      <c r="U227" s="311">
        <f>IF(U$58=0,0,U$58/CHI_fec!U$58)</f>
        <v>0.65364551101843016</v>
      </c>
      <c r="V227" s="311">
        <f>IF(V$58=0,0,V$58/CHI_fec!V$58)</f>
        <v>0.65364551101842994</v>
      </c>
      <c r="W227" s="311">
        <f>IF(W$58=0,0,W$58/CHI_fec!W$58)</f>
        <v>0.667368459916587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0.52147893993748995</v>
      </c>
      <c r="C229" s="324">
        <f>IF(C$61=0,0,C$61/CHI_fec!C$61)</f>
        <v>0.5180392706925171</v>
      </c>
      <c r="D229" s="324">
        <f>IF(D$61=0,0,D$61/CHI_fec!D$61)</f>
        <v>0.52193173678561422</v>
      </c>
      <c r="E229" s="324">
        <f>IF(E$61=0,0,E$61/CHI_fec!E$61)</f>
        <v>0.522334403853144</v>
      </c>
      <c r="F229" s="324">
        <f>IF(F$61=0,0,F$61/CHI_fec!F$61)</f>
        <v>0.53065139054069066</v>
      </c>
      <c r="G229" s="324">
        <f>IF(G$61=0,0,G$61/CHI_fec!G$61)</f>
        <v>0.53838162897678321</v>
      </c>
      <c r="H229" s="324">
        <f>IF(H$61=0,0,H$61/CHI_fec!H$61)</f>
        <v>0.53781444430391845</v>
      </c>
      <c r="I229" s="324">
        <f>IF(I$61=0,0,I$61/CHI_fec!I$61)</f>
        <v>0.53849800875490184</v>
      </c>
      <c r="J229" s="324">
        <f>IF(J$61=0,0,J$61/CHI_fec!J$61)</f>
        <v>0.53886018180083728</v>
      </c>
      <c r="K229" s="324">
        <f>IF(K$61=0,0,K$61/CHI_fec!K$61)</f>
        <v>0.5476011086108884</v>
      </c>
      <c r="L229" s="324">
        <f>IF(L$61=0,0,L$61/CHI_fec!L$61)</f>
        <v>0.55149948007059646</v>
      </c>
      <c r="M229" s="324">
        <f>IF(M$61=0,0,M$61/CHI_fec!M$61)</f>
        <v>0.55776111238310799</v>
      </c>
      <c r="N229" s="324">
        <f>IF(N$61=0,0,N$61/CHI_fec!N$61)</f>
        <v>0.56131124019513834</v>
      </c>
      <c r="O229" s="324">
        <f>IF(O$61=0,0,O$61/CHI_fec!O$61)</f>
        <v>0.57039282440972539</v>
      </c>
      <c r="P229" s="324">
        <f>IF(P$61=0,0,P$61/CHI_fec!P$61)</f>
        <v>0.57115943205282771</v>
      </c>
      <c r="Q229" s="324">
        <f>IF(Q$61=0,0,Q$61/CHI_fec!Q$61)</f>
        <v>0.56407745305859469</v>
      </c>
      <c r="R229" s="324">
        <f>IF(R$61=0,0,R$61/CHI_fec!R$61)</f>
        <v>0.56716316454493843</v>
      </c>
      <c r="S229" s="324">
        <f>IF(S$61=0,0,S$61/CHI_fec!S$61)</f>
        <v>0.5687124196285237</v>
      </c>
      <c r="T229" s="324">
        <f>IF(T$61=0,0,T$61/CHI_fec!T$61)</f>
        <v>0.59264185389762869</v>
      </c>
      <c r="U229" s="324">
        <f>IF(U$61=0,0,U$61/CHI_fec!U$61)</f>
        <v>0.59924009963517599</v>
      </c>
      <c r="V229" s="324">
        <f>IF(V$61=0,0,V$61/CHI_fec!V$61)</f>
        <v>0.61165969818395383</v>
      </c>
      <c r="W229" s="324">
        <f>IF(W$61=0,0,W$61/CHI_fec!W$61)</f>
        <v>0.62328794096057172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0.43235583608875222</v>
      </c>
      <c r="C230" s="307">
        <f>IF(C$62=0,0,C$62/CHI_fec!C$62)</f>
        <v>0.43304582063010821</v>
      </c>
      <c r="D230" s="307">
        <f>IF(D$62=0,0,D$62/CHI_fec!D$62)</f>
        <v>0.43304582063010816</v>
      </c>
      <c r="E230" s="307">
        <f>IF(E$62=0,0,E$62/CHI_fec!E$62)</f>
        <v>0.4350751490644062</v>
      </c>
      <c r="F230" s="307">
        <f>IF(F$62=0,0,F$62/CHI_fec!F$62)</f>
        <v>0.437372997584274</v>
      </c>
      <c r="G230" s="307">
        <f>IF(G$62=0,0,G$62/CHI_fec!G$62)</f>
        <v>0.44011633983981507</v>
      </c>
      <c r="H230" s="307">
        <f>IF(H$62=0,0,H$62/CHI_fec!H$62)</f>
        <v>0.44011633983981507</v>
      </c>
      <c r="I230" s="307">
        <f>IF(I$62=0,0,I$62/CHI_fec!I$62)</f>
        <v>0.44011633983981518</v>
      </c>
      <c r="J230" s="307">
        <f>IF(J$62=0,0,J$62/CHI_fec!J$62)</f>
        <v>0.44011633983981507</v>
      </c>
      <c r="K230" s="307">
        <f>IF(K$62=0,0,K$62/CHI_fec!K$62)</f>
        <v>0.45059540520512265</v>
      </c>
      <c r="L230" s="307">
        <f>IF(L$62=0,0,L$62/CHI_fec!L$62)</f>
        <v>0.45059540520512259</v>
      </c>
      <c r="M230" s="307">
        <f>IF(M$62=0,0,M$62/CHI_fec!M$62)</f>
        <v>0.4505954052051227</v>
      </c>
      <c r="N230" s="307">
        <f>IF(N$62=0,0,N$62/CHI_fec!N$62)</f>
        <v>0.45059540520512265</v>
      </c>
      <c r="O230" s="307">
        <f>IF(O$62=0,0,O$62/CHI_fec!O$62)</f>
        <v>0.45776913249494983</v>
      </c>
      <c r="P230" s="307">
        <f>IF(P$62=0,0,P$62/CHI_fec!P$62)</f>
        <v>0.45776913249494972</v>
      </c>
      <c r="Q230" s="307">
        <f>IF(Q$62=0,0,Q$62/CHI_fec!Q$62)</f>
        <v>0.45776913249494988</v>
      </c>
      <c r="R230" s="307">
        <f>IF(R$62=0,0,R$62/CHI_fec!R$62)</f>
        <v>0.45776913249494988</v>
      </c>
      <c r="S230" s="307">
        <f>IF(S$62=0,0,S$62/CHI_fec!S$62)</f>
        <v>0.45776913249494972</v>
      </c>
      <c r="T230" s="307">
        <f>IF(T$62=0,0,T$62/CHI_fec!T$62)</f>
        <v>0.46699221924545481</v>
      </c>
      <c r="U230" s="307">
        <f>IF(U$62=0,0,U$62/CHI_fec!U$62)</f>
        <v>0.47529299732090935</v>
      </c>
      <c r="V230" s="307">
        <f>IF(V$62=0,0,V$62/CHI_fec!V$62)</f>
        <v>0.48276369758881837</v>
      </c>
      <c r="W230" s="307">
        <f>IF(W$62=0,0,W$62/CHI_fec!W$62)</f>
        <v>0.48948732782993659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0.11500689923508522</v>
      </c>
      <c r="C231" s="308">
        <f>IF(C$63=0,0,C$63/CHI_fec!C$63)</f>
        <v>0.1151904355170037</v>
      </c>
      <c r="D231" s="308">
        <f>IF(D$63=0,0,D$63/CHI_fec!D$63)</f>
        <v>0.1151904355170037</v>
      </c>
      <c r="E231" s="308">
        <f>IF(E$63=0,0,E$63/CHI_fec!E$63)</f>
        <v>0.11573023803908716</v>
      </c>
      <c r="F231" s="308">
        <f>IF(F$63=0,0,F$63/CHI_fec!F$63)</f>
        <v>0.11634146705723247</v>
      </c>
      <c r="G231" s="308">
        <f>IF(G$63=0,0,G$63/CHI_fec!G$63)</f>
        <v>0.1170711976634029</v>
      </c>
      <c r="H231" s="308">
        <f>IF(H$63=0,0,H$63/CHI_fec!H$63)</f>
        <v>0.11707119766340293</v>
      </c>
      <c r="I231" s="308">
        <f>IF(I$63=0,0,I$63/CHI_fec!I$63)</f>
        <v>0.11707119766340293</v>
      </c>
      <c r="J231" s="308">
        <f>IF(J$63=0,0,J$63/CHI_fec!J$63)</f>
        <v>0.11707119766340293</v>
      </c>
      <c r="K231" s="308">
        <f>IF(K$63=0,0,K$63/CHI_fec!K$63)</f>
        <v>0.1198586350331587</v>
      </c>
      <c r="L231" s="308">
        <f>IF(L$63=0,0,L$63/CHI_fec!L$63)</f>
        <v>0.11985863503315869</v>
      </c>
      <c r="M231" s="308">
        <f>IF(M$63=0,0,M$63/CHI_fec!M$63)</f>
        <v>0.11985863503315869</v>
      </c>
      <c r="N231" s="308">
        <f>IF(N$63=0,0,N$63/CHI_fec!N$63)</f>
        <v>0.11985863503315869</v>
      </c>
      <c r="O231" s="308">
        <f>IF(O$63=0,0,O$63/CHI_fec!O$63)</f>
        <v>0.12176685058779219</v>
      </c>
      <c r="P231" s="308">
        <f>IF(P$63=0,0,P$63/CHI_fec!P$63)</f>
        <v>0.12176685058779221</v>
      </c>
      <c r="Q231" s="308">
        <f>IF(Q$63=0,0,Q$63/CHI_fec!Q$63)</f>
        <v>0.1217668505877922</v>
      </c>
      <c r="R231" s="308">
        <f>IF(R$63=0,0,R$63/CHI_fec!R$63)</f>
        <v>0.1217668505877922</v>
      </c>
      <c r="S231" s="308">
        <f>IF(S$63=0,0,S$63/CHI_fec!S$63)</f>
        <v>0.12176685058779221</v>
      </c>
      <c r="T231" s="308">
        <f>IF(T$63=0,0,T$63/CHI_fec!T$63)</f>
        <v>0.12636555168427041</v>
      </c>
      <c r="U231" s="308">
        <f>IF(U$63=0,0,U$63/CHI_fec!U$63)</f>
        <v>0.12788619542978033</v>
      </c>
      <c r="V231" s="308">
        <f>IF(V$63=0,0,V$63/CHI_fec!V$63)</f>
        <v>0.13079009289441876</v>
      </c>
      <c r="W231" s="308">
        <f>IF(W$63=0,0,W$63/CHI_fec!W$63)</f>
        <v>0.1333678490159208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0.61163158793413652</v>
      </c>
      <c r="C232" s="308">
        <f>IF(C$64=0,0,C$64/CHI_fec!C$64)</f>
        <v>0.61260767361508228</v>
      </c>
      <c r="D232" s="308">
        <f>IF(D$64=0,0,D$64/CHI_fec!D$64)</f>
        <v>0.61260767361508228</v>
      </c>
      <c r="E232" s="308">
        <f>IF(E$64=0,0,E$64/CHI_fec!E$64)</f>
        <v>0.61547846028917452</v>
      </c>
      <c r="F232" s="308">
        <f>IF(F$64=0,0,F$64/CHI_fec!F$64)</f>
        <v>0.61872910853241991</v>
      </c>
      <c r="G232" s="308">
        <f>IF(G$64=0,0,G$64/CHI_fec!G$64)</f>
        <v>0.62260997387514894</v>
      </c>
      <c r="H232" s="308">
        <f>IF(H$64=0,0,H$64/CHI_fec!H$64)</f>
        <v>0.62260997387514883</v>
      </c>
      <c r="I232" s="308">
        <f>IF(I$64=0,0,I$64/CHI_fec!I$64)</f>
        <v>0.62260997387514905</v>
      </c>
      <c r="J232" s="308">
        <f>IF(J$64=0,0,J$64/CHI_fec!J$64)</f>
        <v>0.62260997387514894</v>
      </c>
      <c r="K232" s="308">
        <f>IF(K$64=0,0,K$64/CHI_fec!K$64)</f>
        <v>0.63696497840336719</v>
      </c>
      <c r="L232" s="308">
        <f>IF(L$64=0,0,L$64/CHI_fec!L$64)</f>
        <v>0.6374341692588168</v>
      </c>
      <c r="M232" s="308">
        <f>IF(M$64=0,0,M$64/CHI_fec!M$64)</f>
        <v>0.63743416925881657</v>
      </c>
      <c r="N232" s="308">
        <f>IF(N$64=0,0,N$64/CHI_fec!N$64)</f>
        <v>0.63743416925881646</v>
      </c>
      <c r="O232" s="308">
        <f>IF(O$64=0,0,O$64/CHI_fec!O$64)</f>
        <v>0.64758247268725178</v>
      </c>
      <c r="P232" s="308">
        <f>IF(P$64=0,0,P$64/CHI_fec!P$64)</f>
        <v>0.64758247268725189</v>
      </c>
      <c r="Q232" s="308">
        <f>IF(Q$64=0,0,Q$64/CHI_fec!Q$64)</f>
        <v>0.64758247268725155</v>
      </c>
      <c r="R232" s="308">
        <f>IF(R$64=0,0,R$64/CHI_fec!R$64)</f>
        <v>0.64758247268725178</v>
      </c>
      <c r="S232" s="308">
        <f>IF(S$64=0,0,S$64/CHI_fec!S$64)</f>
        <v>0.64758247268725178</v>
      </c>
      <c r="T232" s="308">
        <f>IF(T$64=0,0,T$64/CHI_fec!T$64)</f>
        <v>0.65944022733425967</v>
      </c>
      <c r="U232" s="308">
        <f>IF(U$64=0,0,U$64/CHI_fec!U$64)</f>
        <v>0.67011220651656667</v>
      </c>
      <c r="V232" s="308">
        <f>IF(V$64=0,0,V$64/CHI_fec!V$64)</f>
        <v>0.67971698778064316</v>
      </c>
      <c r="W232" s="308">
        <f>IF(W$64=0,0,W$64/CHI_fec!W$64)</f>
        <v>0.68836129091831189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0.4496180484434093</v>
      </c>
      <c r="C233" s="308">
        <f>IF(C$65=0,0,C$65/CHI_fec!C$65)</f>
        <v>0.45033558126486267</v>
      </c>
      <c r="D233" s="308">
        <f>IF(D$65=0,0,D$65/CHI_fec!D$65)</f>
        <v>0.45033558126486256</v>
      </c>
      <c r="E233" s="308">
        <f>IF(E$65=0,0,E$65/CHI_fec!E$65)</f>
        <v>0.45244593254064042</v>
      </c>
      <c r="F233" s="308">
        <f>IF(F$65=0,0,F$65/CHI_fec!F$65)</f>
        <v>0.4548355248183063</v>
      </c>
      <c r="G233" s="308">
        <f>IF(G$65=0,0,G$65/CHI_fec!G$65)</f>
        <v>0.45768839758696622</v>
      </c>
      <c r="H233" s="308">
        <f>IF(H$65=0,0,H$65/CHI_fec!H$65)</f>
        <v>0.45768839758696606</v>
      </c>
      <c r="I233" s="308">
        <f>IF(I$65=0,0,I$65/CHI_fec!I$65)</f>
        <v>0.45768839758696606</v>
      </c>
      <c r="J233" s="308">
        <f>IF(J$65=0,0,J$65/CHI_fec!J$65)</f>
        <v>0.45768839758696606</v>
      </c>
      <c r="K233" s="308">
        <f>IF(K$65=0,0,K$65/CHI_fec!K$65)</f>
        <v>0.46858584946753545</v>
      </c>
      <c r="L233" s="308">
        <f>IF(L$65=0,0,L$65/CHI_fec!L$65)</f>
        <v>0.4685858494675354</v>
      </c>
      <c r="M233" s="308">
        <f>IF(M$65=0,0,M$65/CHI_fec!M$65)</f>
        <v>0.4685858494675354</v>
      </c>
      <c r="N233" s="308">
        <f>IF(N$65=0,0,N$65/CHI_fec!N$65)</f>
        <v>0.46858584946753556</v>
      </c>
      <c r="O233" s="308">
        <f>IF(O$65=0,0,O$65/CHI_fec!O$65)</f>
        <v>0.47604599454917873</v>
      </c>
      <c r="P233" s="308">
        <f>IF(P$65=0,0,P$65/CHI_fec!P$65)</f>
        <v>0.47604599454917884</v>
      </c>
      <c r="Q233" s="308">
        <f>IF(Q$65=0,0,Q$65/CHI_fec!Q$65)</f>
        <v>0.47604599454917884</v>
      </c>
      <c r="R233" s="308">
        <f>IF(R$65=0,0,R$65/CHI_fec!R$65)</f>
        <v>0.47604599454917895</v>
      </c>
      <c r="S233" s="308">
        <f>IF(S$65=0,0,S$65/CHI_fec!S$65)</f>
        <v>0.47604599454917873</v>
      </c>
      <c r="T233" s="308">
        <f>IF(T$65=0,0,T$65/CHI_fec!T$65)</f>
        <v>0.49359361301948934</v>
      </c>
      <c r="U233" s="308">
        <f>IF(U$65=0,0,U$65/CHI_fec!U$65)</f>
        <v>0.49996949743384389</v>
      </c>
      <c r="V233" s="308">
        <f>IF(V$65=0,0,V$65/CHI_fec!V$65)</f>
        <v>0.51132224861324582</v>
      </c>
      <c r="W233" s="308">
        <f>IF(W$65=0,0,W$65/CHI_fec!W$65)</f>
        <v>0.52139995425022434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0.63670726085763607</v>
      </c>
      <c r="C234" s="309">
        <f>IF(C$66=0,0,C$66/CHI_fec!C$66)</f>
        <v>0.63853128517038726</v>
      </c>
      <c r="D234" s="309">
        <f>IF(D$66=0,0,D$66/CHI_fec!D$66)</f>
        <v>0.62906748659543787</v>
      </c>
      <c r="E234" s="309">
        <f>IF(E$66=0,0,E$66/CHI_fec!E$66)</f>
        <v>0.63505550738642691</v>
      </c>
      <c r="F234" s="309">
        <f>IF(F$66=0,0,F$66/CHI_fec!F$66)</f>
        <v>0.63340777035187157</v>
      </c>
      <c r="G234" s="309">
        <f>IF(G$66=0,0,G$66/CHI_fec!G$66)</f>
        <v>0.63456179289782788</v>
      </c>
      <c r="H234" s="309">
        <f>IF(H$66=0,0,H$66/CHI_fec!H$66)</f>
        <v>0.63619132134753376</v>
      </c>
      <c r="I234" s="309">
        <f>IF(I$66=0,0,I$66/CHI_fec!I$66)</f>
        <v>0.63399231129699118</v>
      </c>
      <c r="J234" s="309">
        <f>IF(J$66=0,0,J$66/CHI_fec!J$66)</f>
        <v>0.631383152390951</v>
      </c>
      <c r="K234" s="309">
        <f>IF(K$66=0,0,K$66/CHI_fec!K$66)</f>
        <v>0.65038016726666115</v>
      </c>
      <c r="L234" s="309">
        <f>IF(L$66=0,0,L$66/CHI_fec!L$66)</f>
        <v>0.64584245509928562</v>
      </c>
      <c r="M234" s="309">
        <f>IF(M$66=0,0,M$66/CHI_fec!M$66)</f>
        <v>0.64116136682389846</v>
      </c>
      <c r="N234" s="309">
        <f>IF(N$66=0,0,N$66/CHI_fec!N$66)</f>
        <v>0.63958040481869061</v>
      </c>
      <c r="O234" s="309">
        <f>IF(O$66=0,0,O$66/CHI_fec!O$66)</f>
        <v>0.65225984542487769</v>
      </c>
      <c r="P234" s="309">
        <f>IF(P$66=0,0,P$66/CHI_fec!P$66)</f>
        <v>0.69473117862392508</v>
      </c>
      <c r="Q234" s="309">
        <f>IF(Q$66=0,0,Q$66/CHI_fec!Q$66)</f>
        <v>0.70902347503608043</v>
      </c>
      <c r="R234" s="309">
        <f>IF(R$66=0,0,R$66/CHI_fec!R$66)</f>
        <v>0.71206037870152639</v>
      </c>
      <c r="S234" s="309">
        <f>IF(S$66=0,0,S$66/CHI_fec!S$66)</f>
        <v>0.71545977120839699</v>
      </c>
      <c r="T234" s="309">
        <f>IF(T$66=0,0,T$66/CHI_fec!T$66)</f>
        <v>0.75341574680261447</v>
      </c>
      <c r="U234" s="309">
        <f>IF(U$66=0,0,U$66/CHI_fec!U$66)</f>
        <v>0.75922982332021305</v>
      </c>
      <c r="V234" s="309">
        <f>IF(V$66=0,0,V$66/CHI_fec!V$66)</f>
        <v>0.79036183276744509</v>
      </c>
      <c r="W234" s="309">
        <f>IF(W$66=0,0,W$66/CHI_fec!W$66)</f>
        <v>0.8069742399223454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0.62350047583242851</v>
      </c>
      <c r="C235" s="310">
        <f>IF(C$72=0,0,C$72/CHI_fec!C$72)</f>
        <v>0.61607642370087723</v>
      </c>
      <c r="D235" s="310">
        <f>IF(D$72=0,0,D$72/CHI_fec!D$72)</f>
        <v>0.61960289885463082</v>
      </c>
      <c r="E235" s="310">
        <f>IF(E$72=0,0,E$72/CHI_fec!E$72)</f>
        <v>0.62051928115480892</v>
      </c>
      <c r="F235" s="310">
        <f>IF(F$72=0,0,F$72/CHI_fec!F$72)</f>
        <v>0.63203212674657772</v>
      </c>
      <c r="G235" s="310">
        <f>IF(G$72=0,0,G$72/CHI_fec!G$72)</f>
        <v>0.64228429287308475</v>
      </c>
      <c r="H235" s="310">
        <f>IF(H$72=0,0,H$72/CHI_fec!H$72)</f>
        <v>0.64121616185267316</v>
      </c>
      <c r="I235" s="310">
        <f>IF(I$72=0,0,I$72/CHI_fec!I$72)</f>
        <v>0.64134534409759869</v>
      </c>
      <c r="J235" s="310">
        <f>IF(J$72=0,0,J$72/CHI_fec!J$72)</f>
        <v>0.63942961360771278</v>
      </c>
      <c r="K235" s="310">
        <f>IF(K$72=0,0,K$72/CHI_fec!K$72)</f>
        <v>0.65069003959087512</v>
      </c>
      <c r="L235" s="310">
        <f>IF(L$72=0,0,L$72/CHI_fec!L$72)</f>
        <v>0.65339480453210164</v>
      </c>
      <c r="M235" s="310">
        <f>IF(M$72=0,0,M$72/CHI_fec!M$72)</f>
        <v>0.65708010287122076</v>
      </c>
      <c r="N235" s="310">
        <f>IF(N$72=0,0,N$72/CHI_fec!N$72)</f>
        <v>0.66078013142083247</v>
      </c>
      <c r="O235" s="310">
        <f>IF(O$72=0,0,O$72/CHI_fec!O$72)</f>
        <v>0.67538432581462848</v>
      </c>
      <c r="P235" s="310">
        <f>IF(P$72=0,0,P$72/CHI_fec!P$72)</f>
        <v>0.67599857715451239</v>
      </c>
      <c r="Q235" s="310">
        <f>IF(Q$72=0,0,Q$72/CHI_fec!Q$72)</f>
        <v>0.67317738835765939</v>
      </c>
      <c r="R235" s="310">
        <f>IF(R$72=0,0,R$72/CHI_fec!R$72)</f>
        <v>0.67671558169012447</v>
      </c>
      <c r="S235" s="310">
        <f>IF(S$72=0,0,S$72/CHI_fec!S$72)</f>
        <v>0.6770795687663641</v>
      </c>
      <c r="T235" s="310">
        <f>IF(T$72=0,0,T$72/CHI_fec!T$72)</f>
        <v>0.70365616511364404</v>
      </c>
      <c r="U235" s="310">
        <f>IF(U$72=0,0,U$72/CHI_fec!U$72)</f>
        <v>0.71267507378541517</v>
      </c>
      <c r="V235" s="310">
        <f>IF(V$72=0,0,V$72/CHI_fec!V$72)</f>
        <v>0.72933793855997031</v>
      </c>
      <c r="W235" s="310">
        <f>IF(W$72=0,0,W$72/CHI_fec!W$72)</f>
        <v>0.74364001622419418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0.41267356485035028</v>
      </c>
      <c r="C236" s="310">
        <f>IF(C$85=0,0,C$85/CHI_fec!C$85)</f>
        <v>0.40786047515972262</v>
      </c>
      <c r="D236" s="310">
        <f>IF(D$85=0,0,D$85/CHI_fec!D$85)</f>
        <v>0.40901470966542663</v>
      </c>
      <c r="E236" s="310">
        <f>IF(E$85=0,0,E$85/CHI_fec!E$85)</f>
        <v>0.40995618500569297</v>
      </c>
      <c r="F236" s="310">
        <f>IF(F$85=0,0,F$85/CHI_fec!F$85)</f>
        <v>0.41712033906232615</v>
      </c>
      <c r="G236" s="310">
        <f>IF(G$85=0,0,G$85/CHI_fec!G$85)</f>
        <v>0.42359988644894575</v>
      </c>
      <c r="H236" s="310">
        <f>IF(H$85=0,0,H$85/CHI_fec!H$85)</f>
        <v>0.42308343587941477</v>
      </c>
      <c r="I236" s="310">
        <f>IF(I$85=0,0,I$85/CHI_fec!I$85)</f>
        <v>0.42267375128888518</v>
      </c>
      <c r="J236" s="310">
        <f>IF(J$85=0,0,J$85/CHI_fec!J$85)</f>
        <v>0.421136029617452</v>
      </c>
      <c r="K236" s="310">
        <f>IF(K$85=0,0,K$85/CHI_fec!K$85)</f>
        <v>0.42921383951176495</v>
      </c>
      <c r="L236" s="310">
        <f>IF(L$85=0,0,L$85/CHI_fec!L$85)</f>
        <v>0.43068596001776749</v>
      </c>
      <c r="M236" s="310">
        <f>IF(M$85=0,0,M$85/CHI_fec!M$85)</f>
        <v>0.43180676986003658</v>
      </c>
      <c r="N236" s="310">
        <f>IF(N$85=0,0,N$85/CHI_fec!N$85)</f>
        <v>0.43377735113659882</v>
      </c>
      <c r="O236" s="310">
        <f>IF(O$85=0,0,O$85/CHI_fec!O$85)</f>
        <v>0.44197882471002825</v>
      </c>
      <c r="P236" s="310">
        <f>IF(P$85=0,0,P$85/CHI_fec!P$85)</f>
        <v>0.44228994598722216</v>
      </c>
      <c r="Q236" s="310">
        <f>IF(Q$85=0,0,Q$85/CHI_fec!Q$85)</f>
        <v>0.44106445652936183</v>
      </c>
      <c r="R236" s="310">
        <f>IF(R$85=0,0,R$85/CHI_fec!R$85)</f>
        <v>0.44325267637831173</v>
      </c>
      <c r="S236" s="310">
        <f>IF(S$85=0,0,S$85/CHI_fec!S$85)</f>
        <v>0.44337956283769353</v>
      </c>
      <c r="T236" s="310">
        <f>IF(T$85=0,0,T$85/CHI_fec!T$85)</f>
        <v>0.464876162127979</v>
      </c>
      <c r="U236" s="310">
        <f>IF(U$85=0,0,U$85/CHI_fec!U$85)</f>
        <v>0.46646975582795069</v>
      </c>
      <c r="V236" s="310">
        <f>IF(V$85=0,0,V$85/CHI_fec!V$85)</f>
        <v>0.47759388962348848</v>
      </c>
      <c r="W236" s="310">
        <f>IF(W$85=0,0,W$85/CHI_fec!W$85)</f>
        <v>0.48706480747402492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0.58497179348253381</v>
      </c>
      <c r="C237" s="310">
        <f>IF(C$93=0,0,C$93/CHI_fec!C$93)</f>
        <v>0.5869364434086729</v>
      </c>
      <c r="D237" s="310">
        <f>IF(D$93=0,0,D$93/CHI_fec!D$93)</f>
        <v>0.57027953288600131</v>
      </c>
      <c r="E237" s="310">
        <f>IF(E$93=0,0,E$93/CHI_fec!E$93)</f>
        <v>0.57863259076412887</v>
      </c>
      <c r="F237" s="310">
        <f>IF(F$93=0,0,F$93/CHI_fec!F$93)</f>
        <v>0.57438632353929331</v>
      </c>
      <c r="G237" s="310">
        <f>IF(G$93=0,0,G$93/CHI_fec!G$93)</f>
        <v>0.57381623901153456</v>
      </c>
      <c r="H237" s="310">
        <f>IF(H$93=0,0,H$93/CHI_fec!H$93)</f>
        <v>0.57363885744513299</v>
      </c>
      <c r="I237" s="310">
        <f>IF(I$93=0,0,I$93/CHI_fec!I$93)</f>
        <v>0.57137895072554801</v>
      </c>
      <c r="J237" s="310">
        <f>IF(J$93=0,0,J$93/CHI_fec!J$93)</f>
        <v>0.56672214171194024</v>
      </c>
      <c r="K237" s="310">
        <f>IF(K$93=0,0,K$93/CHI_fec!K$93)</f>
        <v>0.58837600451395966</v>
      </c>
      <c r="L237" s="310">
        <f>IF(L$93=0,0,L$93/CHI_fec!L$93)</f>
        <v>0.58078679036414027</v>
      </c>
      <c r="M237" s="310">
        <f>IF(M$93=0,0,M$93/CHI_fec!M$93)</f>
        <v>0.57083486240901682</v>
      </c>
      <c r="N237" s="310">
        <f>IF(N$93=0,0,N$93/CHI_fec!N$93)</f>
        <v>0.56938963289141287</v>
      </c>
      <c r="O237" s="310">
        <f>IF(O$93=0,0,O$93/CHI_fec!O$93)</f>
        <v>0.58075414693385685</v>
      </c>
      <c r="P237" s="310">
        <f>IF(P$93=0,0,P$93/CHI_fec!P$93)</f>
        <v>0.58263688315885864</v>
      </c>
      <c r="Q237" s="310">
        <f>IF(Q$93=0,0,Q$93/CHI_fec!Q$93)</f>
        <v>0.59457744339661533</v>
      </c>
      <c r="R237" s="310">
        <f>IF(R$93=0,0,R$93/CHI_fec!R$93)</f>
        <v>0.59347525825978431</v>
      </c>
      <c r="S237" s="310">
        <f>IF(S$93=0,0,S$93/CHI_fec!S$93)</f>
        <v>0.59104543713206059</v>
      </c>
      <c r="T237" s="310">
        <f>IF(T$93=0,0,T$93/CHI_fec!T$93)</f>
        <v>0.61625189880714981</v>
      </c>
      <c r="U237" s="310">
        <f>IF(U$93=0,0,U$93/CHI_fec!U$93)</f>
        <v>0.61712260111944239</v>
      </c>
      <c r="V237" s="310">
        <f>IF(V$93=0,0,V$93/CHI_fec!V$93)</f>
        <v>0.63462071537002518</v>
      </c>
      <c r="W237" s="310">
        <f>IF(W$93=0,0,W$93/CHI_fec!W$93)</f>
        <v>0.64729759836753364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0.62182470661384837</v>
      </c>
      <c r="C238" s="311">
        <f>IF(C$107=0,0,C$107/CHI_fec!C$107)</f>
        <v>0.62281705920674502</v>
      </c>
      <c r="D238" s="311">
        <f>IF(D$107=0,0,D$107/CHI_fec!D$107)</f>
        <v>0.62281705920674535</v>
      </c>
      <c r="E238" s="311">
        <f>IF(E$107=0,0,E$107/CHI_fec!E$107)</f>
        <v>0.62573568884684916</v>
      </c>
      <c r="F238" s="311">
        <f>IF(F$107=0,0,F$107/CHI_fec!F$107)</f>
        <v>0.62904051062197697</v>
      </c>
      <c r="G238" s="311">
        <f>IF(G$107=0,0,G$107/CHI_fec!G$107)</f>
        <v>0.63298605235127403</v>
      </c>
      <c r="H238" s="311">
        <f>IF(H$107=0,0,H$107/CHI_fec!H$107)</f>
        <v>0.63298605235127403</v>
      </c>
      <c r="I238" s="311">
        <f>IF(I$107=0,0,I$107/CHI_fec!I$107)</f>
        <v>0.63298605235127414</v>
      </c>
      <c r="J238" s="311">
        <f>IF(J$107=0,0,J$107/CHI_fec!J$107)</f>
        <v>0.63298605235127436</v>
      </c>
      <c r="K238" s="311">
        <f>IF(K$107=0,0,K$107/CHI_fec!K$107)</f>
        <v>0.64805729969539949</v>
      </c>
      <c r="L238" s="311">
        <f>IF(L$107=0,0,L$107/CHI_fec!L$107)</f>
        <v>0.64805729969539949</v>
      </c>
      <c r="M238" s="311">
        <f>IF(M$107=0,0,M$107/CHI_fec!M$107)</f>
        <v>0.6480572996953996</v>
      </c>
      <c r="N238" s="311">
        <f>IF(N$107=0,0,N$107/CHI_fec!N$107)</f>
        <v>0.6480572996953996</v>
      </c>
      <c r="O238" s="311">
        <f>IF(O$107=0,0,O$107/CHI_fec!O$107)</f>
        <v>0.65837472921752271</v>
      </c>
      <c r="P238" s="311">
        <f>IF(P$107=0,0,P$107/CHI_fec!P$107)</f>
        <v>0.65837472921752282</v>
      </c>
      <c r="Q238" s="311">
        <f>IF(Q$107=0,0,Q$107/CHI_fec!Q$107)</f>
        <v>0.65837472921752282</v>
      </c>
      <c r="R238" s="311">
        <f>IF(R$107=0,0,R$107/CHI_fec!R$107)</f>
        <v>0.65837472921752294</v>
      </c>
      <c r="S238" s="311">
        <f>IF(S$107=0,0,S$107/CHI_fec!S$107)</f>
        <v>0.65837472921752294</v>
      </c>
      <c r="T238" s="311">
        <f>IF(T$107=0,0,T$107/CHI_fec!T$107)</f>
        <v>0.67162475629577101</v>
      </c>
      <c r="U238" s="311">
        <f>IF(U$107=0,0,U$107/CHI_fec!U$107)</f>
        <v>0.68354978066619354</v>
      </c>
      <c r="V238" s="311">
        <f>IF(V$107=0,0,V$107/CHI_fec!V$107)</f>
        <v>0.69428230259957402</v>
      </c>
      <c r="W238" s="311">
        <f>IF(W$107=0,0,W$107/CHI_fec!W$107)</f>
        <v>0.70394157233961718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0.49869300485244084</v>
      </c>
      <c r="C240" s="324">
        <f>IF(C$110=0,0,C$110/CHI_fec!C$110)</f>
        <v>0.49464318561508341</v>
      </c>
      <c r="D240" s="324">
        <f>IF(D$110=0,0,D$110/CHI_fec!D$110)</f>
        <v>0.4961759742308936</v>
      </c>
      <c r="E240" s="324">
        <f>IF(E$110=0,0,E$110/CHI_fec!E$110)</f>
        <v>0.49732131417856018</v>
      </c>
      <c r="F240" s="324">
        <f>IF(F$110=0,0,F$110/CHI_fec!F$110)</f>
        <v>0.50388613032629148</v>
      </c>
      <c r="G240" s="324">
        <f>IF(G$110=0,0,G$110/CHI_fec!G$110)</f>
        <v>0.51185411618469145</v>
      </c>
      <c r="H240" s="324">
        <f>IF(H$110=0,0,H$110/CHI_fec!H$110)</f>
        <v>0.51328737033432181</v>
      </c>
      <c r="I240" s="324">
        <f>IF(I$110=0,0,I$110/CHI_fec!I$110)</f>
        <v>0.51512837459929361</v>
      </c>
      <c r="J240" s="324">
        <f>IF(J$110=0,0,J$110/CHI_fec!J$110)</f>
        <v>0.51833053579186805</v>
      </c>
      <c r="K240" s="324">
        <f>IF(K$110=0,0,K$110/CHI_fec!K$110)</f>
        <v>0.52938344361426948</v>
      </c>
      <c r="L240" s="324">
        <f>IF(L$110=0,0,L$110/CHI_fec!L$110)</f>
        <v>0.53011590847305157</v>
      </c>
      <c r="M240" s="324">
        <f>IF(M$110=0,0,M$110/CHI_fec!M$110)</f>
        <v>0.53114578197401807</v>
      </c>
      <c r="N240" s="324">
        <f>IF(N$110=0,0,N$110/CHI_fec!N$110)</f>
        <v>0.53307921789797108</v>
      </c>
      <c r="O240" s="324">
        <f>IF(O$110=0,0,O$110/CHI_fec!O$110)</f>
        <v>0.53477202794277512</v>
      </c>
      <c r="P240" s="324">
        <f>IF(P$110=0,0,P$110/CHI_fec!P$110)</f>
        <v>0.53799533911022412</v>
      </c>
      <c r="Q240" s="324">
        <f>IF(Q$110=0,0,Q$110/CHI_fec!Q$110)</f>
        <v>0.5375566607455422</v>
      </c>
      <c r="R240" s="324">
        <f>IF(R$110=0,0,R$110/CHI_fec!R$110)</f>
        <v>0.53626734790719499</v>
      </c>
      <c r="S240" s="324">
        <f>IF(S$110=0,0,S$110/CHI_fec!S$110)</f>
        <v>0.53623059663161998</v>
      </c>
      <c r="T240" s="324">
        <f>IF(T$110=0,0,T$110/CHI_fec!T$110)</f>
        <v>0.53661751839105609</v>
      </c>
      <c r="U240" s="324">
        <f>IF(U$110=0,0,U$110/CHI_fec!U$110)</f>
        <v>0.54328183856218926</v>
      </c>
      <c r="V240" s="324">
        <f>IF(V$110=0,0,V$110/CHI_fec!V$110)</f>
        <v>0.57130723573271602</v>
      </c>
      <c r="W240" s="324">
        <f>IF(W$110=0,0,W$110/CHI_fec!W$110)</f>
        <v>0.5772989602727433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0.38769138555767829</v>
      </c>
      <c r="C241" s="307">
        <f>IF(C$111=0,0,C$111/CHI_fec!C$111)</f>
        <v>0.38769138555767829</v>
      </c>
      <c r="D241" s="307">
        <f>IF(D$111=0,0,D$111/CHI_fec!D$111)</f>
        <v>0.38933438304090789</v>
      </c>
      <c r="E241" s="307">
        <f>IF(E$111=0,0,E$111/CHI_fec!E$111)</f>
        <v>0.39046259422041057</v>
      </c>
      <c r="F241" s="307">
        <f>IF(F$111=0,0,F$111/CHI_fec!F$111)</f>
        <v>0.39305792903679065</v>
      </c>
      <c r="G241" s="307">
        <f>IF(G$111=0,0,G$111/CHI_fec!G$111)</f>
        <v>0.39712642045181634</v>
      </c>
      <c r="H241" s="307">
        <f>IF(H$111=0,0,H$111/CHI_fec!H$111)</f>
        <v>0.39860696220398761</v>
      </c>
      <c r="I241" s="307">
        <f>IF(I$111=0,0,I$111/CHI_fec!I$111)</f>
        <v>0.40026731458439896</v>
      </c>
      <c r="J241" s="307">
        <f>IF(J$111=0,0,J$111/CHI_fec!J$111)</f>
        <v>0.40390458145717839</v>
      </c>
      <c r="K241" s="307">
        <f>IF(K$111=0,0,K$111/CHI_fec!K$111)</f>
        <v>0.41338773144931706</v>
      </c>
      <c r="L241" s="307">
        <f>IF(L$111=0,0,L$111/CHI_fec!L$111)</f>
        <v>0.41338773144931718</v>
      </c>
      <c r="M241" s="307">
        <f>IF(M$111=0,0,M$111/CHI_fec!M$111)</f>
        <v>0.41338773144931706</v>
      </c>
      <c r="N241" s="307">
        <f>IF(N$111=0,0,N$111/CHI_fec!N$111)</f>
        <v>0.41338773144931712</v>
      </c>
      <c r="O241" s="307">
        <f>IF(O$111=0,0,O$111/CHI_fec!O$111)</f>
        <v>0.41338773144931706</v>
      </c>
      <c r="P241" s="307">
        <f>IF(P$111=0,0,P$111/CHI_fec!P$111)</f>
        <v>0.41338773144931718</v>
      </c>
      <c r="Q241" s="307">
        <f>IF(Q$111=0,0,Q$111/CHI_fec!Q$111)</f>
        <v>0.41338773144931701</v>
      </c>
      <c r="R241" s="307">
        <f>IF(R$111=0,0,R$111/CHI_fec!R$111)</f>
        <v>0.41338773144931712</v>
      </c>
      <c r="S241" s="307">
        <f>IF(S$111=0,0,S$111/CHI_fec!S$111)</f>
        <v>0.41338773144931723</v>
      </c>
      <c r="T241" s="307">
        <f>IF(T$111=0,0,T$111/CHI_fec!T$111)</f>
        <v>0.41338773144931712</v>
      </c>
      <c r="U241" s="307">
        <f>IF(U$111=0,0,U$111/CHI_fec!U$111)</f>
        <v>0.41842917341060049</v>
      </c>
      <c r="V241" s="307">
        <f>IF(V$111=0,0,V$111/CHI_fec!V$111)</f>
        <v>0.43158625606954054</v>
      </c>
      <c r="W241" s="307">
        <f>IF(W$111=0,0,W$111/CHI_fec!W$111)</f>
        <v>0.44342763046258665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0.10448023706592584</v>
      </c>
      <c r="C242" s="308">
        <f>IF(C$112=0,0,C$112/CHI_fec!C$112)</f>
        <v>0.10448023706592582</v>
      </c>
      <c r="D242" s="308">
        <f>IF(D$112=0,0,D$112/CHI_fec!D$112)</f>
        <v>0.10492301390580742</v>
      </c>
      <c r="E242" s="308">
        <f>IF(E$112=0,0,E$112/CHI_fec!E$112)</f>
        <v>0.10522705927768308</v>
      </c>
      <c r="F242" s="308">
        <f>IF(F$112=0,0,F$112/CHI_fec!F$112)</f>
        <v>0.10592648466339492</v>
      </c>
      <c r="G242" s="308">
        <f>IF(G$112=0,0,G$112/CHI_fec!G$112)</f>
        <v>0.10702291590581503</v>
      </c>
      <c r="H242" s="308">
        <f>IF(H$112=0,0,H$112/CHI_fec!H$112)</f>
        <v>0.10742191201203581</v>
      </c>
      <c r="I242" s="308">
        <f>IF(I$112=0,0,I$112/CHI_fec!I$112)</f>
        <v>0.10786936588070721</v>
      </c>
      <c r="J242" s="308">
        <f>IF(J$112=0,0,J$112/CHI_fec!J$112)</f>
        <v>0.10884958499131078</v>
      </c>
      <c r="K242" s="308">
        <f>IF(K$112=0,0,K$112/CHI_fec!K$112)</f>
        <v>0.11140523052850826</v>
      </c>
      <c r="L242" s="308">
        <f>IF(L$112=0,0,L$112/CHI_fec!L$112)</f>
        <v>0.1114052305285083</v>
      </c>
      <c r="M242" s="308">
        <f>IF(M$112=0,0,M$112/CHI_fec!M$112)</f>
        <v>0.1114052305285083</v>
      </c>
      <c r="N242" s="308">
        <f>IF(N$112=0,0,N$112/CHI_fec!N$112)</f>
        <v>0.11140523052850831</v>
      </c>
      <c r="O242" s="308">
        <f>IF(O$112=0,0,O$112/CHI_fec!O$112)</f>
        <v>0.1114052305285083</v>
      </c>
      <c r="P242" s="308">
        <f>IF(P$112=0,0,P$112/CHI_fec!P$112)</f>
        <v>0.11140523052850831</v>
      </c>
      <c r="Q242" s="308">
        <f>IF(Q$112=0,0,Q$112/CHI_fec!Q$112)</f>
        <v>0.11140523052850826</v>
      </c>
      <c r="R242" s="308">
        <f>IF(R$112=0,0,R$112/CHI_fec!R$112)</f>
        <v>0.1114052305285083</v>
      </c>
      <c r="S242" s="308">
        <f>IF(S$112=0,0,S$112/CHI_fec!S$112)</f>
        <v>0.11140523052850829</v>
      </c>
      <c r="T242" s="308">
        <f>IF(T$112=0,0,T$112/CHI_fec!T$112)</f>
        <v>0.11140523052850829</v>
      </c>
      <c r="U242" s="308">
        <f>IF(U$112=0,0,U$112/CHI_fec!U$112)</f>
        <v>0.1127638654399117</v>
      </c>
      <c r="V242" s="308">
        <f>IF(V$112=0,0,V$112/CHI_fec!V$112)</f>
        <v>0.1182628650511779</v>
      </c>
      <c r="W242" s="308">
        <f>IF(W$112=0,0,W$112/CHI_fec!W$112)</f>
        <v>0.11961994293113079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0.54812763569474543</v>
      </c>
      <c r="C243" s="308">
        <f>IF(C$113=0,0,C$113/CHI_fec!C$113)</f>
        <v>0.54812763569474554</v>
      </c>
      <c r="D243" s="308">
        <f>IF(D$113=0,0,D$113/CHI_fec!D$113)</f>
        <v>0.55045054602879806</v>
      </c>
      <c r="E243" s="308">
        <f>IF(E$113=0,0,E$113/CHI_fec!E$113)</f>
        <v>0.55204563879954838</v>
      </c>
      <c r="F243" s="308">
        <f>IF(F$113=0,0,F$113/CHI_fec!F$113)</f>
        <v>0.55571498712590417</v>
      </c>
      <c r="G243" s="308">
        <f>IF(G$113=0,0,G$113/CHI_fec!G$113)</f>
        <v>0.56146712055789827</v>
      </c>
      <c r="H243" s="308">
        <f>IF(H$113=0,0,H$113/CHI_fec!H$113)</f>
        <v>0.56356034697560076</v>
      </c>
      <c r="I243" s="308">
        <f>IF(I$113=0,0,I$113/CHI_fec!I$113)</f>
        <v>0.56590779409100644</v>
      </c>
      <c r="J243" s="308">
        <f>IF(J$113=0,0,J$113/CHI_fec!J$113)</f>
        <v>0.57105025163748901</v>
      </c>
      <c r="K243" s="308">
        <f>IF(K$113=0,0,K$113/CHI_fec!K$113)</f>
        <v>0.5844577628120089</v>
      </c>
      <c r="L243" s="308">
        <f>IF(L$113=0,0,L$113/CHI_fec!L$113)</f>
        <v>0.58445776281200901</v>
      </c>
      <c r="M243" s="308">
        <f>IF(M$113=0,0,M$113/CHI_fec!M$113)</f>
        <v>0.58445776281200901</v>
      </c>
      <c r="N243" s="308">
        <f>IF(N$113=0,0,N$113/CHI_fec!N$113)</f>
        <v>0.58445776281200901</v>
      </c>
      <c r="O243" s="308">
        <f>IF(O$113=0,0,O$113/CHI_fec!O$113)</f>
        <v>0.58445776281200912</v>
      </c>
      <c r="P243" s="308">
        <f>IF(P$113=0,0,P$113/CHI_fec!P$113)</f>
        <v>0.5844577628120089</v>
      </c>
      <c r="Q243" s="308">
        <f>IF(Q$113=0,0,Q$113/CHI_fec!Q$113)</f>
        <v>0.58445776281200879</v>
      </c>
      <c r="R243" s="308">
        <f>IF(R$113=0,0,R$113/CHI_fec!R$113)</f>
        <v>0.5844577628120089</v>
      </c>
      <c r="S243" s="308">
        <f>IF(S$113=0,0,S$113/CHI_fec!S$113)</f>
        <v>0.5844577628120089</v>
      </c>
      <c r="T243" s="308">
        <f>IF(T$113=0,0,T$113/CHI_fec!T$113)</f>
        <v>0.5844577628120089</v>
      </c>
      <c r="U243" s="308">
        <f>IF(U$113=0,0,U$113/CHI_fec!U$113)</f>
        <v>0.59158547770501757</v>
      </c>
      <c r="V243" s="308">
        <f>IF(V$113=0,0,V$113/CHI_fec!V$113)</f>
        <v>0.60904293185024871</v>
      </c>
      <c r="W243" s="308">
        <f>IF(W$113=0,0,W$113/CHI_fec!W$113)</f>
        <v>0.62475464058095687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0.41282211300775051</v>
      </c>
      <c r="C244" s="308">
        <f>IF(C$114=0,0,C$114/CHI_fec!C$114)</f>
        <v>0.41282211300775074</v>
      </c>
      <c r="D244" s="308">
        <f>IF(D$114=0,0,D$114/CHI_fec!D$114)</f>
        <v>0.41457161201123649</v>
      </c>
      <c r="E244" s="308">
        <f>IF(E$114=0,0,E$114/CHI_fec!E$114)</f>
        <v>0.41577295550348725</v>
      </c>
      <c r="F244" s="308">
        <f>IF(F$114=0,0,F$114/CHI_fec!F$114)</f>
        <v>0.41853652375073985</v>
      </c>
      <c r="G244" s="308">
        <f>IF(G$114=0,0,G$114/CHI_fec!G$114)</f>
        <v>0.42286874078024345</v>
      </c>
      <c r="H244" s="308">
        <f>IF(H$114=0,0,H$114/CHI_fec!H$114)</f>
        <v>0.42444525343256445</v>
      </c>
      <c r="I244" s="308">
        <f>IF(I$114=0,0,I$114/CHI_fec!I$114)</f>
        <v>0.4262132323032658</v>
      </c>
      <c r="J244" s="308">
        <f>IF(J$114=0,0,J$114/CHI_fec!J$114)</f>
        <v>0.43008627217964551</v>
      </c>
      <c r="K244" s="308">
        <f>IF(K$114=0,0,K$114/CHI_fec!K$114)</f>
        <v>0.44018413394176031</v>
      </c>
      <c r="L244" s="308">
        <f>IF(L$114=0,0,L$114/CHI_fec!L$114)</f>
        <v>0.44018413394176009</v>
      </c>
      <c r="M244" s="308">
        <f>IF(M$114=0,0,M$114/CHI_fec!M$114)</f>
        <v>0.44018413394176026</v>
      </c>
      <c r="N244" s="308">
        <f>IF(N$114=0,0,N$114/CHI_fec!N$114)</f>
        <v>0.44018413394176031</v>
      </c>
      <c r="O244" s="308">
        <f>IF(O$114=0,0,O$114/CHI_fec!O$114)</f>
        <v>0.44018413394176026</v>
      </c>
      <c r="P244" s="308">
        <f>IF(P$114=0,0,P$114/CHI_fec!P$114)</f>
        <v>0.44018413394176042</v>
      </c>
      <c r="Q244" s="308">
        <f>IF(Q$114=0,0,Q$114/CHI_fec!Q$114)</f>
        <v>0.4401841339417602</v>
      </c>
      <c r="R244" s="308">
        <f>IF(R$114=0,0,R$114/CHI_fec!R$114)</f>
        <v>0.44018413394176009</v>
      </c>
      <c r="S244" s="308">
        <f>IF(S$114=0,0,S$114/CHI_fec!S$114)</f>
        <v>0.44018413394176031</v>
      </c>
      <c r="T244" s="308">
        <f>IF(T$114=0,0,T$114/CHI_fec!T$114)</f>
        <v>0.44018413394176037</v>
      </c>
      <c r="U244" s="308">
        <f>IF(U$114=0,0,U$114/CHI_fec!U$114)</f>
        <v>0.44555236960701566</v>
      </c>
      <c r="V244" s="308">
        <f>IF(V$114=0,0,V$114/CHI_fec!V$114)</f>
        <v>0.46614935057154289</v>
      </c>
      <c r="W244" s="308">
        <f>IF(W$114=0,0,W$114/CHI_fec!W$114)</f>
        <v>0.47264208988668954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0.57061788269398406</v>
      </c>
      <c r="C245" s="309">
        <f>IF(C$115=0,0,C$115/CHI_fec!C$115)</f>
        <v>0.57134078895070561</v>
      </c>
      <c r="D245" s="309">
        <f>IF(D$115=0,0,D$115/CHI_fec!D$115)</f>
        <v>0.56525823303674172</v>
      </c>
      <c r="E245" s="309">
        <f>IF(E$115=0,0,E$115/CHI_fec!E$115)</f>
        <v>0.56962310182006837</v>
      </c>
      <c r="F245" s="309">
        <f>IF(F$115=0,0,F$115/CHI_fec!F$115)</f>
        <v>0.56891676404378644</v>
      </c>
      <c r="G245" s="309">
        <f>IF(G$115=0,0,G$115/CHI_fec!G$115)</f>
        <v>0.57226338337120797</v>
      </c>
      <c r="H245" s="309">
        <f>IF(H$115=0,0,H$115/CHI_fec!H$115)</f>
        <v>0.57587188712586301</v>
      </c>
      <c r="I245" s="309">
        <f>IF(I$115=0,0,I$115/CHI_fec!I$115)</f>
        <v>0.57627181078256096</v>
      </c>
      <c r="J245" s="309">
        <f>IF(J$115=0,0,J$115/CHI_fec!J$115)</f>
        <v>0.57911528254649614</v>
      </c>
      <c r="K245" s="309">
        <f>IF(K$115=0,0,K$115/CHI_fec!K$115)</f>
        <v>0.59634675986172447</v>
      </c>
      <c r="L245" s="309">
        <f>IF(L$115=0,0,L$115/CHI_fec!L$115)</f>
        <v>0.59218603958703908</v>
      </c>
      <c r="M245" s="309">
        <f>IF(M$115=0,0,M$115/CHI_fec!M$115)</f>
        <v>0.58789385485240053</v>
      </c>
      <c r="N245" s="309">
        <f>IF(N$115=0,0,N$115/CHI_fec!N$115)</f>
        <v>0.58644423874059215</v>
      </c>
      <c r="O245" s="309">
        <f>IF(O$115=0,0,O$115/CHI_fec!O$115)</f>
        <v>0.58869788003687051</v>
      </c>
      <c r="P245" s="309">
        <f>IF(P$115=0,0,P$115/CHI_fec!P$115)</f>
        <v>0.62703043107767864</v>
      </c>
      <c r="Q245" s="309">
        <f>IF(Q$115=0,0,Q$115/CHI_fec!Q$115)</f>
        <v>0.6399299597819389</v>
      </c>
      <c r="R245" s="309">
        <f>IF(R$115=0,0,R$115/CHI_fec!R$115)</f>
        <v>0.64267092070765675</v>
      </c>
      <c r="S245" s="309">
        <f>IF(S$115=0,0,S$115/CHI_fec!S$115)</f>
        <v>0.64573904635764823</v>
      </c>
      <c r="T245" s="309">
        <f>IF(T$115=0,0,T$115/CHI_fec!T$115)</f>
        <v>0.6474764158464037</v>
      </c>
      <c r="U245" s="309">
        <f>IF(U$115=0,0,U$115/CHI_fec!U$115)</f>
        <v>0.6604118646423407</v>
      </c>
      <c r="V245" s="309">
        <f>IF(V$115=0,0,V$115/CHI_fec!V$115)</f>
        <v>0.70702597151188995</v>
      </c>
      <c r="W245" s="309">
        <f>IF(W$115=0,0,W$115/CHI_fec!W$115)</f>
        <v>0.71401714240595271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0.57465616719749069</v>
      </c>
      <c r="C246" s="310">
        <f>IF(C$121=0,0,C$121/CHI_fec!C$121)</f>
        <v>0.56691165226393769</v>
      </c>
      <c r="D246" s="310">
        <f>IF(D$121=0,0,D$121/CHI_fec!D$121)</f>
        <v>0.57257473426474492</v>
      </c>
      <c r="E246" s="310">
        <f>IF(E$121=0,0,E$121/CHI_fec!E$121)</f>
        <v>0.57240024697652225</v>
      </c>
      <c r="F246" s="310">
        <f>IF(F$121=0,0,F$121/CHI_fec!F$121)</f>
        <v>0.58381121773882483</v>
      </c>
      <c r="G246" s="310">
        <f>IF(G$121=0,0,G$121/CHI_fec!G$121)</f>
        <v>0.59568526834503022</v>
      </c>
      <c r="H246" s="310">
        <f>IF(H$121=0,0,H$121/CHI_fec!H$121)</f>
        <v>0.59691196783829337</v>
      </c>
      <c r="I246" s="310">
        <f>IF(I$121=0,0,I$121/CHI_fec!I$121)</f>
        <v>0.59951988291452751</v>
      </c>
      <c r="J246" s="310">
        <f>IF(J$121=0,0,J$121/CHI_fec!J$121)</f>
        <v>0.60316275026679511</v>
      </c>
      <c r="K246" s="310">
        <f>IF(K$121=0,0,K$121/CHI_fec!K$121)</f>
        <v>0.61358490200152338</v>
      </c>
      <c r="L246" s="310">
        <f>IF(L$121=0,0,L$121/CHI_fec!L$121)</f>
        <v>0.61613718436353415</v>
      </c>
      <c r="M246" s="310">
        <f>IF(M$121=0,0,M$121/CHI_fec!M$121)</f>
        <v>0.61961571174930308</v>
      </c>
      <c r="N246" s="310">
        <f>IF(N$121=0,0,N$121/CHI_fec!N$121)</f>
        <v>0.62310532880385316</v>
      </c>
      <c r="O246" s="310">
        <f>IF(O$121=0,0,O$121/CHI_fec!O$121)</f>
        <v>0.62689399564251069</v>
      </c>
      <c r="P246" s="310">
        <f>IF(P$121=0,0,P$121/CHI_fec!P$121)</f>
        <v>0.62746273354319615</v>
      </c>
      <c r="Q246" s="310">
        <f>IF(Q$121=0,0,Q$121/CHI_fec!Q$121)</f>
        <v>0.62483886704468272</v>
      </c>
      <c r="R246" s="310">
        <f>IF(R$121=0,0,R$121/CHI_fec!R$121)</f>
        <v>0.62812302814095922</v>
      </c>
      <c r="S246" s="310">
        <f>IF(S$121=0,0,S$121/CHI_fec!S$121)</f>
        <v>0.62846195305981833</v>
      </c>
      <c r="T246" s="310">
        <f>IF(T$121=0,0,T$121/CHI_fec!T$121)</f>
        <v>0.62759478157630266</v>
      </c>
      <c r="U246" s="310">
        <f>IF(U$121=0,0,U$121/CHI_fec!U$121)</f>
        <v>0.63753094532633747</v>
      </c>
      <c r="V246" s="310">
        <f>IF(V$121=0,0,V$121/CHI_fec!V$121)</f>
        <v>0.67097981175592802</v>
      </c>
      <c r="W246" s="310">
        <f>IF(W$121=0,0,W$121/CHI_fec!W$121)</f>
        <v>0.67667067775980216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0.35926744740771516</v>
      </c>
      <c r="C247" s="310">
        <f>IF(C$134=0,0,C$134/CHI_fec!C$134)</f>
        <v>0.3545114884145173</v>
      </c>
      <c r="D247" s="310">
        <f>IF(D$134=0,0,D$134/CHI_fec!D$134)</f>
        <v>0.35702138277135204</v>
      </c>
      <c r="E247" s="310">
        <f>IF(E$134=0,0,E$134/CHI_fec!E$134)</f>
        <v>0.35720620459794228</v>
      </c>
      <c r="F247" s="310">
        <f>IF(F$134=0,0,F$134/CHI_fec!F$134)</f>
        <v>0.36394214837141331</v>
      </c>
      <c r="G247" s="310">
        <f>IF(G$134=0,0,G$134/CHI_fec!G$134)</f>
        <v>0.37109364479021001</v>
      </c>
      <c r="H247" s="310">
        <f>IF(H$134=0,0,H$134/CHI_fec!H$134)</f>
        <v>0.37202301078555755</v>
      </c>
      <c r="I247" s="310">
        <f>IF(I$134=0,0,I$134/CHI_fec!I$134)</f>
        <v>0.37321088894385912</v>
      </c>
      <c r="J247" s="310">
        <f>IF(J$134=0,0,J$134/CHI_fec!J$134)</f>
        <v>0.3752321815894224</v>
      </c>
      <c r="K247" s="310">
        <f>IF(K$134=0,0,K$134/CHI_fec!K$134)</f>
        <v>0.38230584210801843</v>
      </c>
      <c r="L247" s="310">
        <f>IF(L$134=0,0,L$134/CHI_fec!L$134)</f>
        <v>0.38361707724985827</v>
      </c>
      <c r="M247" s="310">
        <f>IF(M$134=0,0,M$134/CHI_fec!M$134)</f>
        <v>0.38461539582942461</v>
      </c>
      <c r="N247" s="310">
        <f>IF(N$134=0,0,N$134/CHI_fec!N$134)</f>
        <v>0.38637061587366994</v>
      </c>
      <c r="O247" s="310">
        <f>IF(O$134=0,0,O$134/CHI_fec!O$134)</f>
        <v>0.38750644904099824</v>
      </c>
      <c r="P247" s="310">
        <f>IF(P$134=0,0,P$134/CHI_fec!P$134)</f>
        <v>0.38777922568686035</v>
      </c>
      <c r="Q247" s="310">
        <f>IF(Q$134=0,0,Q$134/CHI_fec!Q$134)</f>
        <v>0.38670477360544159</v>
      </c>
      <c r="R247" s="310">
        <f>IF(R$134=0,0,R$134/CHI_fec!R$134)</f>
        <v>0.38862330285612201</v>
      </c>
      <c r="S247" s="310">
        <f>IF(S$134=0,0,S$134/CHI_fec!S$134)</f>
        <v>0.38873455099417192</v>
      </c>
      <c r="T247" s="310">
        <f>IF(T$134=0,0,T$134/CHI_fec!T$134)</f>
        <v>0.38807901110462761</v>
      </c>
      <c r="U247" s="310">
        <f>IF(U$134=0,0,U$134/CHI_fec!U$134)</f>
        <v>0.39415835963934753</v>
      </c>
      <c r="V247" s="310">
        <f>IF(V$134=0,0,V$134/CHI_fec!V$134)</f>
        <v>0.41503008151460735</v>
      </c>
      <c r="W247" s="310">
        <f>IF(W$134=0,0,W$134/CHI_fec!W$134)</f>
        <v>0.41863945737621377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0.53182495282078779</v>
      </c>
      <c r="C248" s="310">
        <f>IF(C$142=0,0,C$142/CHI_fec!C$142)</f>
        <v>0.53229223019899419</v>
      </c>
      <c r="D248" s="310">
        <f>IF(D$142=0,0,D$142/CHI_fec!D$142)</f>
        <v>0.52025624896493727</v>
      </c>
      <c r="E248" s="310">
        <f>IF(E$142=0,0,E$142/CHI_fec!E$142)</f>
        <v>0.52659882761636767</v>
      </c>
      <c r="F248" s="310">
        <f>IF(F$142=0,0,F$142/CHI_fec!F$142)</f>
        <v>0.52415823127646743</v>
      </c>
      <c r="G248" s="310">
        <f>IF(G$142=0,0,G$142/CHI_fec!G$142)</f>
        <v>0.52623653180573016</v>
      </c>
      <c r="H248" s="310">
        <f>IF(H$142=0,0,H$142/CHI_fec!H$142)</f>
        <v>0.52799897951058605</v>
      </c>
      <c r="I248" s="310">
        <f>IF(I$142=0,0,I$142/CHI_fec!I$142)</f>
        <v>0.52821471383260077</v>
      </c>
      <c r="J248" s="310">
        <f>IF(J$142=0,0,J$142/CHI_fec!J$142)</f>
        <v>0.52879888620721038</v>
      </c>
      <c r="K248" s="310">
        <f>IF(K$142=0,0,K$142/CHI_fec!K$142)</f>
        <v>0.5482243585044031</v>
      </c>
      <c r="L248" s="310">
        <f>IF(L$142=0,0,L$142/CHI_fec!L$142)</f>
        <v>0.541628291324735</v>
      </c>
      <c r="M248" s="310">
        <f>IF(M$142=0,0,M$142/CHI_fec!M$142)</f>
        <v>0.53303004211546923</v>
      </c>
      <c r="N248" s="310">
        <f>IF(N$142=0,0,N$142/CHI_fec!N$142)</f>
        <v>0.53192544244282669</v>
      </c>
      <c r="O248" s="310">
        <f>IF(O$142=0,0,O$142/CHI_fec!O$142)</f>
        <v>0.53412366655273136</v>
      </c>
      <c r="P248" s="310">
        <f>IF(P$142=0,0,P$142/CHI_fec!P$142)</f>
        <v>0.53579251985898368</v>
      </c>
      <c r="Q248" s="310">
        <f>IF(Q$142=0,0,Q$142/CHI_fec!Q$142)</f>
        <v>0.54609669243644909</v>
      </c>
      <c r="R248" s="310">
        <f>IF(R$142=0,0,R$142/CHI_fec!R$142)</f>
        <v>0.54527230412028493</v>
      </c>
      <c r="S248" s="310">
        <f>IF(S$142=0,0,S$142/CHI_fec!S$142)</f>
        <v>0.54316209959095851</v>
      </c>
      <c r="T248" s="310">
        <f>IF(T$142=0,0,T$142/CHI_fec!T$142)</f>
        <v>0.54029254813555272</v>
      </c>
      <c r="U248" s="310">
        <f>IF(U$142=0,0,U$142/CHI_fec!U$142)</f>
        <v>0.54681157367731303</v>
      </c>
      <c r="V248" s="310">
        <f>IF(V$142=0,0,V$142/CHI_fec!V$142)</f>
        <v>0.57816302489385218</v>
      </c>
      <c r="W248" s="310">
        <f>IF(W$142=0,0,W$142/CHI_fec!W$142)</f>
        <v>0.58326374244395185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0.57030898935869645</v>
      </c>
      <c r="C249" s="311">
        <f>IF(C$156=0,0,C$156/CHI_fec!C$156)</f>
        <v>0.57030898935869656</v>
      </c>
      <c r="D249" s="311">
        <f>IF(D$156=0,0,D$156/CHI_fec!D$156)</f>
        <v>0.57272590206061702</v>
      </c>
      <c r="E249" s="311">
        <f>IF(E$156=0,0,E$156/CHI_fec!E$156)</f>
        <v>0.57438554424389598</v>
      </c>
      <c r="F249" s="311">
        <f>IF(F$156=0,0,F$156/CHI_fec!F$156)</f>
        <v>0.57820338191405196</v>
      </c>
      <c r="G249" s="311">
        <f>IF(G$156=0,0,G$156/CHI_fec!G$156)</f>
        <v>0.58418828979066195</v>
      </c>
      <c r="H249" s="311">
        <f>IF(H$156=0,0,H$156/CHI_fec!H$156)</f>
        <v>0.58636622384294834</v>
      </c>
      <c r="I249" s="311">
        <f>IF(I$156=0,0,I$156/CHI_fec!I$156)</f>
        <v>0.58880866626835726</v>
      </c>
      <c r="J249" s="311">
        <f>IF(J$156=0,0,J$156/CHI_fec!J$156)</f>
        <v>0.59415922620215289</v>
      </c>
      <c r="K249" s="311">
        <f>IF(K$156=0,0,K$156/CHI_fec!K$156)</f>
        <v>0.60810930580006273</v>
      </c>
      <c r="L249" s="311">
        <f>IF(L$156=0,0,L$156/CHI_fec!L$156)</f>
        <v>0.60810930580006273</v>
      </c>
      <c r="M249" s="311">
        <f>IF(M$156=0,0,M$156/CHI_fec!M$156)</f>
        <v>0.60810930580006284</v>
      </c>
      <c r="N249" s="311">
        <f>IF(N$156=0,0,N$156/CHI_fec!N$156)</f>
        <v>0.60810930580006295</v>
      </c>
      <c r="O249" s="311">
        <f>IF(O$156=0,0,O$156/CHI_fec!O$156)</f>
        <v>0.60810930580006306</v>
      </c>
      <c r="P249" s="311">
        <f>IF(P$156=0,0,P$156/CHI_fec!P$156)</f>
        <v>0.60810930580006273</v>
      </c>
      <c r="Q249" s="311">
        <f>IF(Q$156=0,0,Q$156/CHI_fec!Q$156)</f>
        <v>0.60810930580006295</v>
      </c>
      <c r="R249" s="311">
        <f>IF(R$156=0,0,R$156/CHI_fec!R$156)</f>
        <v>0.60810930580006273</v>
      </c>
      <c r="S249" s="311">
        <f>IF(S$156=0,0,S$156/CHI_fec!S$156)</f>
        <v>0.60810930580006306</v>
      </c>
      <c r="T249" s="311">
        <f>IF(T$156=0,0,T$156/CHI_fec!T$156)</f>
        <v>0.60810930580006273</v>
      </c>
      <c r="U249" s="311">
        <f>IF(U$156=0,0,U$156/CHI_fec!U$156)</f>
        <v>0.61552546147686338</v>
      </c>
      <c r="V249" s="311">
        <f>IF(V$156=0,0,V$156/CHI_fec!V$156)</f>
        <v>0.63306041532917712</v>
      </c>
      <c r="W249" s="311">
        <f>IF(W$156=0,0,W$156/CHI_fec!W$156)</f>
        <v>0.64884187379625924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ES: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7019.4528244841549</v>
      </c>
      <c r="C5" s="225">
        <f t="shared" si="0"/>
        <v>7213.9355797781745</v>
      </c>
      <c r="D5" s="225">
        <f t="shared" si="0"/>
        <v>7930.1027558607366</v>
      </c>
      <c r="E5" s="225">
        <f t="shared" si="0"/>
        <v>8219.4332303817118</v>
      </c>
      <c r="F5" s="225">
        <f t="shared" si="0"/>
        <v>8746.841805615808</v>
      </c>
      <c r="G5" s="225">
        <f t="shared" si="0"/>
        <v>9026.5479051741531</v>
      </c>
      <c r="H5" s="225">
        <f t="shared" si="0"/>
        <v>8760.2840850058856</v>
      </c>
      <c r="I5" s="225">
        <f t="shared" si="0"/>
        <v>8916.3366342128629</v>
      </c>
      <c r="J5" s="225">
        <f t="shared" si="0"/>
        <v>8303.0192676078586</v>
      </c>
      <c r="K5" s="225">
        <f t="shared" si="0"/>
        <v>6261.9912678800592</v>
      </c>
      <c r="L5" s="225">
        <f t="shared" si="0"/>
        <v>7143.4641563312452</v>
      </c>
      <c r="M5" s="225">
        <f t="shared" si="0"/>
        <v>8523.723331597721</v>
      </c>
      <c r="N5" s="225">
        <f t="shared" si="0"/>
        <v>8499.3804408621618</v>
      </c>
      <c r="O5" s="225">
        <f t="shared" si="0"/>
        <v>7601.7689855817189</v>
      </c>
      <c r="P5" s="225">
        <f t="shared" si="0"/>
        <v>7909.2086251619239</v>
      </c>
      <c r="Q5" s="225">
        <f t="shared" si="0"/>
        <v>7189.6938495743661</v>
      </c>
      <c r="R5" s="225">
        <f t="shared" si="0"/>
        <v>7189.1403198192538</v>
      </c>
      <c r="S5" s="225">
        <f t="shared" si="0"/>
        <v>7301.5917063740599</v>
      </c>
      <c r="T5" s="225">
        <f t="shared" si="0"/>
        <v>7684.7444700352444</v>
      </c>
      <c r="U5" s="225">
        <f t="shared" si="0"/>
        <v>7418.5764240058015</v>
      </c>
      <c r="V5" s="225">
        <f t="shared" si="0"/>
        <v>7143.3848481152836</v>
      </c>
      <c r="W5" s="225">
        <f t="shared" si="0"/>
        <v>7286.3452150099547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121.0312985537616</v>
      </c>
      <c r="C10" s="262">
        <v>114.8218536155679</v>
      </c>
      <c r="D10" s="262">
        <v>142.5544795465224</v>
      </c>
      <c r="E10" s="262">
        <v>138.7220863995324</v>
      </c>
      <c r="F10" s="262">
        <v>163.14479909427189</v>
      </c>
      <c r="G10" s="262">
        <v>179.78300858037611</v>
      </c>
      <c r="H10" s="262">
        <v>166.74768230150221</v>
      </c>
      <c r="I10" s="262">
        <v>164.6909011457775</v>
      </c>
      <c r="J10" s="262">
        <v>164.21365953044119</v>
      </c>
      <c r="K10" s="262">
        <v>94.49826510810226</v>
      </c>
      <c r="L10" s="262">
        <v>116.2514458691831</v>
      </c>
      <c r="M10" s="262">
        <v>175.02515535722051</v>
      </c>
      <c r="N10" s="262">
        <v>189.48998595032219</v>
      </c>
      <c r="O10" s="262">
        <v>162.0369330044401</v>
      </c>
      <c r="P10" s="262">
        <v>148.11918047557279</v>
      </c>
      <c r="Q10" s="262">
        <v>113.4866990563518</v>
      </c>
      <c r="R10" s="262">
        <v>111.8962312169932</v>
      </c>
      <c r="S10" s="262">
        <v>114.63924262318621</v>
      </c>
      <c r="T10" s="262">
        <v>126.9681734047889</v>
      </c>
      <c r="U10" s="262">
        <v>123.1196424057391</v>
      </c>
      <c r="V10" s="262">
        <v>112.9935970581331</v>
      </c>
      <c r="W10" s="262">
        <v>118.4488660033029</v>
      </c>
      <c r="DA10" s="68" t="s">
        <v>1274</v>
      </c>
    </row>
    <row r="11" spans="1:105" ht="12" customHeight="1" x14ac:dyDescent="0.25">
      <c r="A11" s="37" t="s">
        <v>160</v>
      </c>
      <c r="B11" s="228">
        <v>9.078588490861593</v>
      </c>
      <c r="C11" s="228">
        <v>10.554918752881751</v>
      </c>
      <c r="D11" s="228">
        <v>10.639218588331531</v>
      </c>
      <c r="E11" s="228">
        <v>11.81289221894945</v>
      </c>
      <c r="F11" s="228">
        <v>12.62799618116706</v>
      </c>
      <c r="G11" s="228">
        <v>12.48545672689824</v>
      </c>
      <c r="H11" s="228">
        <v>6.5948200295893606</v>
      </c>
      <c r="I11" s="228">
        <v>9.0858316914878152</v>
      </c>
      <c r="J11" s="228">
        <v>9.2410826249329325</v>
      </c>
      <c r="K11" s="228">
        <v>7.906504098037427</v>
      </c>
      <c r="L11" s="228">
        <v>9.3258295538272016</v>
      </c>
      <c r="M11" s="228">
        <v>7.8419438489322291</v>
      </c>
      <c r="N11" s="228">
        <v>9.4159164590549906</v>
      </c>
      <c r="O11" s="228">
        <v>2.9235166881319921</v>
      </c>
      <c r="P11" s="228">
        <v>2.7595589649305992</v>
      </c>
      <c r="Q11" s="228">
        <v>2.8786150981710978</v>
      </c>
      <c r="R11" s="228">
        <v>2.7632818802295631</v>
      </c>
      <c r="S11" s="228">
        <v>2.894146873849516</v>
      </c>
      <c r="T11" s="228">
        <v>3.2438420821999419</v>
      </c>
      <c r="U11" s="228">
        <v>2.6654345491762439</v>
      </c>
      <c r="V11" s="228">
        <v>2.2480315660091179</v>
      </c>
      <c r="W11" s="228">
        <v>2.105524801409393</v>
      </c>
      <c r="DA11" s="69" t="s">
        <v>1275</v>
      </c>
    </row>
    <row r="12" spans="1:105" ht="12" customHeight="1" x14ac:dyDescent="0.25">
      <c r="A12" s="37" t="s">
        <v>162</v>
      </c>
      <c r="B12" s="228">
        <v>111.9527100629</v>
      </c>
      <c r="C12" s="228">
        <v>104.2669348626861</v>
      </c>
      <c r="D12" s="228">
        <v>131.91526095819091</v>
      </c>
      <c r="E12" s="228">
        <v>126.9091941805829</v>
      </c>
      <c r="F12" s="228">
        <v>150.5168029131049</v>
      </c>
      <c r="G12" s="228">
        <v>167.29755185347781</v>
      </c>
      <c r="H12" s="228">
        <v>160.1528622719128</v>
      </c>
      <c r="I12" s="228">
        <v>155.60506945428969</v>
      </c>
      <c r="J12" s="228">
        <v>154.97257690550819</v>
      </c>
      <c r="K12" s="228">
        <v>86.591761010064829</v>
      </c>
      <c r="L12" s="228">
        <v>106.9256163153559</v>
      </c>
      <c r="M12" s="228">
        <v>167.18321150828831</v>
      </c>
      <c r="N12" s="228">
        <v>180.07406949126721</v>
      </c>
      <c r="O12" s="228">
        <v>159.1134163163081</v>
      </c>
      <c r="P12" s="228">
        <v>145.3596215106422</v>
      </c>
      <c r="Q12" s="228">
        <v>110.6080839581807</v>
      </c>
      <c r="R12" s="228">
        <v>109.1329493367636</v>
      </c>
      <c r="S12" s="228">
        <v>111.7450957493367</v>
      </c>
      <c r="T12" s="228">
        <v>123.7243313225889</v>
      </c>
      <c r="U12" s="228">
        <v>120.4542078565629</v>
      </c>
      <c r="V12" s="228">
        <v>110.745565492124</v>
      </c>
      <c r="W12" s="228">
        <v>116.34334120189359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2501.3002916823448</v>
      </c>
      <c r="C25" s="296">
        <v>2570.217094351623</v>
      </c>
      <c r="D25" s="296">
        <v>2897.787361623386</v>
      </c>
      <c r="E25" s="296">
        <v>2941.1802440717752</v>
      </c>
      <c r="F25" s="296">
        <v>3143.8358392044638</v>
      </c>
      <c r="G25" s="296">
        <v>3233.526485456357</v>
      </c>
      <c r="H25" s="296">
        <v>3032.9985717774239</v>
      </c>
      <c r="I25" s="296">
        <v>2949.2027909369772</v>
      </c>
      <c r="J25" s="296">
        <v>2920.0818191449971</v>
      </c>
      <c r="K25" s="296">
        <v>1807.3532808765649</v>
      </c>
      <c r="L25" s="296">
        <v>2121.585407110867</v>
      </c>
      <c r="M25" s="296">
        <v>2932.471296050091</v>
      </c>
      <c r="N25" s="296">
        <v>3047.4707542300448</v>
      </c>
      <c r="O25" s="296">
        <v>2535.5041600710078</v>
      </c>
      <c r="P25" s="296">
        <v>2552.0471140598161</v>
      </c>
      <c r="Q25" s="296">
        <v>2142.0735014742859</v>
      </c>
      <c r="R25" s="296">
        <v>2083.6145178657112</v>
      </c>
      <c r="S25" s="296">
        <v>2128.621660368116</v>
      </c>
      <c r="T25" s="296">
        <v>2351.7716732137378</v>
      </c>
      <c r="U25" s="296">
        <v>2280.9973476563018</v>
      </c>
      <c r="V25" s="296">
        <v>2186.1422204837081</v>
      </c>
      <c r="W25" s="296">
        <v>2292.456750749659</v>
      </c>
      <c r="DA25" s="70" t="s">
        <v>1280</v>
      </c>
    </row>
    <row r="26" spans="1:105" ht="12" customHeight="1" x14ac:dyDescent="0.25">
      <c r="A26" s="46" t="s">
        <v>30</v>
      </c>
      <c r="B26" s="231">
        <v>97.290292616392847</v>
      </c>
      <c r="C26" s="231">
        <v>372.984652590157</v>
      </c>
      <c r="D26" s="231">
        <v>406.41687217410038</v>
      </c>
      <c r="E26" s="231">
        <v>524.25131622670733</v>
      </c>
      <c r="F26" s="231">
        <v>398.53812892898611</v>
      </c>
      <c r="G26" s="231">
        <v>241.3626317214227</v>
      </c>
      <c r="H26" s="231">
        <v>183.47690853441841</v>
      </c>
      <c r="I26" s="231">
        <v>197.35206646506751</v>
      </c>
      <c r="J26" s="231">
        <v>247.37348748151001</v>
      </c>
      <c r="K26" s="231">
        <v>162.65360855135179</v>
      </c>
      <c r="L26" s="231">
        <v>192.51257152830809</v>
      </c>
      <c r="M26" s="231">
        <v>267.75878289974042</v>
      </c>
      <c r="N26" s="231">
        <v>252.9205869943236</v>
      </c>
      <c r="O26" s="231">
        <v>221.31137504434611</v>
      </c>
      <c r="P26" s="231">
        <v>248.07872752798829</v>
      </c>
      <c r="Q26" s="231">
        <v>240.51708918132829</v>
      </c>
      <c r="R26" s="231">
        <v>192.8944808074898</v>
      </c>
      <c r="S26" s="231">
        <v>163.30650325762949</v>
      </c>
      <c r="T26" s="231">
        <v>208.76878979463899</v>
      </c>
      <c r="U26" s="231">
        <v>181.61654824944401</v>
      </c>
      <c r="V26" s="231">
        <v>177.39643801666071</v>
      </c>
      <c r="W26" s="231">
        <v>170.06467819284791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230.40481881709539</v>
      </c>
      <c r="C28" s="231">
        <v>232.57517900326849</v>
      </c>
      <c r="D28" s="231">
        <v>235.75899105677931</v>
      </c>
      <c r="E28" s="231">
        <v>232.36350910211701</v>
      </c>
      <c r="F28" s="231">
        <v>236.55009211724371</v>
      </c>
      <c r="G28" s="231">
        <v>232.02100968406469</v>
      </c>
      <c r="H28" s="231">
        <v>209.66806573433541</v>
      </c>
      <c r="I28" s="231">
        <v>207.26936514902579</v>
      </c>
      <c r="J28" s="231">
        <v>203.85206732869091</v>
      </c>
      <c r="K28" s="231">
        <v>171.28659571241511</v>
      </c>
      <c r="L28" s="231">
        <v>188.70489604783771</v>
      </c>
      <c r="M28" s="231">
        <v>191.39205620930531</v>
      </c>
      <c r="N28" s="231">
        <v>177.499745793128</v>
      </c>
      <c r="O28" s="231">
        <v>2.043951687560142</v>
      </c>
      <c r="P28" s="231">
        <v>2.13318134113999</v>
      </c>
      <c r="Q28" s="231">
        <v>6.6720123622969059</v>
      </c>
      <c r="R28" s="231">
        <v>13.983005695759809</v>
      </c>
      <c r="S28" s="231">
        <v>5.405005716284454</v>
      </c>
      <c r="T28" s="231">
        <v>5.5600260614778971</v>
      </c>
      <c r="U28" s="231">
        <v>5.4281668951201381</v>
      </c>
      <c r="V28" s="231">
        <v>3.2951252145994609</v>
      </c>
      <c r="W28" s="231">
        <v>2.0569758854514371</v>
      </c>
      <c r="DA28" s="73" t="s">
        <v>1283</v>
      </c>
    </row>
    <row r="29" spans="1:105" ht="12" customHeight="1" x14ac:dyDescent="0.25">
      <c r="A29" s="46" t="s">
        <v>160</v>
      </c>
      <c r="B29" s="231">
        <v>114.8723874637523</v>
      </c>
      <c r="C29" s="231">
        <v>122.0439821822186</v>
      </c>
      <c r="D29" s="231">
        <v>121.4081089739969</v>
      </c>
      <c r="E29" s="231">
        <v>135.55790557506339</v>
      </c>
      <c r="F29" s="231">
        <v>155.18453931585151</v>
      </c>
      <c r="G29" s="231">
        <v>161.23470825660181</v>
      </c>
      <c r="H29" s="231">
        <v>83.724033058207851</v>
      </c>
      <c r="I29" s="231">
        <v>114.7973568130853</v>
      </c>
      <c r="J29" s="231">
        <v>112.2302196018297</v>
      </c>
      <c r="K29" s="231">
        <v>93.624616402823662</v>
      </c>
      <c r="L29" s="231">
        <v>111.3102026644713</v>
      </c>
      <c r="M29" s="231">
        <v>93.614489662768321</v>
      </c>
      <c r="N29" s="231">
        <v>116.1297459697326</v>
      </c>
      <c r="O29" s="231">
        <v>39.355751666996163</v>
      </c>
      <c r="P29" s="231">
        <v>41.26086205041539</v>
      </c>
      <c r="Q29" s="231">
        <v>45.345433281821009</v>
      </c>
      <c r="R29" s="231">
        <v>45.093790610266083</v>
      </c>
      <c r="S29" s="231">
        <v>47.563605351872667</v>
      </c>
      <c r="T29" s="231">
        <v>52.286714560864553</v>
      </c>
      <c r="U29" s="231">
        <v>44.44581259959071</v>
      </c>
      <c r="V29" s="231">
        <v>39.418084939473829</v>
      </c>
      <c r="W29" s="231">
        <v>36.985822549778632</v>
      </c>
      <c r="DA29" s="73" t="s">
        <v>1284</v>
      </c>
    </row>
    <row r="30" spans="1:105" ht="12" customHeight="1" x14ac:dyDescent="0.25">
      <c r="A30" s="46" t="s">
        <v>70</v>
      </c>
      <c r="B30" s="231">
        <v>389.49284075925709</v>
      </c>
      <c r="C30" s="231">
        <v>359.14765901796392</v>
      </c>
      <c r="D30" s="231">
        <v>372.25858799313022</v>
      </c>
      <c r="E30" s="231">
        <v>316.36011067306089</v>
      </c>
      <c r="F30" s="231">
        <v>218.46672448297971</v>
      </c>
      <c r="G30" s="231">
        <v>151.48812945067229</v>
      </c>
      <c r="H30" s="231">
        <v>255.5069680272625</v>
      </c>
      <c r="I30" s="231">
        <v>232.16953677508431</v>
      </c>
      <c r="J30" s="231">
        <v>255.1335377754429</v>
      </c>
      <c r="K30" s="231">
        <v>180.44087965186131</v>
      </c>
      <c r="L30" s="231">
        <v>147.45862076062181</v>
      </c>
      <c r="M30" s="231">
        <v>196.8732622040759</v>
      </c>
      <c r="N30" s="231">
        <v>112.0554003525358</v>
      </c>
      <c r="O30" s="231">
        <v>120.9893627125746</v>
      </c>
      <c r="P30" s="231">
        <v>87.160632082991143</v>
      </c>
      <c r="Q30" s="231">
        <v>107.1832433212103</v>
      </c>
      <c r="R30" s="231">
        <v>50.710791810737177</v>
      </c>
      <c r="S30" s="231">
        <v>75.881478476780316</v>
      </c>
      <c r="T30" s="231">
        <v>90.873242406385316</v>
      </c>
      <c r="U30" s="231">
        <v>40.946845749770141</v>
      </c>
      <c r="V30" s="231">
        <v>24.165663838743459</v>
      </c>
      <c r="W30" s="231">
        <v>39.652534163347291</v>
      </c>
      <c r="DA30" s="73" t="s">
        <v>1285</v>
      </c>
    </row>
    <row r="31" spans="1:105" ht="12" customHeight="1" x14ac:dyDescent="0.25">
      <c r="A31" s="46" t="s">
        <v>34</v>
      </c>
      <c r="B31" s="231">
        <v>252.68989020648149</v>
      </c>
      <c r="C31" s="231">
        <v>276.8728597273855</v>
      </c>
      <c r="D31" s="231">
        <v>255.62023713539821</v>
      </c>
      <c r="E31" s="231">
        <v>275.83693799828279</v>
      </c>
      <c r="F31" s="231">
        <v>284.57840397140342</v>
      </c>
      <c r="G31" s="231">
        <v>286.19290700143068</v>
      </c>
      <c r="H31" s="231">
        <v>266.87939439857018</v>
      </c>
      <c r="I31" s="231">
        <v>231.30246598258501</v>
      </c>
      <c r="J31" s="231">
        <v>218.3989618813095</v>
      </c>
      <c r="K31" s="231">
        <v>173.97400107376589</v>
      </c>
      <c r="L31" s="231">
        <v>205.36819709166571</v>
      </c>
      <c r="M31" s="231">
        <v>187.05572336805301</v>
      </c>
      <c r="N31" s="231">
        <v>167.9496545652535</v>
      </c>
      <c r="O31" s="231">
        <v>8.2214570269459717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1416.550061819366</v>
      </c>
      <c r="C32" s="231">
        <v>1205.613443220672</v>
      </c>
      <c r="D32" s="231">
        <v>1505.3344608701079</v>
      </c>
      <c r="E32" s="231">
        <v>1456.3363689835469</v>
      </c>
      <c r="F32" s="231">
        <v>1849.6901950445711</v>
      </c>
      <c r="G32" s="231">
        <v>2160.4473552839272</v>
      </c>
      <c r="H32" s="231">
        <v>2033.208408274814</v>
      </c>
      <c r="I32" s="231">
        <v>1966.033631990372</v>
      </c>
      <c r="J32" s="231">
        <v>1882.096183345493</v>
      </c>
      <c r="K32" s="231">
        <v>1025.3735794843481</v>
      </c>
      <c r="L32" s="231">
        <v>1276.2309190179619</v>
      </c>
      <c r="M32" s="231">
        <v>1995.776981706148</v>
      </c>
      <c r="N32" s="231">
        <v>2220.9156205550721</v>
      </c>
      <c r="O32" s="231">
        <v>2141.9505230986629</v>
      </c>
      <c r="P32" s="231">
        <v>2173.413711057281</v>
      </c>
      <c r="Q32" s="231">
        <v>1742.355723327629</v>
      </c>
      <c r="R32" s="231">
        <v>1780.932448941458</v>
      </c>
      <c r="S32" s="231">
        <v>1836.46506756555</v>
      </c>
      <c r="T32" s="231">
        <v>1994.282900390371</v>
      </c>
      <c r="U32" s="231">
        <v>2008.5599741623771</v>
      </c>
      <c r="V32" s="231">
        <v>1941.8669084742301</v>
      </c>
      <c r="W32" s="231">
        <v>2043.6967399582329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0.97931860995744813</v>
      </c>
      <c r="D33" s="231">
        <v>0.99010341987378203</v>
      </c>
      <c r="E33" s="231">
        <v>0.47409551299540731</v>
      </c>
      <c r="F33" s="231">
        <v>0.8277553434287217</v>
      </c>
      <c r="G33" s="231">
        <v>0.77974405823765214</v>
      </c>
      <c r="H33" s="231">
        <v>0.53479374981543792</v>
      </c>
      <c r="I33" s="231">
        <v>0.27836776175733419</v>
      </c>
      <c r="J33" s="231">
        <v>0.99736173072095935</v>
      </c>
      <c r="K33" s="231">
        <v>0</v>
      </c>
      <c r="L33" s="231">
        <v>0</v>
      </c>
      <c r="M33" s="231">
        <v>0</v>
      </c>
      <c r="N33" s="231">
        <v>0</v>
      </c>
      <c r="O33" s="231">
        <v>1.6317388339219701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1369.0919640066729</v>
      </c>
      <c r="C36" s="263">
        <v>1407.380228724134</v>
      </c>
      <c r="D36" s="263">
        <v>1609.3050298786891</v>
      </c>
      <c r="E36" s="263">
        <v>1627.145954080089</v>
      </c>
      <c r="F36" s="263">
        <v>1740.950218176542</v>
      </c>
      <c r="G36" s="263">
        <v>1791.2228806472399</v>
      </c>
      <c r="H36" s="263">
        <v>1680.039421768975</v>
      </c>
      <c r="I36" s="263">
        <v>1644.2991324904469</v>
      </c>
      <c r="J36" s="263">
        <v>1635.578315089359</v>
      </c>
      <c r="K36" s="263">
        <v>995.93100260471579</v>
      </c>
      <c r="L36" s="263">
        <v>1170.8358517071749</v>
      </c>
      <c r="M36" s="263">
        <v>1653.304289676119</v>
      </c>
      <c r="N36" s="263">
        <v>1727.496652737201</v>
      </c>
      <c r="O36" s="263">
        <v>1474.132018272004</v>
      </c>
      <c r="P36" s="263">
        <v>1484.0597440271861</v>
      </c>
      <c r="Q36" s="263">
        <v>1238.9236756654111</v>
      </c>
      <c r="R36" s="263">
        <v>1205.845868643923</v>
      </c>
      <c r="S36" s="263">
        <v>1233.0162902559821</v>
      </c>
      <c r="T36" s="263">
        <v>1365.268894657348</v>
      </c>
      <c r="U36" s="263">
        <v>1324.204364832043</v>
      </c>
      <c r="V36" s="263">
        <v>1268.0334925727991</v>
      </c>
      <c r="W36" s="263">
        <v>1330.6590555534069</v>
      </c>
      <c r="DA36" s="70" t="s">
        <v>1291</v>
      </c>
    </row>
    <row r="37" spans="1:105" ht="12" customHeight="1" x14ac:dyDescent="0.25">
      <c r="A37" s="60" t="s">
        <v>1014</v>
      </c>
      <c r="B37" s="264">
        <v>1369.0919640066729</v>
      </c>
      <c r="C37" s="264">
        <v>1407.380228724134</v>
      </c>
      <c r="D37" s="264">
        <v>1609.3050298786891</v>
      </c>
      <c r="E37" s="264">
        <v>1627.145954080089</v>
      </c>
      <c r="F37" s="264">
        <v>1740.950218176542</v>
      </c>
      <c r="G37" s="264">
        <v>1791.2228806472399</v>
      </c>
      <c r="H37" s="264">
        <v>1680.039421768975</v>
      </c>
      <c r="I37" s="264">
        <v>1644.2991324904469</v>
      </c>
      <c r="J37" s="264">
        <v>1635.578315089359</v>
      </c>
      <c r="K37" s="264">
        <v>995.93100260471579</v>
      </c>
      <c r="L37" s="264">
        <v>1170.8358517071749</v>
      </c>
      <c r="M37" s="264">
        <v>1653.304289676119</v>
      </c>
      <c r="N37" s="264">
        <v>1727.496652737201</v>
      </c>
      <c r="O37" s="264">
        <v>1474.132018272004</v>
      </c>
      <c r="P37" s="264">
        <v>1484.0597440271861</v>
      </c>
      <c r="Q37" s="264">
        <v>1238.9236756654111</v>
      </c>
      <c r="R37" s="264">
        <v>1205.845868643923</v>
      </c>
      <c r="S37" s="264">
        <v>1233.0162902559821</v>
      </c>
      <c r="T37" s="264">
        <v>1365.268894657348</v>
      </c>
      <c r="U37" s="264">
        <v>1324.204364832043</v>
      </c>
      <c r="V37" s="264">
        <v>1268.0334925727991</v>
      </c>
      <c r="W37" s="264">
        <v>1330.6590555534069</v>
      </c>
      <c r="DA37" s="72" t="s">
        <v>1292</v>
      </c>
    </row>
    <row r="38" spans="1:105" ht="12" customHeight="1" x14ac:dyDescent="0.25">
      <c r="A38" s="59" t="s">
        <v>30</v>
      </c>
      <c r="B38" s="232">
        <v>59.23629887575747</v>
      </c>
      <c r="C38" s="232">
        <v>228.99112702598021</v>
      </c>
      <c r="D38" s="232">
        <v>247.63531993506481</v>
      </c>
      <c r="E38" s="232">
        <v>320.10329240136781</v>
      </c>
      <c r="F38" s="232">
        <v>242.73294088430379</v>
      </c>
      <c r="G38" s="232">
        <v>146.7253927030886</v>
      </c>
      <c r="H38" s="232">
        <v>111.45869970441311</v>
      </c>
      <c r="I38" s="232">
        <v>119.4080106781774</v>
      </c>
      <c r="J38" s="232">
        <v>149.81333906595489</v>
      </c>
      <c r="K38" s="232">
        <v>99.175845711340415</v>
      </c>
      <c r="L38" s="232">
        <v>117.6279074580624</v>
      </c>
      <c r="M38" s="232">
        <v>161.24580510561111</v>
      </c>
      <c r="N38" s="232">
        <v>151.7333793775237</v>
      </c>
      <c r="O38" s="232">
        <v>129.17152392935719</v>
      </c>
      <c r="P38" s="232">
        <v>144.26209094866539</v>
      </c>
      <c r="Q38" s="232">
        <v>139.1092863918021</v>
      </c>
      <c r="R38" s="232">
        <v>111.63341912408249</v>
      </c>
      <c r="S38" s="232">
        <v>94.5962274886259</v>
      </c>
      <c r="T38" s="232">
        <v>121.19609149487989</v>
      </c>
      <c r="U38" s="232">
        <v>105.43520629901271</v>
      </c>
      <c r="V38" s="232">
        <v>102.895695788021</v>
      </c>
      <c r="W38" s="232">
        <v>98.7142304835575</v>
      </c>
      <c r="DA38" s="71" t="s">
        <v>1293</v>
      </c>
    </row>
    <row r="39" spans="1:105" ht="12" customHeight="1" x14ac:dyDescent="0.25">
      <c r="A39" s="59" t="s">
        <v>33</v>
      </c>
      <c r="B39" s="297">
        <v>140.28458896385871</v>
      </c>
      <c r="C39" s="297">
        <v>142.7877849353446</v>
      </c>
      <c r="D39" s="297">
        <v>143.65115519343871</v>
      </c>
      <c r="E39" s="297">
        <v>141.87913696216219</v>
      </c>
      <c r="F39" s="297">
        <v>144.07278841895371</v>
      </c>
      <c r="G39" s="297">
        <v>141.04658007107699</v>
      </c>
      <c r="H39" s="297">
        <v>127.3693249082873</v>
      </c>
      <c r="I39" s="297">
        <v>125.40847942605539</v>
      </c>
      <c r="J39" s="297">
        <v>123.45607119393399</v>
      </c>
      <c r="K39" s="297">
        <v>104.4396932849606</v>
      </c>
      <c r="L39" s="297">
        <v>115.3013638173462</v>
      </c>
      <c r="M39" s="297">
        <v>115.25734416653459</v>
      </c>
      <c r="N39" s="297">
        <v>106.48653234561399</v>
      </c>
      <c r="O39" s="297">
        <v>1.192981401282339</v>
      </c>
      <c r="P39" s="297">
        <v>1.240482018398029</v>
      </c>
      <c r="Q39" s="297">
        <v>3.8589311124444521</v>
      </c>
      <c r="R39" s="297">
        <v>8.0923556180285416</v>
      </c>
      <c r="S39" s="297">
        <v>3.130880522916839</v>
      </c>
      <c r="T39" s="297">
        <v>3.227749837145895</v>
      </c>
      <c r="U39" s="297">
        <v>3.1512541226496702</v>
      </c>
      <c r="V39" s="297">
        <v>1.911279648315263</v>
      </c>
      <c r="W39" s="297">
        <v>1.1939739269392411</v>
      </c>
      <c r="DA39" s="122" t="s">
        <v>1294</v>
      </c>
    </row>
    <row r="40" spans="1:105" ht="12" customHeight="1" x14ac:dyDescent="0.25">
      <c r="A40" s="59" t="s">
        <v>160</v>
      </c>
      <c r="B40" s="297">
        <v>69.94135687518849</v>
      </c>
      <c r="C40" s="297">
        <v>74.927986533948911</v>
      </c>
      <c r="D40" s="297">
        <v>73.975609692719033</v>
      </c>
      <c r="E40" s="297">
        <v>82.770477712728947</v>
      </c>
      <c r="F40" s="297">
        <v>94.516426092381437</v>
      </c>
      <c r="G40" s="297">
        <v>98.015279820211163</v>
      </c>
      <c r="H40" s="297">
        <v>50.860742821631987</v>
      </c>
      <c r="I40" s="297">
        <v>69.458223841754304</v>
      </c>
      <c r="J40" s="297">
        <v>67.968415345691497</v>
      </c>
      <c r="K40" s="297">
        <v>57.086348061059951</v>
      </c>
      <c r="L40" s="297">
        <v>68.012110140190572</v>
      </c>
      <c r="M40" s="297">
        <v>56.375158236643657</v>
      </c>
      <c r="N40" s="297">
        <v>69.66913611756074</v>
      </c>
      <c r="O40" s="297">
        <v>22.970542825431281</v>
      </c>
      <c r="P40" s="297">
        <v>23.993908276822388</v>
      </c>
      <c r="Q40" s="297">
        <v>26.226705497028309</v>
      </c>
      <c r="R40" s="297">
        <v>26.097035052617159</v>
      </c>
      <c r="S40" s="297">
        <v>27.55149086100322</v>
      </c>
      <c r="T40" s="297">
        <v>30.353892687305962</v>
      </c>
      <c r="U40" s="297">
        <v>25.80245834277633</v>
      </c>
      <c r="V40" s="297">
        <v>22.863769542529059</v>
      </c>
      <c r="W40" s="297">
        <v>21.468461591199169</v>
      </c>
      <c r="DA40" s="122" t="s">
        <v>1295</v>
      </c>
    </row>
    <row r="41" spans="1:105" ht="12" customHeight="1" x14ac:dyDescent="0.25">
      <c r="A41" s="59" t="s">
        <v>70</v>
      </c>
      <c r="B41" s="297">
        <v>237.14713672570079</v>
      </c>
      <c r="C41" s="297">
        <v>220.49600871281621</v>
      </c>
      <c r="D41" s="297">
        <v>226.82221346549909</v>
      </c>
      <c r="E41" s="297">
        <v>193.16673106284691</v>
      </c>
      <c r="F41" s="297">
        <v>133.0589639230318</v>
      </c>
      <c r="G41" s="297">
        <v>92.090292208781008</v>
      </c>
      <c r="H41" s="297">
        <v>155.21557807582889</v>
      </c>
      <c r="I41" s="297">
        <v>140.4743462936776</v>
      </c>
      <c r="J41" s="297">
        <v>154.51294959289439</v>
      </c>
      <c r="K41" s="297">
        <v>110.0213945436184</v>
      </c>
      <c r="L41" s="297">
        <v>90.099305510411284</v>
      </c>
      <c r="M41" s="297">
        <v>118.5581564274994</v>
      </c>
      <c r="N41" s="297">
        <v>67.224834383976884</v>
      </c>
      <c r="O41" s="297">
        <v>70.617158099954963</v>
      </c>
      <c r="P41" s="297">
        <v>50.685422156081643</v>
      </c>
      <c r="Q41" s="297">
        <v>61.992204139521718</v>
      </c>
      <c r="R41" s="297">
        <v>29.34775040024013</v>
      </c>
      <c r="S41" s="297">
        <v>43.954781083266028</v>
      </c>
      <c r="T41" s="297">
        <v>52.7544457768538</v>
      </c>
      <c r="U41" s="297">
        <v>23.771177079036249</v>
      </c>
      <c r="V41" s="297">
        <v>14.01686991388968</v>
      </c>
      <c r="W41" s="297">
        <v>23.016357295658679</v>
      </c>
      <c r="DA41" s="122" t="s">
        <v>1296</v>
      </c>
    </row>
    <row r="42" spans="1:105" ht="12" customHeight="1" x14ac:dyDescent="0.25">
      <c r="A42" s="59" t="s">
        <v>162</v>
      </c>
      <c r="B42" s="297">
        <v>862.48258256616748</v>
      </c>
      <c r="C42" s="297">
        <v>740.17732151604378</v>
      </c>
      <c r="D42" s="297">
        <v>917.22073159196714</v>
      </c>
      <c r="E42" s="297">
        <v>889.22631594098368</v>
      </c>
      <c r="F42" s="297">
        <v>1126.569098857871</v>
      </c>
      <c r="G42" s="297">
        <v>1313.345335844082</v>
      </c>
      <c r="H42" s="297">
        <v>1235.135076258814</v>
      </c>
      <c r="I42" s="297">
        <v>1189.550072250782</v>
      </c>
      <c r="J42" s="297">
        <v>1139.8275398908841</v>
      </c>
      <c r="K42" s="297">
        <v>625.20772100373654</v>
      </c>
      <c r="L42" s="297">
        <v>779.79516478116454</v>
      </c>
      <c r="M42" s="297">
        <v>1201.867825739831</v>
      </c>
      <c r="N42" s="297">
        <v>1332.3827705125259</v>
      </c>
      <c r="O42" s="297">
        <v>1250.179812015979</v>
      </c>
      <c r="P42" s="297">
        <v>1263.8778406272179</v>
      </c>
      <c r="Q42" s="297">
        <v>1007.736548524614</v>
      </c>
      <c r="R42" s="297">
        <v>1030.6753084489551</v>
      </c>
      <c r="S42" s="297">
        <v>1063.78291030017</v>
      </c>
      <c r="T42" s="297">
        <v>1157.736714861162</v>
      </c>
      <c r="U42" s="297">
        <v>1166.0442689885681</v>
      </c>
      <c r="V42" s="297">
        <v>1126.3458776800439</v>
      </c>
      <c r="W42" s="297">
        <v>1186.2660322560521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174.40293450713506</v>
      </c>
      <c r="C44" s="263">
        <f t="shared" si="1"/>
        <v>169.34911846600528</v>
      </c>
      <c r="D44" s="263">
        <f t="shared" si="1"/>
        <v>204.55248077287638</v>
      </c>
      <c r="E44" s="263">
        <f t="shared" si="1"/>
        <v>201.28305001198387</v>
      </c>
      <c r="F44" s="263">
        <f t="shared" si="1"/>
        <v>229.77158644635639</v>
      </c>
      <c r="G44" s="263">
        <f t="shared" si="1"/>
        <v>248.2542720596777</v>
      </c>
      <c r="H44" s="263">
        <f t="shared" si="1"/>
        <v>233.05594871867456</v>
      </c>
      <c r="I44" s="263">
        <f t="shared" si="1"/>
        <v>228.05545818465299</v>
      </c>
      <c r="J44" s="263">
        <f t="shared" si="1"/>
        <v>226.90891435284738</v>
      </c>
      <c r="K44" s="263">
        <f t="shared" si="1"/>
        <v>132.53590732161524</v>
      </c>
      <c r="L44" s="263">
        <f t="shared" si="1"/>
        <v>160.94953580508326</v>
      </c>
      <c r="M44" s="263">
        <f t="shared" si="1"/>
        <v>238.46230946988533</v>
      </c>
      <c r="N44" s="263">
        <f t="shared" si="1"/>
        <v>254.76750536658125</v>
      </c>
      <c r="O44" s="263">
        <f t="shared" si="1"/>
        <v>217.81731646838728</v>
      </c>
      <c r="P44" s="263">
        <f t="shared" si="1"/>
        <v>217.93857098141473</v>
      </c>
      <c r="Q44" s="263">
        <f t="shared" si="1"/>
        <v>173.63215638636285</v>
      </c>
      <c r="R44" s="263">
        <f t="shared" si="1"/>
        <v>171.63956213753909</v>
      </c>
      <c r="S44" s="263">
        <f t="shared" si="1"/>
        <v>177.11822560750733</v>
      </c>
      <c r="T44" s="263">
        <f t="shared" si="1"/>
        <v>197.2733199560316</v>
      </c>
      <c r="U44" s="263">
        <f t="shared" si="1"/>
        <v>193.50157542450583</v>
      </c>
      <c r="V44" s="263">
        <f t="shared" si="1"/>
        <v>183.9693313798839</v>
      </c>
      <c r="W44" s="263">
        <f t="shared" si="1"/>
        <v>193.2854628041564</v>
      </c>
      <c r="DA44" s="70"/>
    </row>
    <row r="45" spans="1:105" ht="12" customHeight="1" x14ac:dyDescent="0.25">
      <c r="A45" s="60" t="s">
        <v>1024</v>
      </c>
      <c r="B45" s="264">
        <v>111.931276326933</v>
      </c>
      <c r="C45" s="264">
        <v>105.1562167575694</v>
      </c>
      <c r="D45" s="264">
        <v>132.1782911818747</v>
      </c>
      <c r="E45" s="264">
        <v>127.825093978071</v>
      </c>
      <c r="F45" s="264">
        <v>151.2521705351412</v>
      </c>
      <c r="G45" s="264">
        <v>167.49477189578721</v>
      </c>
      <c r="H45" s="264">
        <v>157.30476815583191</v>
      </c>
      <c r="I45" s="264">
        <v>154.39713364354239</v>
      </c>
      <c r="J45" s="264">
        <v>153.97790568089229</v>
      </c>
      <c r="K45" s="264">
        <v>87.396042768268586</v>
      </c>
      <c r="L45" s="264">
        <v>107.96151241825881</v>
      </c>
      <c r="M45" s="264">
        <v>165.2218652740068</v>
      </c>
      <c r="N45" s="264">
        <v>178.65487230708791</v>
      </c>
      <c r="O45" s="264">
        <v>154.49139365569681</v>
      </c>
      <c r="P45" s="264">
        <v>154.19947675931121</v>
      </c>
      <c r="Q45" s="264">
        <v>120.1324290541579</v>
      </c>
      <c r="R45" s="264">
        <v>119.5998872643296</v>
      </c>
      <c r="S45" s="264">
        <v>123.9544670601274</v>
      </c>
      <c r="T45" s="264">
        <v>138.53623965605911</v>
      </c>
      <c r="U45" s="264">
        <v>136.53213153702691</v>
      </c>
      <c r="V45" s="264">
        <v>129.36895813181241</v>
      </c>
      <c r="W45" s="264">
        <v>136.02981261214941</v>
      </c>
      <c r="DA45" s="72" t="s">
        <v>1299</v>
      </c>
    </row>
    <row r="46" spans="1:105" ht="12" customHeight="1" x14ac:dyDescent="0.25">
      <c r="A46" s="60" t="s">
        <v>1026</v>
      </c>
      <c r="B46" s="264">
        <v>62.47165818020207</v>
      </c>
      <c r="C46" s="264">
        <v>64.192901708435897</v>
      </c>
      <c r="D46" s="264">
        <v>72.374189591001681</v>
      </c>
      <c r="E46" s="264">
        <v>73.457956033912879</v>
      </c>
      <c r="F46" s="264">
        <v>78.519415911215191</v>
      </c>
      <c r="G46" s="264">
        <v>80.759500163890493</v>
      </c>
      <c r="H46" s="264">
        <v>75.751180562842649</v>
      </c>
      <c r="I46" s="264">
        <v>73.658324541110602</v>
      </c>
      <c r="J46" s="264">
        <v>72.931008671955084</v>
      </c>
      <c r="K46" s="264">
        <v>45.139864553346662</v>
      </c>
      <c r="L46" s="264">
        <v>52.988023386824437</v>
      </c>
      <c r="M46" s="264">
        <v>73.240444195878538</v>
      </c>
      <c r="N46" s="264">
        <v>76.112633059493319</v>
      </c>
      <c r="O46" s="264">
        <v>63.325922812690457</v>
      </c>
      <c r="P46" s="264">
        <v>63.739094222103503</v>
      </c>
      <c r="Q46" s="264">
        <v>53.499727332204941</v>
      </c>
      <c r="R46" s="264">
        <v>52.039674873209478</v>
      </c>
      <c r="S46" s="264">
        <v>53.163758547379913</v>
      </c>
      <c r="T46" s="264">
        <v>58.737080299972483</v>
      </c>
      <c r="U46" s="264">
        <v>56.96944388747891</v>
      </c>
      <c r="V46" s="264">
        <v>54.600373248071477</v>
      </c>
      <c r="W46" s="264">
        <v>57.255650192006982</v>
      </c>
      <c r="DA46" s="72" t="s">
        <v>1300</v>
      </c>
    </row>
    <row r="47" spans="1:105" ht="12" customHeight="1" x14ac:dyDescent="0.25">
      <c r="A47" s="64" t="s">
        <v>30</v>
      </c>
      <c r="B47" s="231">
        <v>2.4298905352524538</v>
      </c>
      <c r="C47" s="231">
        <v>9.3155427201432683</v>
      </c>
      <c r="D47" s="231">
        <v>10.150534904407889</v>
      </c>
      <c r="E47" s="231">
        <v>13.09352944816076</v>
      </c>
      <c r="F47" s="231">
        <v>9.9537579894028898</v>
      </c>
      <c r="G47" s="231">
        <v>6.0281941662563092</v>
      </c>
      <c r="H47" s="231">
        <v>4.5824592720984771</v>
      </c>
      <c r="I47" s="231">
        <v>4.9290006795105512</v>
      </c>
      <c r="J47" s="231">
        <v>6.1783193342192932</v>
      </c>
      <c r="K47" s="231">
        <v>4.0623833407711771</v>
      </c>
      <c r="L47" s="231">
        <v>4.8081310364455394</v>
      </c>
      <c r="M47" s="231">
        <v>6.6874558067591767</v>
      </c>
      <c r="N47" s="231">
        <v>6.3168618777948904</v>
      </c>
      <c r="O47" s="231">
        <v>5.5274005360875291</v>
      </c>
      <c r="P47" s="231">
        <v>6.1959331790123739</v>
      </c>
      <c r="Q47" s="231">
        <v>6.0070761722604447</v>
      </c>
      <c r="R47" s="231">
        <v>4.8176694777211537</v>
      </c>
      <c r="S47" s="231">
        <v>4.0786898254639086</v>
      </c>
      <c r="T47" s="231">
        <v>5.2141410282142333</v>
      </c>
      <c r="U47" s="231">
        <v>4.5359955219436401</v>
      </c>
      <c r="V47" s="231">
        <v>4.430595428711376</v>
      </c>
      <c r="W47" s="231">
        <v>4.247479792777674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5.7545154142735466</v>
      </c>
      <c r="C49" s="231">
        <v>5.8087216205932757</v>
      </c>
      <c r="D49" s="231">
        <v>5.8882394693611104</v>
      </c>
      <c r="E49" s="231">
        <v>5.8034350223564477</v>
      </c>
      <c r="F49" s="231">
        <v>5.9079977507636494</v>
      </c>
      <c r="G49" s="231">
        <v>5.7948808688857021</v>
      </c>
      <c r="H49" s="231">
        <v>5.2366010500281712</v>
      </c>
      <c r="I49" s="231">
        <v>5.1766918885650659</v>
      </c>
      <c r="J49" s="231">
        <v>5.0913425756329813</v>
      </c>
      <c r="K49" s="231">
        <v>4.2779980051892901</v>
      </c>
      <c r="L49" s="231">
        <v>4.7130317787242317</v>
      </c>
      <c r="M49" s="231">
        <v>4.7801454122375251</v>
      </c>
      <c r="N49" s="231">
        <v>4.4331756099556214</v>
      </c>
      <c r="O49" s="231">
        <v>5.1049068992920582E-2</v>
      </c>
      <c r="P49" s="231">
        <v>5.3277639643359707E-2</v>
      </c>
      <c r="Q49" s="231">
        <v>0.16663799906693821</v>
      </c>
      <c r="R49" s="231">
        <v>0.34923497792813668</v>
      </c>
      <c r="S49" s="231">
        <v>0.13499365537700189</v>
      </c>
      <c r="T49" s="231">
        <v>0.13886539282816091</v>
      </c>
      <c r="U49" s="231">
        <v>0.13557212140608471</v>
      </c>
      <c r="V49" s="231">
        <v>8.2297969880685093E-2</v>
      </c>
      <c r="W49" s="231">
        <v>5.1374357100646743E-2</v>
      </c>
      <c r="DA49" s="73" t="s">
        <v>1303</v>
      </c>
    </row>
    <row r="50" spans="1:105" ht="12" customHeight="1" x14ac:dyDescent="0.25">
      <c r="A50" s="64" t="s">
        <v>160</v>
      </c>
      <c r="B50" s="231">
        <v>2.869015186958058</v>
      </c>
      <c r="C50" s="231">
        <v>3.0481305915933121</v>
      </c>
      <c r="D50" s="231">
        <v>3.0322492302701369</v>
      </c>
      <c r="E50" s="231">
        <v>3.3856499233099409</v>
      </c>
      <c r="F50" s="231">
        <v>3.8758383098702258</v>
      </c>
      <c r="G50" s="231">
        <v>4.0269453509783579</v>
      </c>
      <c r="H50" s="231">
        <v>2.0910640725837868</v>
      </c>
      <c r="I50" s="231">
        <v>2.8671412459614092</v>
      </c>
      <c r="J50" s="231">
        <v>2.803025266406082</v>
      </c>
      <c r="K50" s="231">
        <v>2.3383378047886638</v>
      </c>
      <c r="L50" s="231">
        <v>2.7800472242166769</v>
      </c>
      <c r="M50" s="231">
        <v>2.338084882640405</v>
      </c>
      <c r="N50" s="231">
        <v>2.9004185618574132</v>
      </c>
      <c r="O50" s="231">
        <v>0.98293638462412014</v>
      </c>
      <c r="P50" s="231">
        <v>1.0305177986047951</v>
      </c>
      <c r="Q50" s="231">
        <v>1.132532714058802</v>
      </c>
      <c r="R50" s="231">
        <v>1.1262477689791539</v>
      </c>
      <c r="S50" s="231">
        <v>1.187933054356183</v>
      </c>
      <c r="T50" s="231">
        <v>1.305895885541658</v>
      </c>
      <c r="U50" s="231">
        <v>1.1100640820680661</v>
      </c>
      <c r="V50" s="231">
        <v>0.98449320005504914</v>
      </c>
      <c r="W50" s="231">
        <v>0.92374580994004574</v>
      </c>
      <c r="DA50" s="73" t="s">
        <v>1304</v>
      </c>
    </row>
    <row r="51" spans="1:105" ht="12" customHeight="1" x14ac:dyDescent="0.25">
      <c r="A51" s="64" t="s">
        <v>70</v>
      </c>
      <c r="B51" s="231">
        <v>9.7278458298114181</v>
      </c>
      <c r="C51" s="231">
        <v>8.969954493268558</v>
      </c>
      <c r="D51" s="231">
        <v>9.2974087681851501</v>
      </c>
      <c r="E51" s="231">
        <v>7.9013066769866462</v>
      </c>
      <c r="F51" s="231">
        <v>5.4563534738444446</v>
      </c>
      <c r="G51" s="231">
        <v>3.7835179857734782</v>
      </c>
      <c r="H51" s="231">
        <v>6.3814584847480074</v>
      </c>
      <c r="I51" s="231">
        <v>5.7985904329438549</v>
      </c>
      <c r="J51" s="231">
        <v>6.372131812887214</v>
      </c>
      <c r="K51" s="231">
        <v>4.5066324074844877</v>
      </c>
      <c r="L51" s="231">
        <v>3.6828782943473528</v>
      </c>
      <c r="M51" s="231">
        <v>4.9170422208531246</v>
      </c>
      <c r="N51" s="231">
        <v>2.7986590380001921</v>
      </c>
      <c r="O51" s="231">
        <v>3.021790760571474</v>
      </c>
      <c r="P51" s="231">
        <v>2.1768954460868382</v>
      </c>
      <c r="Q51" s="231">
        <v>2.676973637141538</v>
      </c>
      <c r="R51" s="231">
        <v>1.2665361542484019</v>
      </c>
      <c r="S51" s="231">
        <v>1.8951909938096301</v>
      </c>
      <c r="T51" s="231">
        <v>2.2696203875305438</v>
      </c>
      <c r="U51" s="231">
        <v>1.022675030160656</v>
      </c>
      <c r="V51" s="231">
        <v>0.6035537180608832</v>
      </c>
      <c r="W51" s="231">
        <v>0.99034872720752332</v>
      </c>
      <c r="DA51" s="73" t="s">
        <v>1305</v>
      </c>
    </row>
    <row r="52" spans="1:105" ht="12" customHeight="1" x14ac:dyDescent="0.25">
      <c r="A52" s="64" t="s">
        <v>34</v>
      </c>
      <c r="B52" s="231">
        <v>6.3111000702577202</v>
      </c>
      <c r="C52" s="231">
        <v>6.9150860093774256</v>
      </c>
      <c r="D52" s="231">
        <v>6.3842874569547279</v>
      </c>
      <c r="E52" s="231">
        <v>6.8892131670093404</v>
      </c>
      <c r="F52" s="231">
        <v>7.1075371627657056</v>
      </c>
      <c r="G52" s="231">
        <v>7.1478604625143083</v>
      </c>
      <c r="H52" s="231">
        <v>6.6654924871068406</v>
      </c>
      <c r="I52" s="231">
        <v>5.7769347563554909</v>
      </c>
      <c r="J52" s="231">
        <v>5.4546610572629524</v>
      </c>
      <c r="K52" s="231">
        <v>4.3451177627346862</v>
      </c>
      <c r="L52" s="231">
        <v>5.1292089368309348</v>
      </c>
      <c r="M52" s="231">
        <v>4.6718425811399849</v>
      </c>
      <c r="N52" s="231">
        <v>4.1946556542504023</v>
      </c>
      <c r="O52" s="231">
        <v>0.20533642235540711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35.379291143648871</v>
      </c>
      <c r="C53" s="231">
        <v>30.111007132086979</v>
      </c>
      <c r="D53" s="231">
        <v>37.596741262563668</v>
      </c>
      <c r="E53" s="231">
        <v>36.372980941582547</v>
      </c>
      <c r="F53" s="231">
        <v>46.19725747778007</v>
      </c>
      <c r="G53" s="231">
        <v>53.958626696853749</v>
      </c>
      <c r="H53" s="231">
        <v>50.780748362455171</v>
      </c>
      <c r="I53" s="231">
        <v>49.103013115580573</v>
      </c>
      <c r="J53" s="231">
        <v>47.00661884508925</v>
      </c>
      <c r="K53" s="231">
        <v>25.609395232378361</v>
      </c>
      <c r="L53" s="231">
        <v>31.874726116259701</v>
      </c>
      <c r="M53" s="231">
        <v>49.845873292248321</v>
      </c>
      <c r="N53" s="231">
        <v>55.468862317634802</v>
      </c>
      <c r="O53" s="231">
        <v>53.496655864508313</v>
      </c>
      <c r="P53" s="231">
        <v>54.282470158756126</v>
      </c>
      <c r="Q53" s="231">
        <v>43.516506809677217</v>
      </c>
      <c r="R53" s="231">
        <v>44.479986494332643</v>
      </c>
      <c r="S53" s="231">
        <v>45.866951018373193</v>
      </c>
      <c r="T53" s="231">
        <v>49.808557605857892</v>
      </c>
      <c r="U53" s="231">
        <v>50.165137131900472</v>
      </c>
      <c r="V53" s="231">
        <v>48.499432931363494</v>
      </c>
      <c r="W53" s="231">
        <v>51.042701504981089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2.445914137307504E-2</v>
      </c>
      <c r="D54" s="231">
        <v>2.472849925900026E-2</v>
      </c>
      <c r="E54" s="231">
        <v>1.184085450719562E-2</v>
      </c>
      <c r="F54" s="231">
        <v>2.06737467882093E-2</v>
      </c>
      <c r="G54" s="231">
        <v>1.9474632628577009E-2</v>
      </c>
      <c r="H54" s="231">
        <v>1.3356833822182839E-2</v>
      </c>
      <c r="I54" s="231">
        <v>6.9524221936566174E-3</v>
      </c>
      <c r="J54" s="231">
        <v>2.490978045731073E-2</v>
      </c>
      <c r="K54" s="231">
        <v>0</v>
      </c>
      <c r="L54" s="231">
        <v>0</v>
      </c>
      <c r="M54" s="231">
        <v>0</v>
      </c>
      <c r="N54" s="231">
        <v>0</v>
      </c>
      <c r="O54" s="231">
        <v>4.0753775550704807E-2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2853.62633573424</v>
      </c>
      <c r="C59" s="281">
        <v>2952.1672846208448</v>
      </c>
      <c r="D59" s="281">
        <v>3075.903404039263</v>
      </c>
      <c r="E59" s="281">
        <v>3311.1018958183308</v>
      </c>
      <c r="F59" s="281">
        <v>3469.139362694174</v>
      </c>
      <c r="G59" s="281">
        <v>3573.761258430502</v>
      </c>
      <c r="H59" s="281">
        <v>3647.4424604393089</v>
      </c>
      <c r="I59" s="281">
        <v>3930.0883514550092</v>
      </c>
      <c r="J59" s="281">
        <v>3356.2365594902149</v>
      </c>
      <c r="K59" s="281">
        <v>3231.672811969062</v>
      </c>
      <c r="L59" s="281">
        <v>3573.841915838937</v>
      </c>
      <c r="M59" s="281">
        <v>3524.4602810444039</v>
      </c>
      <c r="N59" s="281">
        <v>3280.155542578012</v>
      </c>
      <c r="O59" s="281">
        <v>3212.2785577658801</v>
      </c>
      <c r="P59" s="281">
        <v>3507.0440156179338</v>
      </c>
      <c r="Q59" s="281">
        <v>3521.577816991954</v>
      </c>
      <c r="R59" s="281">
        <v>3616.1441399550872</v>
      </c>
      <c r="S59" s="281">
        <v>3648.1962875192689</v>
      </c>
      <c r="T59" s="281">
        <v>3643.4624088033379</v>
      </c>
      <c r="U59" s="281">
        <v>3496.7534936872112</v>
      </c>
      <c r="V59" s="281">
        <v>3392.2462066207599</v>
      </c>
      <c r="W59" s="281">
        <v>3351.4950798994291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2136.2128890253416</v>
      </c>
      <c r="C61" s="225">
        <f t="shared" si="2"/>
        <v>2169.1581732310501</v>
      </c>
      <c r="D61" s="225">
        <f t="shared" si="2"/>
        <v>2455.3265073357165</v>
      </c>
      <c r="E61" s="225">
        <f t="shared" si="2"/>
        <v>2419.4605836092114</v>
      </c>
      <c r="F61" s="225">
        <f t="shared" si="2"/>
        <v>2669.609297486043</v>
      </c>
      <c r="G61" s="225">
        <f t="shared" si="2"/>
        <v>2774.9508609191907</v>
      </c>
      <c r="H61" s="225">
        <f t="shared" si="2"/>
        <v>2646.5903232512633</v>
      </c>
      <c r="I61" s="225">
        <f t="shared" si="2"/>
        <v>2538.9965372416</v>
      </c>
      <c r="J61" s="225">
        <f t="shared" si="2"/>
        <v>2460.7654950845922</v>
      </c>
      <c r="K61" s="225">
        <f t="shared" si="2"/>
        <v>2074.6630505317862</v>
      </c>
      <c r="L61" s="225">
        <f t="shared" si="2"/>
        <v>2038.5410366158412</v>
      </c>
      <c r="M61" s="225">
        <f t="shared" si="2"/>
        <v>2327.4107404773827</v>
      </c>
      <c r="N61" s="225">
        <f t="shared" si="2"/>
        <v>2607.5049402222066</v>
      </c>
      <c r="O61" s="225">
        <f t="shared" si="2"/>
        <v>2888.2761976744941</v>
      </c>
      <c r="P61" s="225">
        <f t="shared" si="2"/>
        <v>2482.2197330067843</v>
      </c>
      <c r="Q61" s="225">
        <f t="shared" si="2"/>
        <v>1678.7795702186725</v>
      </c>
      <c r="R61" s="225">
        <f t="shared" si="2"/>
        <v>2071.3340682553644</v>
      </c>
      <c r="S61" s="225">
        <f t="shared" si="2"/>
        <v>2150.063839209623</v>
      </c>
      <c r="T61" s="225">
        <f t="shared" si="2"/>
        <v>2129.1595909603134</v>
      </c>
      <c r="U61" s="225">
        <f t="shared" si="2"/>
        <v>2202.5320321910581</v>
      </c>
      <c r="V61" s="225">
        <f t="shared" si="2"/>
        <v>1999.9179806563384</v>
      </c>
      <c r="W61" s="225">
        <f t="shared" si="2"/>
        <v>2078.0127335113375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69.897955145819751</v>
      </c>
      <c r="C66" s="262">
        <v>65.877538962981731</v>
      </c>
      <c r="D66" s="262">
        <v>81.218015286014804</v>
      </c>
      <c r="E66" s="262">
        <v>77.052202966927354</v>
      </c>
      <c r="F66" s="262">
        <v>92.890607801653204</v>
      </c>
      <c r="G66" s="262">
        <v>102.9007274070095</v>
      </c>
      <c r="H66" s="262">
        <v>97.080556124962385</v>
      </c>
      <c r="I66" s="262">
        <v>94.321388834197478</v>
      </c>
      <c r="J66" s="262">
        <v>91.879170154430085</v>
      </c>
      <c r="K66" s="262">
        <v>72.811740685194295</v>
      </c>
      <c r="L66" s="262">
        <v>74.675478990251051</v>
      </c>
      <c r="M66" s="262">
        <v>91.589475062454085</v>
      </c>
      <c r="N66" s="262">
        <v>106.36785267706929</v>
      </c>
      <c r="O66" s="262">
        <v>119.81112632364599</v>
      </c>
      <c r="P66" s="262">
        <v>93.899162140845448</v>
      </c>
      <c r="Q66" s="262">
        <v>58.446693088297671</v>
      </c>
      <c r="R66" s="262">
        <v>72.978379233832712</v>
      </c>
      <c r="S66" s="262">
        <v>75.89253645457957</v>
      </c>
      <c r="T66" s="262">
        <v>75.243495511963815</v>
      </c>
      <c r="U66" s="262">
        <v>77.765191687300245</v>
      </c>
      <c r="V66" s="262">
        <v>67.769514316469582</v>
      </c>
      <c r="W66" s="262">
        <v>70.368728502397516</v>
      </c>
      <c r="DA66" s="68" t="s">
        <v>1318</v>
      </c>
    </row>
    <row r="67" spans="1:105" ht="12" customHeight="1" x14ac:dyDescent="0.25">
      <c r="A67" s="37" t="s">
        <v>160</v>
      </c>
      <c r="B67" s="228">
        <v>5.2430633952070158</v>
      </c>
      <c r="C67" s="228">
        <v>6.0557467894752648</v>
      </c>
      <c r="D67" s="228">
        <v>6.0615157144631633</v>
      </c>
      <c r="E67" s="228">
        <v>6.5613875375219122</v>
      </c>
      <c r="F67" s="228">
        <v>7.1900682528515212</v>
      </c>
      <c r="G67" s="228">
        <v>7.1461846664568771</v>
      </c>
      <c r="H67" s="228">
        <v>3.8395064158010701</v>
      </c>
      <c r="I67" s="228">
        <v>5.2036163375918747</v>
      </c>
      <c r="J67" s="228">
        <v>5.1704773240862156</v>
      </c>
      <c r="K67" s="228">
        <v>6.092030636267924</v>
      </c>
      <c r="L67" s="228">
        <v>5.9905559342216854</v>
      </c>
      <c r="M67" s="228">
        <v>4.1036359552262116</v>
      </c>
      <c r="N67" s="228">
        <v>5.2855078843001531</v>
      </c>
      <c r="O67" s="228">
        <v>2.161666607337422</v>
      </c>
      <c r="P67" s="228">
        <v>1.749403918204739</v>
      </c>
      <c r="Q67" s="228">
        <v>1.4825132333667019</v>
      </c>
      <c r="R67" s="228">
        <v>1.8022039776684291</v>
      </c>
      <c r="S67" s="228">
        <v>1.915959510047462</v>
      </c>
      <c r="T67" s="228">
        <v>1.922355899185715</v>
      </c>
      <c r="U67" s="228">
        <v>1.6835496318577781</v>
      </c>
      <c r="V67" s="228">
        <v>1.348288853200684</v>
      </c>
      <c r="W67" s="228">
        <v>1.250861305006588</v>
      </c>
      <c r="DA67" s="69" t="s">
        <v>1319</v>
      </c>
    </row>
    <row r="68" spans="1:105" ht="12" customHeight="1" x14ac:dyDescent="0.25">
      <c r="A68" s="37" t="s">
        <v>162</v>
      </c>
      <c r="B68" s="228">
        <v>64.654891750612734</v>
      </c>
      <c r="C68" s="228">
        <v>59.821792173506473</v>
      </c>
      <c r="D68" s="228">
        <v>75.156499571551635</v>
      </c>
      <c r="E68" s="228">
        <v>70.490815429405444</v>
      </c>
      <c r="F68" s="228">
        <v>85.700539548801686</v>
      </c>
      <c r="G68" s="228">
        <v>95.754542740552608</v>
      </c>
      <c r="H68" s="228">
        <v>93.241049709161317</v>
      </c>
      <c r="I68" s="228">
        <v>89.117772496605596</v>
      </c>
      <c r="J68" s="228">
        <v>86.708692830343864</v>
      </c>
      <c r="K68" s="228">
        <v>66.719710048926373</v>
      </c>
      <c r="L68" s="228">
        <v>68.684923056029362</v>
      </c>
      <c r="M68" s="228">
        <v>87.485839107227875</v>
      </c>
      <c r="N68" s="228">
        <v>101.08234479276911</v>
      </c>
      <c r="O68" s="228">
        <v>117.6494597163085</v>
      </c>
      <c r="P68" s="228">
        <v>92.149758222640713</v>
      </c>
      <c r="Q68" s="228">
        <v>56.964179854930968</v>
      </c>
      <c r="R68" s="228">
        <v>71.176175256164285</v>
      </c>
      <c r="S68" s="228">
        <v>73.976576944532113</v>
      </c>
      <c r="T68" s="228">
        <v>73.321139612778097</v>
      </c>
      <c r="U68" s="228">
        <v>76.081642055442472</v>
      </c>
      <c r="V68" s="228">
        <v>66.421225463268897</v>
      </c>
      <c r="W68" s="228">
        <v>69.117867197390922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1310.910084945963</v>
      </c>
      <c r="C72" s="263">
        <f t="shared" si="3"/>
        <v>1338.205817877983</v>
      </c>
      <c r="D72" s="263">
        <f t="shared" si="3"/>
        <v>1498.229384482222</v>
      </c>
      <c r="E72" s="263">
        <f t="shared" si="3"/>
        <v>1482.52279954609</v>
      </c>
      <c r="F72" s="263">
        <f t="shared" si="3"/>
        <v>1624.421483805306</v>
      </c>
      <c r="G72" s="263">
        <f t="shared" si="3"/>
        <v>1679.525169031675</v>
      </c>
      <c r="H72" s="263">
        <f t="shared" si="3"/>
        <v>1602.4516997363521</v>
      </c>
      <c r="I72" s="263">
        <f t="shared" si="3"/>
        <v>1532.800065128652</v>
      </c>
      <c r="J72" s="263">
        <f t="shared" si="3"/>
        <v>1482.665212085732</v>
      </c>
      <c r="K72" s="263">
        <f t="shared" si="3"/>
        <v>1263.7492856383219</v>
      </c>
      <c r="L72" s="263">
        <f t="shared" si="3"/>
        <v>1236.7458632287969</v>
      </c>
      <c r="M72" s="263">
        <f t="shared" si="3"/>
        <v>1392.5768166681059</v>
      </c>
      <c r="N72" s="263">
        <f t="shared" si="3"/>
        <v>1552.4011929666181</v>
      </c>
      <c r="O72" s="263">
        <f t="shared" si="3"/>
        <v>1701.326853719381</v>
      </c>
      <c r="P72" s="263">
        <f t="shared" si="3"/>
        <v>1468.1803165722979</v>
      </c>
      <c r="Q72" s="263">
        <f t="shared" si="3"/>
        <v>1001.128077153852</v>
      </c>
      <c r="R72" s="263">
        <f t="shared" si="3"/>
        <v>1233.2082527968059</v>
      </c>
      <c r="S72" s="263">
        <f t="shared" si="3"/>
        <v>1278.80560117902</v>
      </c>
      <c r="T72" s="263">
        <f t="shared" si="3"/>
        <v>1264.7641274145369</v>
      </c>
      <c r="U72" s="263">
        <f t="shared" si="3"/>
        <v>1307.4436335504599</v>
      </c>
      <c r="V72" s="263">
        <f t="shared" si="3"/>
        <v>1189.869256941508</v>
      </c>
      <c r="W72" s="263">
        <f t="shared" si="3"/>
        <v>1235.919659654184</v>
      </c>
      <c r="DA72" s="70"/>
    </row>
    <row r="73" spans="1:105" ht="12" customHeight="1" x14ac:dyDescent="0.25">
      <c r="A73" s="60" t="s">
        <v>1054</v>
      </c>
      <c r="B73" s="264">
        <v>1310.910084945963</v>
      </c>
      <c r="C73" s="264">
        <v>1338.205817877983</v>
      </c>
      <c r="D73" s="264">
        <v>1498.229384482222</v>
      </c>
      <c r="E73" s="264">
        <v>1482.52279954609</v>
      </c>
      <c r="F73" s="264">
        <v>1624.421483805306</v>
      </c>
      <c r="G73" s="264">
        <v>1679.525169031675</v>
      </c>
      <c r="H73" s="264">
        <v>1602.4516997363521</v>
      </c>
      <c r="I73" s="264">
        <v>1532.800065128652</v>
      </c>
      <c r="J73" s="264">
        <v>1482.665212085732</v>
      </c>
      <c r="K73" s="264">
        <v>1263.7492856383219</v>
      </c>
      <c r="L73" s="264">
        <v>1236.7458632287969</v>
      </c>
      <c r="M73" s="264">
        <v>1392.5768166681059</v>
      </c>
      <c r="N73" s="264">
        <v>1552.4011929666181</v>
      </c>
      <c r="O73" s="264">
        <v>1701.326853719381</v>
      </c>
      <c r="P73" s="264">
        <v>1468.1803165722979</v>
      </c>
      <c r="Q73" s="264">
        <v>1001.128077153852</v>
      </c>
      <c r="R73" s="264">
        <v>1233.2082527968059</v>
      </c>
      <c r="S73" s="264">
        <v>1278.80560117902</v>
      </c>
      <c r="T73" s="264">
        <v>1264.7641274145369</v>
      </c>
      <c r="U73" s="264">
        <v>1307.4436335504599</v>
      </c>
      <c r="V73" s="264">
        <v>1189.869256941508</v>
      </c>
      <c r="W73" s="264">
        <v>1235.919659654184</v>
      </c>
      <c r="DA73" s="72" t="s">
        <v>1324</v>
      </c>
    </row>
    <row r="74" spans="1:105" ht="12" customHeight="1" x14ac:dyDescent="0.25">
      <c r="A74" s="64" t="s">
        <v>30</v>
      </c>
      <c r="B74" s="231">
        <v>50.989010068995768</v>
      </c>
      <c r="C74" s="231">
        <v>194.1976937170981</v>
      </c>
      <c r="D74" s="231">
        <v>210.12780589238051</v>
      </c>
      <c r="E74" s="231">
        <v>264.25260082740249</v>
      </c>
      <c r="F74" s="231">
        <v>205.92484209087539</v>
      </c>
      <c r="G74" s="231">
        <v>125.3661031270758</v>
      </c>
      <c r="H74" s="231">
        <v>96.938022549430357</v>
      </c>
      <c r="I74" s="231">
        <v>102.5705188061426</v>
      </c>
      <c r="J74" s="231">
        <v>125.6033518911986</v>
      </c>
      <c r="K74" s="231">
        <v>113.7317113307105</v>
      </c>
      <c r="L74" s="231">
        <v>112.2222681487039</v>
      </c>
      <c r="M74" s="231">
        <v>127.1537334492217</v>
      </c>
      <c r="N74" s="231">
        <v>128.83937292287669</v>
      </c>
      <c r="O74" s="231">
        <v>148.50024359098771</v>
      </c>
      <c r="P74" s="231">
        <v>142.71848772316901</v>
      </c>
      <c r="Q74" s="231">
        <v>112.4090330462618</v>
      </c>
      <c r="R74" s="231">
        <v>114.1665426167293</v>
      </c>
      <c r="S74" s="231">
        <v>98.109154371144058</v>
      </c>
      <c r="T74" s="231">
        <v>112.27419705042441</v>
      </c>
      <c r="U74" s="231">
        <v>104.1006908667062</v>
      </c>
      <c r="V74" s="231">
        <v>96.552989969815854</v>
      </c>
      <c r="W74" s="231">
        <v>91.686039059436879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120.7531944932246</v>
      </c>
      <c r="C76" s="231">
        <v>121.0922837297138</v>
      </c>
      <c r="D76" s="231">
        <v>121.8933634451592</v>
      </c>
      <c r="E76" s="231">
        <v>117.1244777401059</v>
      </c>
      <c r="F76" s="231">
        <v>122.2255458887476</v>
      </c>
      <c r="G76" s="231">
        <v>120.5139736016516</v>
      </c>
      <c r="H76" s="231">
        <v>110.77583466171011</v>
      </c>
      <c r="I76" s="231">
        <v>107.724873099915</v>
      </c>
      <c r="J76" s="231">
        <v>103.5054451756787</v>
      </c>
      <c r="K76" s="231">
        <v>119.76812461700899</v>
      </c>
      <c r="L76" s="231">
        <v>110.0026417866419</v>
      </c>
      <c r="M76" s="231">
        <v>90.888576038414797</v>
      </c>
      <c r="N76" s="231">
        <v>90.419511569731981</v>
      </c>
      <c r="O76" s="231">
        <v>1.37149445404725</v>
      </c>
      <c r="P76" s="231">
        <v>1.227208870669628</v>
      </c>
      <c r="Q76" s="231">
        <v>3.1182585015947528</v>
      </c>
      <c r="R76" s="231">
        <v>8.2759828533826294</v>
      </c>
      <c r="S76" s="231">
        <v>3.2471489476405369</v>
      </c>
      <c r="T76" s="231">
        <v>2.9901378565537602</v>
      </c>
      <c r="U76" s="231">
        <v>3.1113680408994329</v>
      </c>
      <c r="V76" s="231">
        <v>1.793464374773009</v>
      </c>
      <c r="W76" s="231">
        <v>1.1089661497136889</v>
      </c>
      <c r="DA76" s="73" t="s">
        <v>1327</v>
      </c>
    </row>
    <row r="77" spans="1:105" ht="12" customHeight="1" x14ac:dyDescent="0.25">
      <c r="A77" s="64" t="s">
        <v>160</v>
      </c>
      <c r="B77" s="231">
        <v>60.203635568590542</v>
      </c>
      <c r="C77" s="231">
        <v>63.543257630710663</v>
      </c>
      <c r="D77" s="231">
        <v>62.771064153361557</v>
      </c>
      <c r="E77" s="231">
        <v>68.328925464128474</v>
      </c>
      <c r="F77" s="231">
        <v>80.183925787577849</v>
      </c>
      <c r="G77" s="231">
        <v>83.746878788971316</v>
      </c>
      <c r="H77" s="231">
        <v>44.234679281198567</v>
      </c>
      <c r="I77" s="231">
        <v>59.664054482937182</v>
      </c>
      <c r="J77" s="231">
        <v>56.984650655130331</v>
      </c>
      <c r="K77" s="231">
        <v>65.464811638732911</v>
      </c>
      <c r="L77" s="231">
        <v>64.886585389890058</v>
      </c>
      <c r="M77" s="231">
        <v>44.455803602982769</v>
      </c>
      <c r="N77" s="231">
        <v>59.157239140715433</v>
      </c>
      <c r="O77" s="231">
        <v>26.407764662273991</v>
      </c>
      <c r="P77" s="231">
        <v>23.737173649140129</v>
      </c>
      <c r="Q77" s="231">
        <v>21.192823868038829</v>
      </c>
      <c r="R77" s="231">
        <v>26.689214465367481</v>
      </c>
      <c r="S77" s="231">
        <v>28.574643427110669</v>
      </c>
      <c r="T77" s="231">
        <v>28.119379814868051</v>
      </c>
      <c r="U77" s="231">
        <v>25.475871237210971</v>
      </c>
      <c r="V77" s="231">
        <v>21.454398985355731</v>
      </c>
      <c r="W77" s="231">
        <v>19.939964059432871</v>
      </c>
      <c r="DA77" s="73" t="s">
        <v>1328</v>
      </c>
    </row>
    <row r="78" spans="1:105" ht="12" customHeight="1" x14ac:dyDescent="0.25">
      <c r="A78" s="64" t="s">
        <v>70</v>
      </c>
      <c r="B78" s="231">
        <v>204.12986583955711</v>
      </c>
      <c r="C78" s="231">
        <v>186.99334302588909</v>
      </c>
      <c r="D78" s="231">
        <v>192.46710871315281</v>
      </c>
      <c r="E78" s="231">
        <v>159.46356157024829</v>
      </c>
      <c r="F78" s="231">
        <v>112.8818611713926</v>
      </c>
      <c r="G78" s="231">
        <v>78.68441077142576</v>
      </c>
      <c r="H78" s="231">
        <v>134.9943185003963</v>
      </c>
      <c r="I78" s="231">
        <v>120.6663313161577</v>
      </c>
      <c r="J78" s="231">
        <v>129.54350060190109</v>
      </c>
      <c r="K78" s="231">
        <v>126.16904241842229</v>
      </c>
      <c r="L78" s="231">
        <v>85.958754529457892</v>
      </c>
      <c r="M78" s="231">
        <v>93.49150020206514</v>
      </c>
      <c r="N78" s="231">
        <v>57.081741291256122</v>
      </c>
      <c r="O78" s="231">
        <v>81.184032366775057</v>
      </c>
      <c r="P78" s="231">
        <v>50.143088542231418</v>
      </c>
      <c r="Q78" s="231">
        <v>50.093591193497552</v>
      </c>
      <c r="R78" s="231">
        <v>30.013693238670491</v>
      </c>
      <c r="S78" s="231">
        <v>45.587086474103891</v>
      </c>
      <c r="T78" s="231">
        <v>48.870908025005377</v>
      </c>
      <c r="U78" s="231">
        <v>23.470300324775469</v>
      </c>
      <c r="V78" s="231">
        <v>13.15284074653745</v>
      </c>
      <c r="W78" s="231">
        <v>21.3776536946942</v>
      </c>
      <c r="DA78" s="73" t="s">
        <v>1329</v>
      </c>
    </row>
    <row r="79" spans="1:105" ht="12" customHeight="1" x14ac:dyDescent="0.25">
      <c r="A79" s="64" t="s">
        <v>34</v>
      </c>
      <c r="B79" s="231">
        <v>132.432609765846</v>
      </c>
      <c r="C79" s="231">
        <v>144.15625532720591</v>
      </c>
      <c r="D79" s="231">
        <v>132.16213018819201</v>
      </c>
      <c r="E79" s="231">
        <v>139.03756846037629</v>
      </c>
      <c r="F79" s="231">
        <v>147.04179762616039</v>
      </c>
      <c r="G79" s="231">
        <v>148.65138500308481</v>
      </c>
      <c r="H79" s="231">
        <v>141.0028158793281</v>
      </c>
      <c r="I79" s="231">
        <v>120.215685408966</v>
      </c>
      <c r="J79" s="231">
        <v>110.8915993428801</v>
      </c>
      <c r="K79" s="231">
        <v>121.64722962739221</v>
      </c>
      <c r="L79" s="231">
        <v>119.7162590488168</v>
      </c>
      <c r="M79" s="231">
        <v>88.829331130470308</v>
      </c>
      <c r="N79" s="231">
        <v>85.554633705190099</v>
      </c>
      <c r="O79" s="231">
        <v>5.5166092159956719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742.40176920974875</v>
      </c>
      <c r="C80" s="231">
        <v>627.71309372090445</v>
      </c>
      <c r="D80" s="231">
        <v>778.29600357074651</v>
      </c>
      <c r="E80" s="231">
        <v>734.07669427198437</v>
      </c>
      <c r="F80" s="231">
        <v>955.73580965816245</v>
      </c>
      <c r="G80" s="231">
        <v>1122.157411076585</v>
      </c>
      <c r="H80" s="231">
        <v>1074.2234764221689</v>
      </c>
      <c r="I80" s="231">
        <v>1021.813924909025</v>
      </c>
      <c r="J80" s="231">
        <v>955.63025616274001</v>
      </c>
      <c r="K80" s="231">
        <v>716.96836600605479</v>
      </c>
      <c r="L80" s="231">
        <v>743.95935432528654</v>
      </c>
      <c r="M80" s="231">
        <v>947.75787224495105</v>
      </c>
      <c r="N80" s="231">
        <v>1131.348694336848</v>
      </c>
      <c r="O80" s="231">
        <v>1437.2518103791931</v>
      </c>
      <c r="P80" s="231">
        <v>1250.354357787088</v>
      </c>
      <c r="Q80" s="231">
        <v>814.31437054445894</v>
      </c>
      <c r="R80" s="231">
        <v>1054.062819622656</v>
      </c>
      <c r="S80" s="231">
        <v>1103.2875679590211</v>
      </c>
      <c r="T80" s="231">
        <v>1072.509504667685</v>
      </c>
      <c r="U80" s="231">
        <v>1151.285403080868</v>
      </c>
      <c r="V80" s="231">
        <v>1056.915562865026</v>
      </c>
      <c r="W80" s="231">
        <v>1101.807036690906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0.5098907264609247</v>
      </c>
      <c r="D81" s="231">
        <v>0.51190851922972513</v>
      </c>
      <c r="E81" s="231">
        <v>0.2389712118442473</v>
      </c>
      <c r="F81" s="231">
        <v>0.42770158238939932</v>
      </c>
      <c r="G81" s="231">
        <v>0.40500666288131842</v>
      </c>
      <c r="H81" s="231">
        <v>0.28255244211932168</v>
      </c>
      <c r="I81" s="231">
        <v>0.1446771055088415</v>
      </c>
      <c r="J81" s="231">
        <v>0.5064082562037816</v>
      </c>
      <c r="K81" s="231">
        <v>0</v>
      </c>
      <c r="L81" s="231">
        <v>0</v>
      </c>
      <c r="M81" s="231">
        <v>0</v>
      </c>
      <c r="N81" s="231">
        <v>0</v>
      </c>
      <c r="O81" s="231">
        <v>1.094899050108618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654.3345008778665</v>
      </c>
      <c r="C85" s="263">
        <v>668.22801508794498</v>
      </c>
      <c r="D85" s="263">
        <v>758.77024698861806</v>
      </c>
      <c r="E85" s="263">
        <v>747.93934421770609</v>
      </c>
      <c r="F85" s="263">
        <v>820.32386173349653</v>
      </c>
      <c r="G85" s="263">
        <v>848.43748860486971</v>
      </c>
      <c r="H85" s="263">
        <v>809.4543148654102</v>
      </c>
      <c r="I85" s="263">
        <v>779.33078014406578</v>
      </c>
      <c r="J85" s="263">
        <v>757.32021422415028</v>
      </c>
      <c r="K85" s="263">
        <v>635.04902095832142</v>
      </c>
      <c r="L85" s="263">
        <v>622.40931950815843</v>
      </c>
      <c r="M85" s="263">
        <v>715.97574709181981</v>
      </c>
      <c r="N85" s="263">
        <v>802.49394367262926</v>
      </c>
      <c r="O85" s="263">
        <v>902.0278289298227</v>
      </c>
      <c r="P85" s="263">
        <v>778.57816877985306</v>
      </c>
      <c r="Q85" s="263">
        <v>528.03164758754815</v>
      </c>
      <c r="R85" s="263">
        <v>650.83511257459691</v>
      </c>
      <c r="S85" s="263">
        <v>675.51499639242343</v>
      </c>
      <c r="T85" s="263">
        <v>669.56494398249322</v>
      </c>
      <c r="U85" s="263">
        <v>692.17090036223794</v>
      </c>
      <c r="V85" s="263">
        <v>629.37818298970853</v>
      </c>
      <c r="W85" s="263">
        <v>654.20824161825885</v>
      </c>
      <c r="DA85" s="70" t="s">
        <v>1336</v>
      </c>
    </row>
    <row r="86" spans="1:105" ht="12" customHeight="1" x14ac:dyDescent="0.25">
      <c r="A86" s="60" t="s">
        <v>1014</v>
      </c>
      <c r="B86" s="264">
        <v>654.3345008778665</v>
      </c>
      <c r="C86" s="264">
        <v>668.22801508794498</v>
      </c>
      <c r="D86" s="264">
        <v>758.77024698861806</v>
      </c>
      <c r="E86" s="264">
        <v>747.93934421770609</v>
      </c>
      <c r="F86" s="264">
        <v>820.32386173349653</v>
      </c>
      <c r="G86" s="264">
        <v>848.43748860486971</v>
      </c>
      <c r="H86" s="264">
        <v>809.4543148654102</v>
      </c>
      <c r="I86" s="264">
        <v>779.33078014406578</v>
      </c>
      <c r="J86" s="264">
        <v>757.32021422415028</v>
      </c>
      <c r="K86" s="264">
        <v>635.04902095832142</v>
      </c>
      <c r="L86" s="264">
        <v>622.40931950815843</v>
      </c>
      <c r="M86" s="264">
        <v>715.97574709181981</v>
      </c>
      <c r="N86" s="264">
        <v>802.49394367262926</v>
      </c>
      <c r="O86" s="264">
        <v>902.0278289298227</v>
      </c>
      <c r="P86" s="264">
        <v>778.57816877985306</v>
      </c>
      <c r="Q86" s="264">
        <v>528.03164758754815</v>
      </c>
      <c r="R86" s="264">
        <v>650.83511257459691</v>
      </c>
      <c r="S86" s="264">
        <v>675.51499639242343</v>
      </c>
      <c r="T86" s="264">
        <v>669.56494398249322</v>
      </c>
      <c r="U86" s="264">
        <v>692.17090036223794</v>
      </c>
      <c r="V86" s="264">
        <v>629.37818298970853</v>
      </c>
      <c r="W86" s="264">
        <v>654.20824161825885</v>
      </c>
      <c r="DA86" s="72" t="s">
        <v>1337</v>
      </c>
    </row>
    <row r="87" spans="1:105" ht="12" customHeight="1" x14ac:dyDescent="0.25">
      <c r="A87" s="59" t="s">
        <v>30</v>
      </c>
      <c r="B87" s="232">
        <v>28.31099376647277</v>
      </c>
      <c r="C87" s="232">
        <v>108.7256188216041</v>
      </c>
      <c r="D87" s="232">
        <v>116.7574259582091</v>
      </c>
      <c r="E87" s="232">
        <v>147.1397485887878</v>
      </c>
      <c r="F87" s="232">
        <v>114.3741052197902</v>
      </c>
      <c r="G87" s="232">
        <v>69.498511349179253</v>
      </c>
      <c r="H87" s="232">
        <v>53.701552615966911</v>
      </c>
      <c r="I87" s="232">
        <v>56.59453093326713</v>
      </c>
      <c r="J87" s="232">
        <v>69.36792264139649</v>
      </c>
      <c r="K87" s="232">
        <v>63.238842406734072</v>
      </c>
      <c r="L87" s="232">
        <v>62.530290415510521</v>
      </c>
      <c r="M87" s="232">
        <v>69.828697897183844</v>
      </c>
      <c r="N87" s="232">
        <v>70.486456694725604</v>
      </c>
      <c r="O87" s="232">
        <v>79.04062040938274</v>
      </c>
      <c r="P87" s="232">
        <v>75.68382273504146</v>
      </c>
      <c r="Q87" s="232">
        <v>59.288644757506972</v>
      </c>
      <c r="R87" s="232">
        <v>60.252268380216847</v>
      </c>
      <c r="S87" s="232">
        <v>51.825081935819078</v>
      </c>
      <c r="T87" s="232">
        <v>59.437854718746003</v>
      </c>
      <c r="U87" s="232">
        <v>55.111721130085797</v>
      </c>
      <c r="V87" s="232">
        <v>51.071447585449739</v>
      </c>
      <c r="W87" s="232">
        <v>48.532088575078092</v>
      </c>
      <c r="DA87" s="71" t="s">
        <v>1338</v>
      </c>
    </row>
    <row r="88" spans="1:105" ht="12" customHeight="1" x14ac:dyDescent="0.25">
      <c r="A88" s="59" t="s">
        <v>33</v>
      </c>
      <c r="B88" s="297">
        <v>67.046662250422585</v>
      </c>
      <c r="C88" s="297">
        <v>67.79603419087988</v>
      </c>
      <c r="D88" s="297">
        <v>67.729995546302476</v>
      </c>
      <c r="E88" s="297">
        <v>65.216637998308613</v>
      </c>
      <c r="F88" s="297">
        <v>67.8861146818641</v>
      </c>
      <c r="G88" s="297">
        <v>66.808663212569613</v>
      </c>
      <c r="H88" s="297">
        <v>61.367399057785263</v>
      </c>
      <c r="I88" s="297">
        <v>59.438508588008723</v>
      </c>
      <c r="J88" s="297">
        <v>57.163742892222167</v>
      </c>
      <c r="K88" s="297">
        <v>66.595301076419702</v>
      </c>
      <c r="L88" s="297">
        <v>61.29351376393052</v>
      </c>
      <c r="M88" s="297">
        <v>49.913052069573652</v>
      </c>
      <c r="N88" s="297">
        <v>49.467417001736322</v>
      </c>
      <c r="O88" s="297">
        <v>0.72999053681351134</v>
      </c>
      <c r="P88" s="297">
        <v>0.65079065864816055</v>
      </c>
      <c r="Q88" s="297">
        <v>1.6446838439313081</v>
      </c>
      <c r="R88" s="297">
        <v>4.3677134172846062</v>
      </c>
      <c r="S88" s="297">
        <v>1.71527072420446</v>
      </c>
      <c r="T88" s="297">
        <v>1.5829761795316539</v>
      </c>
      <c r="U88" s="297">
        <v>1.6471826111381931</v>
      </c>
      <c r="V88" s="297">
        <v>0.94864821732838345</v>
      </c>
      <c r="W88" s="297">
        <v>0.5870080544081322</v>
      </c>
      <c r="DA88" s="122" t="s">
        <v>1339</v>
      </c>
    </row>
    <row r="89" spans="1:105" ht="12" customHeight="1" x14ac:dyDescent="0.25">
      <c r="A89" s="59" t="s">
        <v>160</v>
      </c>
      <c r="B89" s="297">
        <v>33.427296372199081</v>
      </c>
      <c r="C89" s="297">
        <v>35.576014707487531</v>
      </c>
      <c r="D89" s="297">
        <v>34.878715094744472</v>
      </c>
      <c r="E89" s="297">
        <v>38.046554253975437</v>
      </c>
      <c r="F89" s="297">
        <v>44.535494949740453</v>
      </c>
      <c r="G89" s="297">
        <v>46.426292760125179</v>
      </c>
      <c r="H89" s="297">
        <v>24.505048632061939</v>
      </c>
      <c r="I89" s="297">
        <v>32.920367531927774</v>
      </c>
      <c r="J89" s="297">
        <v>31.47134832688393</v>
      </c>
      <c r="K89" s="297">
        <v>36.400743978697818</v>
      </c>
      <c r="L89" s="297">
        <v>36.15483001220651</v>
      </c>
      <c r="M89" s="297">
        <v>24.413682519270321</v>
      </c>
      <c r="N89" s="297">
        <v>32.36420730926406</v>
      </c>
      <c r="O89" s="297">
        <v>14.055775613945089</v>
      </c>
      <c r="P89" s="297">
        <v>12.587857896708719</v>
      </c>
      <c r="Q89" s="297">
        <v>11.17787220181371</v>
      </c>
      <c r="R89" s="297">
        <v>14.08543760690926</v>
      </c>
      <c r="S89" s="297">
        <v>15.094241168308169</v>
      </c>
      <c r="T89" s="297">
        <v>14.886373326426281</v>
      </c>
      <c r="U89" s="297">
        <v>13.487125776800999</v>
      </c>
      <c r="V89" s="297">
        <v>11.34824735723315</v>
      </c>
      <c r="W89" s="297">
        <v>10.554803237698209</v>
      </c>
      <c r="DA89" s="122" t="s">
        <v>1340</v>
      </c>
    </row>
    <row r="90" spans="1:105" ht="12" customHeight="1" x14ac:dyDescent="0.25">
      <c r="A90" s="59" t="s">
        <v>70</v>
      </c>
      <c r="B90" s="297">
        <v>113.3404894802744</v>
      </c>
      <c r="C90" s="297">
        <v>104.69211321133351</v>
      </c>
      <c r="D90" s="297">
        <v>106.94426708322371</v>
      </c>
      <c r="E90" s="297">
        <v>88.791664812579199</v>
      </c>
      <c r="F90" s="297">
        <v>62.696475742955961</v>
      </c>
      <c r="G90" s="297">
        <v>43.619840440109968</v>
      </c>
      <c r="H90" s="297">
        <v>74.783911484361397</v>
      </c>
      <c r="I90" s="297">
        <v>66.579115517422693</v>
      </c>
      <c r="J90" s="297">
        <v>71.543978668916907</v>
      </c>
      <c r="K90" s="297">
        <v>70.154437111267427</v>
      </c>
      <c r="L90" s="297">
        <v>47.896250656422488</v>
      </c>
      <c r="M90" s="297">
        <v>51.34249342487135</v>
      </c>
      <c r="N90" s="297">
        <v>31.228727634324311</v>
      </c>
      <c r="O90" s="297">
        <v>43.210947877493872</v>
      </c>
      <c r="P90" s="297">
        <v>26.590953177551409</v>
      </c>
      <c r="Q90" s="297">
        <v>26.421196343507049</v>
      </c>
      <c r="R90" s="297">
        <v>15.83995677410385</v>
      </c>
      <c r="S90" s="297">
        <v>24.080877129959021</v>
      </c>
      <c r="T90" s="297">
        <v>25.87221291690804</v>
      </c>
      <c r="U90" s="297">
        <v>12.425360826803839</v>
      </c>
      <c r="V90" s="297">
        <v>6.9571601769820992</v>
      </c>
      <c r="W90" s="297">
        <v>11.315814198993451</v>
      </c>
      <c r="DA90" s="122" t="s">
        <v>1341</v>
      </c>
    </row>
    <row r="91" spans="1:105" ht="12" customHeight="1" x14ac:dyDescent="0.25">
      <c r="A91" s="59" t="s">
        <v>162</v>
      </c>
      <c r="B91" s="297">
        <v>412.2090590084976</v>
      </c>
      <c r="C91" s="297">
        <v>351.43823415664002</v>
      </c>
      <c r="D91" s="297">
        <v>432.45984330613828</v>
      </c>
      <c r="E91" s="297">
        <v>408.74473856405501</v>
      </c>
      <c r="F91" s="297">
        <v>530.83167113914578</v>
      </c>
      <c r="G91" s="297">
        <v>622.08418084288564</v>
      </c>
      <c r="H91" s="297">
        <v>595.09640307523466</v>
      </c>
      <c r="I91" s="297">
        <v>563.7982575734394</v>
      </c>
      <c r="J91" s="297">
        <v>527.77322169473086</v>
      </c>
      <c r="K91" s="297">
        <v>398.65969638520238</v>
      </c>
      <c r="L91" s="297">
        <v>414.53443466008838</v>
      </c>
      <c r="M91" s="297">
        <v>520.47782118092061</v>
      </c>
      <c r="N91" s="297">
        <v>618.9471350325789</v>
      </c>
      <c r="O91" s="297">
        <v>764.99049449218751</v>
      </c>
      <c r="P91" s="297">
        <v>663.06474431190327</v>
      </c>
      <c r="Q91" s="297">
        <v>429.49925044078913</v>
      </c>
      <c r="R91" s="297">
        <v>556.28973639608239</v>
      </c>
      <c r="S91" s="297">
        <v>582.79952543413265</v>
      </c>
      <c r="T91" s="297">
        <v>567.78552684088129</v>
      </c>
      <c r="U91" s="297">
        <v>609.49951001740908</v>
      </c>
      <c r="V91" s="297">
        <v>559.05267965271514</v>
      </c>
      <c r="W91" s="297">
        <v>583.21852755208101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101.07034805569248</v>
      </c>
      <c r="C93" s="263">
        <f t="shared" si="4"/>
        <v>96.846801302140221</v>
      </c>
      <c r="D93" s="263">
        <f t="shared" si="4"/>
        <v>117.10886057886155</v>
      </c>
      <c r="E93" s="263">
        <f t="shared" si="4"/>
        <v>111.94623687848797</v>
      </c>
      <c r="F93" s="263">
        <f t="shared" si="4"/>
        <v>131.97334414558733</v>
      </c>
      <c r="G93" s="263">
        <f t="shared" si="4"/>
        <v>144.08747587563636</v>
      </c>
      <c r="H93" s="263">
        <f t="shared" si="4"/>
        <v>137.60375252453886</v>
      </c>
      <c r="I93" s="263">
        <f t="shared" si="4"/>
        <v>132.54430313468472</v>
      </c>
      <c r="J93" s="263">
        <f t="shared" si="4"/>
        <v>128.9008986202798</v>
      </c>
      <c r="K93" s="263">
        <f t="shared" si="4"/>
        <v>103.05300324994857</v>
      </c>
      <c r="L93" s="263">
        <f t="shared" si="4"/>
        <v>104.71037488863482</v>
      </c>
      <c r="M93" s="263">
        <f t="shared" si="4"/>
        <v>127.2687016550032</v>
      </c>
      <c r="N93" s="263">
        <f t="shared" si="4"/>
        <v>146.24195090588981</v>
      </c>
      <c r="O93" s="263">
        <f t="shared" si="4"/>
        <v>165.11038870164433</v>
      </c>
      <c r="P93" s="263">
        <f t="shared" si="4"/>
        <v>141.56208551378811</v>
      </c>
      <c r="Q93" s="263">
        <f t="shared" si="4"/>
        <v>91.173152388974671</v>
      </c>
      <c r="R93" s="263">
        <f t="shared" si="4"/>
        <v>114.31232365012892</v>
      </c>
      <c r="S93" s="263">
        <f t="shared" si="4"/>
        <v>119.85070518360004</v>
      </c>
      <c r="T93" s="263">
        <f t="shared" si="4"/>
        <v>119.58702405131943</v>
      </c>
      <c r="U93" s="263">
        <f t="shared" si="4"/>
        <v>125.15230659106031</v>
      </c>
      <c r="V93" s="263">
        <f t="shared" si="4"/>
        <v>112.90102640865246</v>
      </c>
      <c r="W93" s="263">
        <f t="shared" si="4"/>
        <v>117.51610373649719</v>
      </c>
      <c r="DA93" s="70"/>
    </row>
    <row r="94" spans="1:105" ht="12" customHeight="1" x14ac:dyDescent="0.25">
      <c r="A94" s="60" t="s">
        <v>1024</v>
      </c>
      <c r="B94" s="264">
        <v>72.316873515974521</v>
      </c>
      <c r="C94" s="264">
        <v>67.494622723970892</v>
      </c>
      <c r="D94" s="264">
        <v>84.246728418864734</v>
      </c>
      <c r="E94" s="264">
        <v>79.428612625824556</v>
      </c>
      <c r="F94" s="264">
        <v>96.343317103502244</v>
      </c>
      <c r="G94" s="264">
        <v>107.24880574780801</v>
      </c>
      <c r="H94" s="264">
        <v>102.45561026930839</v>
      </c>
      <c r="I94" s="264">
        <v>98.923898384368485</v>
      </c>
      <c r="J94" s="264">
        <v>96.3801506939337</v>
      </c>
      <c r="K94" s="264">
        <v>75.333952701423669</v>
      </c>
      <c r="L94" s="264">
        <v>77.583616845640151</v>
      </c>
      <c r="M94" s="264">
        <v>96.723950720145282</v>
      </c>
      <c r="N94" s="264">
        <v>112.1916154252276</v>
      </c>
      <c r="O94" s="264">
        <v>127.79352087529359</v>
      </c>
      <c r="P94" s="264">
        <v>109.35904898438589</v>
      </c>
      <c r="Q94" s="264">
        <v>69.214429965516729</v>
      </c>
      <c r="R94" s="264">
        <v>87.263159480776537</v>
      </c>
      <c r="S94" s="264">
        <v>91.801409723137255</v>
      </c>
      <c r="T94" s="264">
        <v>91.845713984381049</v>
      </c>
      <c r="U94" s="264">
        <v>96.474865124158214</v>
      </c>
      <c r="V94" s="264">
        <v>86.802458873052899</v>
      </c>
      <c r="W94" s="264">
        <v>90.407467625525214</v>
      </c>
      <c r="DA94" s="72" t="s">
        <v>1344</v>
      </c>
    </row>
    <row r="95" spans="1:105" ht="12" customHeight="1" x14ac:dyDescent="0.25">
      <c r="A95" s="60" t="s">
        <v>1026</v>
      </c>
      <c r="B95" s="264">
        <v>28.75347453971796</v>
      </c>
      <c r="C95" s="264">
        <v>29.35217857816933</v>
      </c>
      <c r="D95" s="264">
        <v>32.862132159996818</v>
      </c>
      <c r="E95" s="264">
        <v>32.51762425266341</v>
      </c>
      <c r="F95" s="264">
        <v>35.630027042085089</v>
      </c>
      <c r="G95" s="264">
        <v>36.838670127828358</v>
      </c>
      <c r="H95" s="264">
        <v>35.148142255230468</v>
      </c>
      <c r="I95" s="264">
        <v>33.62040475031624</v>
      </c>
      <c r="J95" s="264">
        <v>32.520747926346111</v>
      </c>
      <c r="K95" s="264">
        <v>27.719050548524908</v>
      </c>
      <c r="L95" s="264">
        <v>27.126758042994659</v>
      </c>
      <c r="M95" s="264">
        <v>30.54475093485792</v>
      </c>
      <c r="N95" s="264">
        <v>34.050335480662213</v>
      </c>
      <c r="O95" s="264">
        <v>37.316867826350723</v>
      </c>
      <c r="P95" s="264">
        <v>32.203036529402219</v>
      </c>
      <c r="Q95" s="264">
        <v>21.958722423457949</v>
      </c>
      <c r="R95" s="264">
        <v>27.04916416935238</v>
      </c>
      <c r="S95" s="264">
        <v>28.04929546046278</v>
      </c>
      <c r="T95" s="264">
        <v>27.741310066938379</v>
      </c>
      <c r="U95" s="264">
        <v>28.677441466902099</v>
      </c>
      <c r="V95" s="264">
        <v>26.09856753559956</v>
      </c>
      <c r="W95" s="264">
        <v>27.108636110971968</v>
      </c>
      <c r="DA95" s="72" t="s">
        <v>1345</v>
      </c>
    </row>
    <row r="96" spans="1:105" ht="12" customHeight="1" x14ac:dyDescent="0.25">
      <c r="A96" s="64" t="s">
        <v>30</v>
      </c>
      <c r="B96" s="231">
        <v>1.118391886415862</v>
      </c>
      <c r="C96" s="231">
        <v>4.2595281751888407</v>
      </c>
      <c r="D96" s="231">
        <v>4.6089389243369911</v>
      </c>
      <c r="E96" s="231">
        <v>5.7961110507881832</v>
      </c>
      <c r="F96" s="231">
        <v>4.5167512037253861</v>
      </c>
      <c r="G96" s="231">
        <v>2.749777498703597</v>
      </c>
      <c r="H96" s="231">
        <v>2.1262365705429351</v>
      </c>
      <c r="I96" s="231">
        <v>2.2497796262965322</v>
      </c>
      <c r="J96" s="231">
        <v>2.7549813081617138</v>
      </c>
      <c r="K96" s="231">
        <v>2.4945889910069128</v>
      </c>
      <c r="L96" s="231">
        <v>2.4614808956452352</v>
      </c>
      <c r="M96" s="231">
        <v>2.7889873450115301</v>
      </c>
      <c r="N96" s="231">
        <v>2.8259601261698051</v>
      </c>
      <c r="O96" s="231">
        <v>3.2572012545096771</v>
      </c>
      <c r="P96" s="231">
        <v>3.130384341550279</v>
      </c>
      <c r="Q96" s="231">
        <v>2.4655773930240499</v>
      </c>
      <c r="R96" s="231">
        <v>2.5041265713910992</v>
      </c>
      <c r="S96" s="231">
        <v>2.1519241515639371</v>
      </c>
      <c r="T96" s="231">
        <v>2.462619903095586</v>
      </c>
      <c r="U96" s="231">
        <v>2.283342388449376</v>
      </c>
      <c r="V96" s="231">
        <v>2.1177912739493361</v>
      </c>
      <c r="W96" s="231">
        <v>2.0110396739008798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2.6485980566650902</v>
      </c>
      <c r="C98" s="231">
        <v>2.656035632926077</v>
      </c>
      <c r="D98" s="231">
        <v>2.6736064987443018</v>
      </c>
      <c r="E98" s="231">
        <v>2.569005858869962</v>
      </c>
      <c r="F98" s="231">
        <v>2.680892581553449</v>
      </c>
      <c r="G98" s="231">
        <v>2.6433509906044952</v>
      </c>
      <c r="H98" s="231">
        <v>2.4297548536235318</v>
      </c>
      <c r="I98" s="231">
        <v>2.362835126179105</v>
      </c>
      <c r="J98" s="231">
        <v>2.2702862818419232</v>
      </c>
      <c r="K98" s="231">
        <v>2.626991554487041</v>
      </c>
      <c r="L98" s="231">
        <v>2.4127956571821638</v>
      </c>
      <c r="M98" s="231">
        <v>1.9935481365829191</v>
      </c>
      <c r="N98" s="231">
        <v>1.983259686282139</v>
      </c>
      <c r="O98" s="231">
        <v>3.0082330831589819E-2</v>
      </c>
      <c r="P98" s="231">
        <v>2.691757384654625E-2</v>
      </c>
      <c r="Q98" s="231">
        <v>6.8395817122392275E-2</v>
      </c>
      <c r="R98" s="231">
        <v>0.18152523578738719</v>
      </c>
      <c r="S98" s="231">
        <v>7.1222897485377745E-2</v>
      </c>
      <c r="T98" s="231">
        <v>6.5585621558636079E-2</v>
      </c>
      <c r="U98" s="231">
        <v>6.8244681900804641E-2</v>
      </c>
      <c r="V98" s="231">
        <v>3.9337810296922529E-2</v>
      </c>
      <c r="W98" s="231">
        <v>2.4324040464236741E-2</v>
      </c>
      <c r="DA98" s="73" t="s">
        <v>1348</v>
      </c>
    </row>
    <row r="99" spans="1:105" ht="12" customHeight="1" x14ac:dyDescent="0.25">
      <c r="A99" s="64" t="s">
        <v>160</v>
      </c>
      <c r="B99" s="231">
        <v>1.3205052904839649</v>
      </c>
      <c r="C99" s="231">
        <v>1.3937564913391389</v>
      </c>
      <c r="D99" s="231">
        <v>1.37681921566656</v>
      </c>
      <c r="E99" s="231">
        <v>1.4987252300680041</v>
      </c>
      <c r="F99" s="231">
        <v>1.758752560609671</v>
      </c>
      <c r="G99" s="231">
        <v>1.8369022976421709</v>
      </c>
      <c r="H99" s="231">
        <v>0.97024253538865901</v>
      </c>
      <c r="I99" s="231">
        <v>1.308670130173113</v>
      </c>
      <c r="J99" s="231">
        <v>1.2499001423385601</v>
      </c>
      <c r="K99" s="231">
        <v>1.435903816987822</v>
      </c>
      <c r="L99" s="231">
        <v>1.42322101447129</v>
      </c>
      <c r="M99" s="231">
        <v>0.97509267166386815</v>
      </c>
      <c r="N99" s="231">
        <v>1.297553652997248</v>
      </c>
      <c r="O99" s="231">
        <v>0.57922736089017013</v>
      </c>
      <c r="P99" s="231">
        <v>0.52065067314937086</v>
      </c>
      <c r="Q99" s="231">
        <v>0.46484295796648789</v>
      </c>
      <c r="R99" s="231">
        <v>0.5854006750178059</v>
      </c>
      <c r="S99" s="231">
        <v>0.62675563465271056</v>
      </c>
      <c r="T99" s="231">
        <v>0.61676989205006827</v>
      </c>
      <c r="U99" s="231">
        <v>0.55878722988577378</v>
      </c>
      <c r="V99" s="231">
        <v>0.47058034114964148</v>
      </c>
      <c r="W99" s="231">
        <v>0.43736275698071853</v>
      </c>
      <c r="DA99" s="73" t="s">
        <v>1349</v>
      </c>
    </row>
    <row r="100" spans="1:105" ht="12" customHeight="1" x14ac:dyDescent="0.25">
      <c r="A100" s="64" t="s">
        <v>70</v>
      </c>
      <c r="B100" s="231">
        <v>4.4773802319597644</v>
      </c>
      <c r="C100" s="231">
        <v>4.1015080969594377</v>
      </c>
      <c r="D100" s="231">
        <v>4.2215695597039291</v>
      </c>
      <c r="E100" s="231">
        <v>3.4976704430585621</v>
      </c>
      <c r="F100" s="231">
        <v>2.4759483952870851</v>
      </c>
      <c r="G100" s="231">
        <v>1.725862229431365</v>
      </c>
      <c r="H100" s="231">
        <v>2.9609625744604169</v>
      </c>
      <c r="I100" s="231">
        <v>2.64669280154583</v>
      </c>
      <c r="J100" s="231">
        <v>2.8414044480375189</v>
      </c>
      <c r="K100" s="231">
        <v>2.7673891524209608</v>
      </c>
      <c r="L100" s="231">
        <v>1.885417534132797</v>
      </c>
      <c r="M100" s="231">
        <v>2.050640621054439</v>
      </c>
      <c r="N100" s="231">
        <v>1.2520297263321121</v>
      </c>
      <c r="O100" s="231">
        <v>1.780688877518193</v>
      </c>
      <c r="P100" s="231">
        <v>1.099837461240758</v>
      </c>
      <c r="Q100" s="231">
        <v>1.0987517874230439</v>
      </c>
      <c r="R100" s="231">
        <v>0.65831972329100708</v>
      </c>
      <c r="S100" s="231">
        <v>0.99990620663132579</v>
      </c>
      <c r="T100" s="231">
        <v>1.071933480233936</v>
      </c>
      <c r="U100" s="231">
        <v>0.51479707920302098</v>
      </c>
      <c r="V100" s="231">
        <v>0.28849413539000951</v>
      </c>
      <c r="W100" s="231">
        <v>0.46889701154037189</v>
      </c>
      <c r="DA100" s="73" t="s">
        <v>1350</v>
      </c>
    </row>
    <row r="101" spans="1:105" ht="12" customHeight="1" x14ac:dyDescent="0.25">
      <c r="A101" s="64" t="s">
        <v>34</v>
      </c>
      <c r="B101" s="231">
        <v>2.9047741083536049</v>
      </c>
      <c r="C101" s="231">
        <v>3.161920306275436</v>
      </c>
      <c r="D101" s="231">
        <v>2.8988414149226061</v>
      </c>
      <c r="E101" s="231">
        <v>3.0496471349936369</v>
      </c>
      <c r="F101" s="231">
        <v>3.2252117310490012</v>
      </c>
      <c r="G101" s="231">
        <v>3.2605163870992708</v>
      </c>
      <c r="H101" s="231">
        <v>3.0927528310089429</v>
      </c>
      <c r="I101" s="231">
        <v>2.6368083435897378</v>
      </c>
      <c r="J101" s="231">
        <v>2.4322940337327119</v>
      </c>
      <c r="K101" s="231">
        <v>2.668207804704338</v>
      </c>
      <c r="L101" s="231">
        <v>2.6258539361929798</v>
      </c>
      <c r="M101" s="231">
        <v>1.94838070159895</v>
      </c>
      <c r="N101" s="231">
        <v>1.876553556377959</v>
      </c>
      <c r="O101" s="231">
        <v>0.12100119181266621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16.283824965839681</v>
      </c>
      <c r="C102" s="231">
        <v>13.7682459428906</v>
      </c>
      <c r="D102" s="231">
        <v>17.071128355808</v>
      </c>
      <c r="E102" s="231">
        <v>16.101222945294449</v>
      </c>
      <c r="F102" s="231">
        <v>20.963089372247431</v>
      </c>
      <c r="G102" s="231">
        <v>24.613377316626899</v>
      </c>
      <c r="H102" s="231">
        <v>23.56199539081689</v>
      </c>
      <c r="I102" s="231">
        <v>22.4124453779086</v>
      </c>
      <c r="J102" s="231">
        <v>20.960774164074071</v>
      </c>
      <c r="K102" s="231">
        <v>15.72596922891784</v>
      </c>
      <c r="L102" s="231">
        <v>16.31798900537019</v>
      </c>
      <c r="M102" s="231">
        <v>20.788101458946208</v>
      </c>
      <c r="N102" s="231">
        <v>24.81497873250294</v>
      </c>
      <c r="O102" s="231">
        <v>31.524651317794358</v>
      </c>
      <c r="P102" s="231">
        <v>27.425246479615261</v>
      </c>
      <c r="Q102" s="231">
        <v>17.86115446792197</v>
      </c>
      <c r="R102" s="231">
        <v>23.11979196386508</v>
      </c>
      <c r="S102" s="231">
        <v>24.19948657012943</v>
      </c>
      <c r="T102" s="231">
        <v>23.52440117000015</v>
      </c>
      <c r="U102" s="231">
        <v>25.252270087463121</v>
      </c>
      <c r="V102" s="231">
        <v>23.182363974813651</v>
      </c>
      <c r="W102" s="231">
        <v>24.167012628085761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1.1183932589805989E-2</v>
      </c>
      <c r="D103" s="231">
        <v>1.1228190814432069E-2</v>
      </c>
      <c r="E103" s="231">
        <v>5.2415895906181486E-3</v>
      </c>
      <c r="F103" s="231">
        <v>9.381197613059486E-3</v>
      </c>
      <c r="G103" s="231">
        <v>8.8834077205639621E-3</v>
      </c>
      <c r="H103" s="231">
        <v>6.1974993890965028E-3</v>
      </c>
      <c r="I103" s="231">
        <v>3.173344623327115E-3</v>
      </c>
      <c r="J103" s="231">
        <v>1.1107548159612049E-2</v>
      </c>
      <c r="K103" s="231">
        <v>0</v>
      </c>
      <c r="L103" s="231">
        <v>0</v>
      </c>
      <c r="M103" s="231">
        <v>0</v>
      </c>
      <c r="N103" s="231">
        <v>0</v>
      </c>
      <c r="O103" s="231">
        <v>2.4015492994057829E-2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639.23416778890328</v>
      </c>
      <c r="C110" s="225">
        <v>716.74587931234146</v>
      </c>
      <c r="D110" s="225">
        <v>746.40632605236794</v>
      </c>
      <c r="E110" s="225">
        <v>771.62489722125963</v>
      </c>
      <c r="F110" s="225">
        <v>787.02511356467858</v>
      </c>
      <c r="G110" s="225">
        <v>812.86240904368208</v>
      </c>
      <c r="H110" s="225">
        <v>864.88185375467719</v>
      </c>
      <c r="I110" s="225">
        <v>914.83488818287822</v>
      </c>
      <c r="J110" s="225">
        <v>976.13837872642989</v>
      </c>
      <c r="K110" s="225">
        <v>918.72775820350728</v>
      </c>
      <c r="L110" s="225">
        <v>768.94610182741189</v>
      </c>
      <c r="M110" s="225">
        <v>714.17813159670447</v>
      </c>
      <c r="N110" s="225">
        <v>747.13372979333326</v>
      </c>
      <c r="O110" s="225">
        <v>860.6986672167526</v>
      </c>
      <c r="P110" s="225">
        <v>956.6203795269098</v>
      </c>
      <c r="Q110" s="225">
        <v>943.46534446883709</v>
      </c>
      <c r="R110" s="225">
        <v>656.10341799482353</v>
      </c>
      <c r="S110" s="225">
        <v>596.3518346058919</v>
      </c>
      <c r="T110" s="225">
        <v>714.78510019328269</v>
      </c>
      <c r="U110" s="225">
        <v>724.03166557462328</v>
      </c>
      <c r="V110" s="225">
        <v>728.50912860498465</v>
      </c>
      <c r="W110" s="225">
        <v>810.97034338155061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35.416366910184401</v>
      </c>
      <c r="C115" s="262">
        <v>37.171203989962287</v>
      </c>
      <c r="D115" s="262">
        <v>41.745183761566992</v>
      </c>
      <c r="E115" s="262">
        <v>41.73862010338177</v>
      </c>
      <c r="F115" s="262">
        <v>46.044490582625151</v>
      </c>
      <c r="G115" s="262">
        <v>50.284205953572311</v>
      </c>
      <c r="H115" s="262">
        <v>52.932969100031343</v>
      </c>
      <c r="I115" s="262">
        <v>56.647907950215561</v>
      </c>
      <c r="J115" s="262">
        <v>60.71086360867811</v>
      </c>
      <c r="K115" s="262">
        <v>54.173279146478187</v>
      </c>
      <c r="L115" s="262">
        <v>47.073163830656142</v>
      </c>
      <c r="M115" s="262">
        <v>46.47858864665416</v>
      </c>
      <c r="N115" s="262">
        <v>50.173326463244713</v>
      </c>
      <c r="O115" s="262">
        <v>58.570432402501943</v>
      </c>
      <c r="P115" s="262">
        <v>59.559490951594213</v>
      </c>
      <c r="Q115" s="262">
        <v>54.548354880601302</v>
      </c>
      <c r="R115" s="262">
        <v>38.295500798554677</v>
      </c>
      <c r="S115" s="262">
        <v>34.824197424915383</v>
      </c>
      <c r="T115" s="262">
        <v>41.744751375618669</v>
      </c>
      <c r="U115" s="262">
        <v>42.181759359004722</v>
      </c>
      <c r="V115" s="262">
        <v>40.817700841464678</v>
      </c>
      <c r="W115" s="262">
        <v>45.397165894441827</v>
      </c>
      <c r="DA115" s="68" t="s">
        <v>1364</v>
      </c>
    </row>
    <row r="116" spans="1:105" ht="12" customHeight="1" x14ac:dyDescent="0.25">
      <c r="A116" s="37" t="s">
        <v>160</v>
      </c>
      <c r="B116" s="228">
        <v>2.6565906906807979</v>
      </c>
      <c r="C116" s="228">
        <v>3.416936982871102</v>
      </c>
      <c r="D116" s="228">
        <v>3.1155536919093159</v>
      </c>
      <c r="E116" s="228">
        <v>3.5542560917724728</v>
      </c>
      <c r="F116" s="228">
        <v>3.5640097292049582</v>
      </c>
      <c r="G116" s="228">
        <v>3.4921057470182668</v>
      </c>
      <c r="H116" s="228">
        <v>2.0934828000507482</v>
      </c>
      <c r="I116" s="228">
        <v>3.1252082156923038</v>
      </c>
      <c r="J116" s="228">
        <v>3.4164886675266288</v>
      </c>
      <c r="K116" s="228">
        <v>4.5325832499228724</v>
      </c>
      <c r="L116" s="228">
        <v>3.7762653114704672</v>
      </c>
      <c r="M116" s="228">
        <v>2.0824576992991921</v>
      </c>
      <c r="N116" s="228">
        <v>2.4931547072606768</v>
      </c>
      <c r="O116" s="228">
        <v>1.0567444926591461</v>
      </c>
      <c r="P116" s="228">
        <v>1.1096329771368121</v>
      </c>
      <c r="Q116" s="228">
        <v>1.3836310267666161</v>
      </c>
      <c r="R116" s="228">
        <v>0.94570891530520362</v>
      </c>
      <c r="S116" s="228">
        <v>0.87916092086299946</v>
      </c>
      <c r="T116" s="228">
        <v>1.066514368065236</v>
      </c>
      <c r="U116" s="228">
        <v>0.91319887341785033</v>
      </c>
      <c r="V116" s="228">
        <v>0.81207681083310412</v>
      </c>
      <c r="W116" s="228">
        <v>0.8069714968970535</v>
      </c>
      <c r="DA116" s="69" t="s">
        <v>1365</v>
      </c>
    </row>
    <row r="117" spans="1:105" ht="12" customHeight="1" x14ac:dyDescent="0.25">
      <c r="A117" s="37" t="s">
        <v>162</v>
      </c>
      <c r="B117" s="228">
        <v>32.7597762195036</v>
      </c>
      <c r="C117" s="228">
        <v>33.754267007091187</v>
      </c>
      <c r="D117" s="228">
        <v>38.629630069657672</v>
      </c>
      <c r="E117" s="228">
        <v>38.184364011609297</v>
      </c>
      <c r="F117" s="228">
        <v>42.480480853420197</v>
      </c>
      <c r="G117" s="228">
        <v>46.792100206554053</v>
      </c>
      <c r="H117" s="228">
        <v>50.839486299980592</v>
      </c>
      <c r="I117" s="228">
        <v>53.522699734523258</v>
      </c>
      <c r="J117" s="228">
        <v>57.294374941151482</v>
      </c>
      <c r="K117" s="228">
        <v>49.640695896555307</v>
      </c>
      <c r="L117" s="228">
        <v>43.296898519185667</v>
      </c>
      <c r="M117" s="228">
        <v>44.396130947354969</v>
      </c>
      <c r="N117" s="228">
        <v>47.680171755984027</v>
      </c>
      <c r="O117" s="228">
        <v>57.513687909842787</v>
      </c>
      <c r="P117" s="228">
        <v>58.449857974457402</v>
      </c>
      <c r="Q117" s="228">
        <v>53.164723853834687</v>
      </c>
      <c r="R117" s="228">
        <v>37.34979188324948</v>
      </c>
      <c r="S117" s="228">
        <v>33.945036504052382</v>
      </c>
      <c r="T117" s="228">
        <v>40.678237007553427</v>
      </c>
      <c r="U117" s="228">
        <v>41.268560485586868</v>
      </c>
      <c r="V117" s="228">
        <v>40.00562403063158</v>
      </c>
      <c r="W117" s="228">
        <v>44.590194397544778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318.49042768819947</v>
      </c>
      <c r="C121" s="263">
        <f t="shared" si="5"/>
        <v>362.05630708780438</v>
      </c>
      <c r="D121" s="263">
        <f t="shared" si="5"/>
        <v>369.2463892570845</v>
      </c>
      <c r="E121" s="263">
        <f t="shared" si="5"/>
        <v>385.06881639799423</v>
      </c>
      <c r="F121" s="263">
        <f t="shared" si="5"/>
        <v>386.08998333752447</v>
      </c>
      <c r="G121" s="263">
        <f t="shared" si="5"/>
        <v>393.53522352284551</v>
      </c>
      <c r="H121" s="263">
        <f t="shared" si="5"/>
        <v>418.95067023734981</v>
      </c>
      <c r="I121" s="263">
        <f t="shared" si="5"/>
        <v>441.41098913329108</v>
      </c>
      <c r="J121" s="263">
        <f t="shared" si="5"/>
        <v>469.76038134336181</v>
      </c>
      <c r="K121" s="263">
        <f t="shared" si="5"/>
        <v>450.84636854683993</v>
      </c>
      <c r="L121" s="263">
        <f t="shared" si="5"/>
        <v>373.81763020743853</v>
      </c>
      <c r="M121" s="263">
        <f t="shared" si="5"/>
        <v>338.85232110007968</v>
      </c>
      <c r="N121" s="263">
        <f t="shared" si="5"/>
        <v>351.11583267427898</v>
      </c>
      <c r="O121" s="263">
        <f t="shared" si="5"/>
        <v>398.79800610061812</v>
      </c>
      <c r="P121" s="263">
        <f t="shared" si="5"/>
        <v>446.53201241064028</v>
      </c>
      <c r="Q121" s="263">
        <f t="shared" si="5"/>
        <v>448.01782873622409</v>
      </c>
      <c r="R121" s="263">
        <f t="shared" si="5"/>
        <v>310.29437564425012</v>
      </c>
      <c r="S121" s="263">
        <f t="shared" si="5"/>
        <v>281.3652896661676</v>
      </c>
      <c r="T121" s="263">
        <f t="shared" si="5"/>
        <v>336.45454319610309</v>
      </c>
      <c r="U121" s="263">
        <f t="shared" si="5"/>
        <v>340.05280341072518</v>
      </c>
      <c r="V121" s="263">
        <f t="shared" si="5"/>
        <v>343.63496794512861</v>
      </c>
      <c r="W121" s="263">
        <f t="shared" si="5"/>
        <v>382.31665680470422</v>
      </c>
      <c r="DA121" s="70"/>
    </row>
    <row r="122" spans="1:105" ht="12" customHeight="1" x14ac:dyDescent="0.25">
      <c r="A122" s="60" t="s">
        <v>1054</v>
      </c>
      <c r="B122" s="264">
        <v>318.49042768819947</v>
      </c>
      <c r="C122" s="264">
        <v>362.05630708780438</v>
      </c>
      <c r="D122" s="264">
        <v>369.2463892570845</v>
      </c>
      <c r="E122" s="264">
        <v>385.06881639799423</v>
      </c>
      <c r="F122" s="264">
        <v>386.08998333752447</v>
      </c>
      <c r="G122" s="264">
        <v>393.53522352284551</v>
      </c>
      <c r="H122" s="264">
        <v>418.95067023734981</v>
      </c>
      <c r="I122" s="264">
        <v>441.41098913329108</v>
      </c>
      <c r="J122" s="264">
        <v>469.76038134336181</v>
      </c>
      <c r="K122" s="264">
        <v>450.84636854683993</v>
      </c>
      <c r="L122" s="264">
        <v>373.81763020743853</v>
      </c>
      <c r="M122" s="264">
        <v>338.85232110007968</v>
      </c>
      <c r="N122" s="264">
        <v>351.11583267427898</v>
      </c>
      <c r="O122" s="264">
        <v>398.79800610061812</v>
      </c>
      <c r="P122" s="264">
        <v>446.53201241064028</v>
      </c>
      <c r="Q122" s="264">
        <v>448.01782873622409</v>
      </c>
      <c r="R122" s="264">
        <v>310.29437564425012</v>
      </c>
      <c r="S122" s="264">
        <v>281.3652896661676</v>
      </c>
      <c r="T122" s="264">
        <v>336.45454319610309</v>
      </c>
      <c r="U122" s="264">
        <v>340.05280341072518</v>
      </c>
      <c r="V122" s="264">
        <v>343.63496794512861</v>
      </c>
      <c r="W122" s="264">
        <v>382.31665680470422</v>
      </c>
      <c r="DA122" s="72" t="s">
        <v>1370</v>
      </c>
    </row>
    <row r="123" spans="1:105" ht="12" customHeight="1" x14ac:dyDescent="0.25">
      <c r="A123" s="64" t="s">
        <v>30</v>
      </c>
      <c r="B123" s="231">
        <v>12.38796757364315</v>
      </c>
      <c r="C123" s="231">
        <v>52.540871436109633</v>
      </c>
      <c r="D123" s="231">
        <v>51.787085750617038</v>
      </c>
      <c r="E123" s="231">
        <v>68.636675443948889</v>
      </c>
      <c r="F123" s="231">
        <v>48.943897654814279</v>
      </c>
      <c r="G123" s="231">
        <v>29.374955687473481</v>
      </c>
      <c r="H123" s="231">
        <v>25.34382129910626</v>
      </c>
      <c r="I123" s="231">
        <v>29.53793856887274</v>
      </c>
      <c r="J123" s="231">
        <v>39.795550608091112</v>
      </c>
      <c r="K123" s="231">
        <v>40.57413098055202</v>
      </c>
      <c r="L123" s="231">
        <v>33.920196204522398</v>
      </c>
      <c r="M123" s="231">
        <v>30.940007904841071</v>
      </c>
      <c r="N123" s="231">
        <v>29.140369068255801</v>
      </c>
      <c r="O123" s="231">
        <v>34.809067358264393</v>
      </c>
      <c r="P123" s="231">
        <v>43.406366923658283</v>
      </c>
      <c r="Q123" s="231">
        <v>50.304503554528942</v>
      </c>
      <c r="R123" s="231">
        <v>28.72607767615844</v>
      </c>
      <c r="S123" s="231">
        <v>21.586166508098788</v>
      </c>
      <c r="T123" s="231">
        <v>29.867358555251531</v>
      </c>
      <c r="U123" s="231">
        <v>27.07553186831171</v>
      </c>
      <c r="V123" s="231">
        <v>27.88456245904587</v>
      </c>
      <c r="W123" s="231">
        <v>28.36195674618321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29.337432826637201</v>
      </c>
      <c r="C125" s="231">
        <v>32.761944745936162</v>
      </c>
      <c r="D125" s="231">
        <v>30.041250553953869</v>
      </c>
      <c r="E125" s="231">
        <v>30.421781053501871</v>
      </c>
      <c r="F125" s="231">
        <v>29.05037851694798</v>
      </c>
      <c r="G125" s="231">
        <v>28.238036805543</v>
      </c>
      <c r="H125" s="231">
        <v>28.961628101028559</v>
      </c>
      <c r="I125" s="231">
        <v>31.02227346610967</v>
      </c>
      <c r="J125" s="231">
        <v>32.794158115061862</v>
      </c>
      <c r="K125" s="231">
        <v>42.72763962352699</v>
      </c>
      <c r="L125" s="231">
        <v>33.249294048079527</v>
      </c>
      <c r="M125" s="231">
        <v>22.115695582082939</v>
      </c>
      <c r="N125" s="231">
        <v>20.450719980534529</v>
      </c>
      <c r="O125" s="231">
        <v>0.32148393617392068</v>
      </c>
      <c r="P125" s="231">
        <v>0.37324301414669842</v>
      </c>
      <c r="Q125" s="231">
        <v>1.395461215406566</v>
      </c>
      <c r="R125" s="231">
        <v>2.0823659965856609</v>
      </c>
      <c r="S125" s="231">
        <v>0.71444401197471064</v>
      </c>
      <c r="T125" s="231">
        <v>0.79544117738123576</v>
      </c>
      <c r="U125" s="231">
        <v>0.8092352110639226</v>
      </c>
      <c r="V125" s="231">
        <v>0.51795360653321665</v>
      </c>
      <c r="W125" s="231">
        <v>0.34304513853817431</v>
      </c>
      <c r="DA125" s="73" t="s">
        <v>1373</v>
      </c>
    </row>
    <row r="126" spans="1:105" ht="12" customHeight="1" x14ac:dyDescent="0.25">
      <c r="A126" s="64" t="s">
        <v>160</v>
      </c>
      <c r="B126" s="231">
        <v>14.62669473735515</v>
      </c>
      <c r="C126" s="231">
        <v>17.191852621434158</v>
      </c>
      <c r="D126" s="231">
        <v>15.470253773232271</v>
      </c>
      <c r="E126" s="231">
        <v>17.747678796086351</v>
      </c>
      <c r="F126" s="231">
        <v>19.05799134024117</v>
      </c>
      <c r="G126" s="231">
        <v>19.623014451495191</v>
      </c>
      <c r="H126" s="231">
        <v>11.564871837099</v>
      </c>
      <c r="I126" s="231">
        <v>17.181868597327728</v>
      </c>
      <c r="J126" s="231">
        <v>18.054737512061092</v>
      </c>
      <c r="K126" s="231">
        <v>23.354768964334379</v>
      </c>
      <c r="L126" s="231">
        <v>19.612557683739759</v>
      </c>
      <c r="M126" s="231">
        <v>10.817322288390651</v>
      </c>
      <c r="N126" s="231">
        <v>13.379945450770091</v>
      </c>
      <c r="O126" s="231">
        <v>6.1900885593299897</v>
      </c>
      <c r="P126" s="231">
        <v>7.2194183499458573</v>
      </c>
      <c r="Q126" s="231">
        <v>9.4840641780230861</v>
      </c>
      <c r="R126" s="231">
        <v>6.7154214384999138</v>
      </c>
      <c r="S126" s="231">
        <v>6.287048490844807</v>
      </c>
      <c r="T126" s="231">
        <v>7.4803616623040607</v>
      </c>
      <c r="U126" s="231">
        <v>6.6260152340325753</v>
      </c>
      <c r="V126" s="231">
        <v>6.1960435271394978</v>
      </c>
      <c r="W126" s="231">
        <v>6.1681844256295673</v>
      </c>
      <c r="DA126" s="73" t="s">
        <v>1374</v>
      </c>
    </row>
    <row r="127" spans="1:105" ht="12" customHeight="1" x14ac:dyDescent="0.25">
      <c r="A127" s="64" t="s">
        <v>70</v>
      </c>
      <c r="B127" s="231">
        <v>49.594101854709017</v>
      </c>
      <c r="C127" s="231">
        <v>50.591708929582254</v>
      </c>
      <c r="D127" s="231">
        <v>47.434515488189398</v>
      </c>
      <c r="E127" s="231">
        <v>41.41888740683423</v>
      </c>
      <c r="F127" s="231">
        <v>26.8295859992426</v>
      </c>
      <c r="G127" s="231">
        <v>18.436810445984118</v>
      </c>
      <c r="H127" s="231">
        <v>35.293394629791528</v>
      </c>
      <c r="I127" s="231">
        <v>34.74911429944391</v>
      </c>
      <c r="J127" s="231">
        <v>41.043928020470929</v>
      </c>
      <c r="K127" s="231">
        <v>45.011186351449652</v>
      </c>
      <c r="L127" s="231">
        <v>25.981811517763941</v>
      </c>
      <c r="M127" s="231">
        <v>22.74905877177806</v>
      </c>
      <c r="N127" s="231">
        <v>12.91051772878156</v>
      </c>
      <c r="O127" s="231">
        <v>19.029870811889321</v>
      </c>
      <c r="P127" s="231">
        <v>15.25050702731237</v>
      </c>
      <c r="Q127" s="231">
        <v>22.417533253002379</v>
      </c>
      <c r="R127" s="231">
        <v>7.5519120011969418</v>
      </c>
      <c r="S127" s="231">
        <v>10.030159219663339</v>
      </c>
      <c r="T127" s="231">
        <v>13.00071584789872</v>
      </c>
      <c r="U127" s="231">
        <v>6.1043866194507919</v>
      </c>
      <c r="V127" s="231">
        <v>3.7985484387936919</v>
      </c>
      <c r="W127" s="231">
        <v>6.6129161608862752</v>
      </c>
      <c r="DA127" s="73" t="s">
        <v>1375</v>
      </c>
    </row>
    <row r="128" spans="1:105" ht="12" customHeight="1" x14ac:dyDescent="0.25">
      <c r="A128" s="64" t="s">
        <v>34</v>
      </c>
      <c r="B128" s="231">
        <v>32.174989733126779</v>
      </c>
      <c r="C128" s="231">
        <v>39.001983663572517</v>
      </c>
      <c r="D128" s="231">
        <v>32.572041286841873</v>
      </c>
      <c r="E128" s="231">
        <v>36.113462766498039</v>
      </c>
      <c r="F128" s="231">
        <v>34.948666809314503</v>
      </c>
      <c r="G128" s="231">
        <v>34.831008848707683</v>
      </c>
      <c r="H128" s="231">
        <v>36.86427754903147</v>
      </c>
      <c r="I128" s="231">
        <v>34.619338694544219</v>
      </c>
      <c r="J128" s="231">
        <v>35.134351012259749</v>
      </c>
      <c r="K128" s="231">
        <v>43.39801600251068</v>
      </c>
      <c r="L128" s="231">
        <v>36.185322777707491</v>
      </c>
      <c r="M128" s="231">
        <v>21.614624539955422</v>
      </c>
      <c r="N128" s="231">
        <v>19.350401551248169</v>
      </c>
      <c r="O128" s="231">
        <v>1.293115870689854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180.36924096272821</v>
      </c>
      <c r="C129" s="231">
        <v>169.82999295551829</v>
      </c>
      <c r="D129" s="231">
        <v>191.81507989915349</v>
      </c>
      <c r="E129" s="231">
        <v>190.6682608154232</v>
      </c>
      <c r="F129" s="231">
        <v>227.15780756703029</v>
      </c>
      <c r="G129" s="231">
        <v>262.93649880248552</v>
      </c>
      <c r="H129" s="231">
        <v>280.84880530614981</v>
      </c>
      <c r="I129" s="231">
        <v>294.25879184471847</v>
      </c>
      <c r="J129" s="231">
        <v>302.77720816471498</v>
      </c>
      <c r="K129" s="231">
        <v>255.78062662446621</v>
      </c>
      <c r="L129" s="231">
        <v>224.8684479756254</v>
      </c>
      <c r="M129" s="231">
        <v>230.61561201303161</v>
      </c>
      <c r="N129" s="231">
        <v>255.88387889468879</v>
      </c>
      <c r="O129" s="231">
        <v>336.89773072744651</v>
      </c>
      <c r="P129" s="231">
        <v>380.28247709557712</v>
      </c>
      <c r="Q129" s="231">
        <v>364.41626653526311</v>
      </c>
      <c r="R129" s="231">
        <v>265.21859853180911</v>
      </c>
      <c r="S129" s="231">
        <v>242.74747143558591</v>
      </c>
      <c r="T129" s="231">
        <v>285.31066595326757</v>
      </c>
      <c r="U129" s="231">
        <v>299.4376344778662</v>
      </c>
      <c r="V129" s="231">
        <v>305.23785991361632</v>
      </c>
      <c r="W129" s="231">
        <v>340.83055433346698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0.13795273565130531</v>
      </c>
      <c r="D130" s="231">
        <v>0.12616250509653501</v>
      </c>
      <c r="E130" s="231">
        <v>6.2070115701581698E-2</v>
      </c>
      <c r="F130" s="231">
        <v>0.1016554499336748</v>
      </c>
      <c r="G130" s="231">
        <v>9.4898481156512782E-2</v>
      </c>
      <c r="H130" s="231">
        <v>7.3871515143056038E-2</v>
      </c>
      <c r="I130" s="231">
        <v>4.1663662274335281E-2</v>
      </c>
      <c r="J130" s="231">
        <v>0.16044791070201481</v>
      </c>
      <c r="K130" s="231">
        <v>0</v>
      </c>
      <c r="L130" s="231">
        <v>0</v>
      </c>
      <c r="M130" s="231">
        <v>0</v>
      </c>
      <c r="N130" s="231">
        <v>0</v>
      </c>
      <c r="O130" s="231">
        <v>0.25664883682415451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178.49108632959761</v>
      </c>
      <c r="C134" s="263">
        <v>202.98835140671039</v>
      </c>
      <c r="D134" s="263">
        <v>209.96237323067999</v>
      </c>
      <c r="E134" s="263">
        <v>218.12054878344131</v>
      </c>
      <c r="F134" s="263">
        <v>218.91140478019901</v>
      </c>
      <c r="G134" s="263">
        <v>223.2082162623712</v>
      </c>
      <c r="H134" s="263">
        <v>237.6093451138432</v>
      </c>
      <c r="I134" s="263">
        <v>251.98384208814539</v>
      </c>
      <c r="J134" s="263">
        <v>269.40526021259518</v>
      </c>
      <c r="K134" s="263">
        <v>254.3713161346854</v>
      </c>
      <c r="L134" s="263">
        <v>211.22661235719229</v>
      </c>
      <c r="M134" s="263">
        <v>195.60630473433119</v>
      </c>
      <c r="N134" s="263">
        <v>203.78933046692009</v>
      </c>
      <c r="O134" s="263">
        <v>237.39872992211801</v>
      </c>
      <c r="P134" s="263">
        <v>265.86958492808208</v>
      </c>
      <c r="Q134" s="263">
        <v>265.31319013606662</v>
      </c>
      <c r="R134" s="263">
        <v>183.86611079867851</v>
      </c>
      <c r="S134" s="263">
        <v>166.87612961264071</v>
      </c>
      <c r="T134" s="263">
        <v>199.98747576273331</v>
      </c>
      <c r="U134" s="263">
        <v>202.12961810003711</v>
      </c>
      <c r="V134" s="263">
        <v>204.0812120248294</v>
      </c>
      <c r="W134" s="263">
        <v>227.21773363486929</v>
      </c>
      <c r="DA134" s="70" t="s">
        <v>1382</v>
      </c>
    </row>
    <row r="135" spans="1:105" ht="12" customHeight="1" x14ac:dyDescent="0.25">
      <c r="A135" s="60" t="s">
        <v>1014</v>
      </c>
      <c r="B135" s="264">
        <v>178.49108632959761</v>
      </c>
      <c r="C135" s="264">
        <v>202.98835140671039</v>
      </c>
      <c r="D135" s="264">
        <v>209.96237323067999</v>
      </c>
      <c r="E135" s="264">
        <v>218.12054878344131</v>
      </c>
      <c r="F135" s="264">
        <v>218.91140478019901</v>
      </c>
      <c r="G135" s="264">
        <v>223.2082162623712</v>
      </c>
      <c r="H135" s="264">
        <v>237.6093451138432</v>
      </c>
      <c r="I135" s="264">
        <v>251.98384208814539</v>
      </c>
      <c r="J135" s="264">
        <v>269.40526021259518</v>
      </c>
      <c r="K135" s="264">
        <v>254.3713161346854</v>
      </c>
      <c r="L135" s="264">
        <v>211.22661235719229</v>
      </c>
      <c r="M135" s="264">
        <v>195.60630473433119</v>
      </c>
      <c r="N135" s="264">
        <v>203.78933046692009</v>
      </c>
      <c r="O135" s="264">
        <v>237.39872992211801</v>
      </c>
      <c r="P135" s="264">
        <v>265.86958492808208</v>
      </c>
      <c r="Q135" s="264">
        <v>265.31319013606662</v>
      </c>
      <c r="R135" s="264">
        <v>183.86611079867851</v>
      </c>
      <c r="S135" s="264">
        <v>166.87612961264071</v>
      </c>
      <c r="T135" s="264">
        <v>199.98747576273331</v>
      </c>
      <c r="U135" s="264">
        <v>202.12961810003711</v>
      </c>
      <c r="V135" s="264">
        <v>204.0812120248294</v>
      </c>
      <c r="W135" s="264">
        <v>227.21773363486929</v>
      </c>
      <c r="DA135" s="72" t="s">
        <v>1383</v>
      </c>
    </row>
    <row r="136" spans="1:105" ht="12" customHeight="1" x14ac:dyDescent="0.25">
      <c r="A136" s="59" t="s">
        <v>30</v>
      </c>
      <c r="B136" s="232">
        <v>7.7227473496638961</v>
      </c>
      <c r="C136" s="232">
        <v>33.027699560556748</v>
      </c>
      <c r="D136" s="232">
        <v>32.308417922004679</v>
      </c>
      <c r="E136" s="232">
        <v>42.910167727053249</v>
      </c>
      <c r="F136" s="232">
        <v>30.5218429112047</v>
      </c>
      <c r="G136" s="232">
        <v>18.28377335924738</v>
      </c>
      <c r="H136" s="232">
        <v>15.763694768614741</v>
      </c>
      <c r="I136" s="232">
        <v>18.29891454191608</v>
      </c>
      <c r="J136" s="232">
        <v>24.676593729586269</v>
      </c>
      <c r="K136" s="232">
        <v>25.330560386598311</v>
      </c>
      <c r="L136" s="232">
        <v>21.22086061406824</v>
      </c>
      <c r="M136" s="232">
        <v>19.07736905273471</v>
      </c>
      <c r="N136" s="232">
        <v>17.89968376716314</v>
      </c>
      <c r="O136" s="232">
        <v>20.80217737816994</v>
      </c>
      <c r="P136" s="232">
        <v>25.844580985195361</v>
      </c>
      <c r="Q136" s="232">
        <v>29.789993746255711</v>
      </c>
      <c r="R136" s="232">
        <v>17.021746429820809</v>
      </c>
      <c r="S136" s="232">
        <v>12.802630787612321</v>
      </c>
      <c r="T136" s="232">
        <v>17.753059858917702</v>
      </c>
      <c r="U136" s="232">
        <v>16.093873838137618</v>
      </c>
      <c r="V136" s="232">
        <v>16.560349889458369</v>
      </c>
      <c r="W136" s="232">
        <v>16.856026067966621</v>
      </c>
      <c r="DA136" s="71" t="s">
        <v>1384</v>
      </c>
    </row>
    <row r="137" spans="1:105" ht="12" customHeight="1" x14ac:dyDescent="0.25">
      <c r="A137" s="59" t="s">
        <v>33</v>
      </c>
      <c r="B137" s="297">
        <v>18.28916489012288</v>
      </c>
      <c r="C137" s="297">
        <v>20.594475091722241</v>
      </c>
      <c r="D137" s="297">
        <v>18.74184005005981</v>
      </c>
      <c r="E137" s="297">
        <v>19.019040755076979</v>
      </c>
      <c r="F137" s="297">
        <v>18.11607027823429</v>
      </c>
      <c r="G137" s="297">
        <v>17.57612404783309</v>
      </c>
      <c r="H137" s="297">
        <v>18.013947462723369</v>
      </c>
      <c r="I137" s="297">
        <v>19.218468131371569</v>
      </c>
      <c r="J137" s="297">
        <v>20.335140590934849</v>
      </c>
      <c r="K137" s="297">
        <v>26.675002754324829</v>
      </c>
      <c r="L137" s="297">
        <v>20.801136592965609</v>
      </c>
      <c r="M137" s="297">
        <v>13.636366473303839</v>
      </c>
      <c r="N137" s="297">
        <v>12.562003576720089</v>
      </c>
      <c r="O137" s="297">
        <v>0.19212137445947389</v>
      </c>
      <c r="P137" s="297">
        <v>0.22223258913233601</v>
      </c>
      <c r="Q137" s="297">
        <v>0.82638288707177521</v>
      </c>
      <c r="R137" s="297">
        <v>1.233913880187711</v>
      </c>
      <c r="S137" s="297">
        <v>0.42373262062538858</v>
      </c>
      <c r="T137" s="297">
        <v>0.47280762408813948</v>
      </c>
      <c r="U137" s="297">
        <v>0.48101472043413412</v>
      </c>
      <c r="V137" s="297">
        <v>0.30760722759393128</v>
      </c>
      <c r="W137" s="297">
        <v>0.20387795699134359</v>
      </c>
      <c r="DA137" s="122" t="s">
        <v>1385</v>
      </c>
    </row>
    <row r="138" spans="1:105" ht="12" customHeight="1" x14ac:dyDescent="0.25">
      <c r="A138" s="59" t="s">
        <v>160</v>
      </c>
      <c r="B138" s="297">
        <v>9.1183858325222182</v>
      </c>
      <c r="C138" s="297">
        <v>10.80696470671521</v>
      </c>
      <c r="D138" s="297">
        <v>9.6514298308261708</v>
      </c>
      <c r="E138" s="297">
        <v>11.095465638160819</v>
      </c>
      <c r="F138" s="297">
        <v>11.88473018623036</v>
      </c>
      <c r="G138" s="297">
        <v>12.21389923693985</v>
      </c>
      <c r="H138" s="297">
        <v>7.1932763227227454</v>
      </c>
      <c r="I138" s="297">
        <v>10.64426159597536</v>
      </c>
      <c r="J138" s="297">
        <v>11.195458177399081</v>
      </c>
      <c r="K138" s="297">
        <v>14.580457332522659</v>
      </c>
      <c r="L138" s="297">
        <v>12.26983919499043</v>
      </c>
      <c r="M138" s="297">
        <v>6.6698770760724919</v>
      </c>
      <c r="N138" s="297">
        <v>8.2187288647477885</v>
      </c>
      <c r="O138" s="297">
        <v>3.6992464886362662</v>
      </c>
      <c r="P138" s="297">
        <v>4.2985132236323116</v>
      </c>
      <c r="Q138" s="297">
        <v>5.6163999759214231</v>
      </c>
      <c r="R138" s="297">
        <v>3.9792484788272882</v>
      </c>
      <c r="S138" s="297">
        <v>3.728812178943512</v>
      </c>
      <c r="T138" s="297">
        <v>4.4463024110944396</v>
      </c>
      <c r="U138" s="297">
        <v>3.9385469413771359</v>
      </c>
      <c r="V138" s="297">
        <v>3.6797654218331508</v>
      </c>
      <c r="W138" s="297">
        <v>3.6658640446036741</v>
      </c>
      <c r="DA138" s="122" t="s">
        <v>1386</v>
      </c>
    </row>
    <row r="139" spans="1:105" ht="12" customHeight="1" x14ac:dyDescent="0.25">
      <c r="A139" s="59" t="s">
        <v>70</v>
      </c>
      <c r="B139" s="297">
        <v>30.917316854485339</v>
      </c>
      <c r="C139" s="297">
        <v>31.802437171474171</v>
      </c>
      <c r="D139" s="297">
        <v>29.592979178249411</v>
      </c>
      <c r="E139" s="297">
        <v>25.894194236528659</v>
      </c>
      <c r="F139" s="297">
        <v>16.731164628875661</v>
      </c>
      <c r="G139" s="297">
        <v>11.475573520797759</v>
      </c>
      <c r="H139" s="297">
        <v>21.952265750544889</v>
      </c>
      <c r="I139" s="297">
        <v>21.527266416718831</v>
      </c>
      <c r="J139" s="297">
        <v>25.450692887802852</v>
      </c>
      <c r="K139" s="297">
        <v>28.100628316459229</v>
      </c>
      <c r="L139" s="297">
        <v>16.25451684875431</v>
      </c>
      <c r="M139" s="297">
        <v>14.026893306761449</v>
      </c>
      <c r="N139" s="297">
        <v>7.9303794702891013</v>
      </c>
      <c r="O139" s="297">
        <v>11.372403174099819</v>
      </c>
      <c r="P139" s="297">
        <v>9.0803030031486287</v>
      </c>
      <c r="Q139" s="297">
        <v>13.27551468010256</v>
      </c>
      <c r="R139" s="297">
        <v>4.4749141387786482</v>
      </c>
      <c r="S139" s="297">
        <v>5.9488295516546268</v>
      </c>
      <c r="T139" s="297">
        <v>7.7275828135107787</v>
      </c>
      <c r="U139" s="297">
        <v>3.6284874694423652</v>
      </c>
      <c r="V139" s="297">
        <v>2.2559181737518221</v>
      </c>
      <c r="W139" s="297">
        <v>3.9301761930857411</v>
      </c>
      <c r="DA139" s="122" t="s">
        <v>1387</v>
      </c>
    </row>
    <row r="140" spans="1:105" ht="12" customHeight="1" x14ac:dyDescent="0.25">
      <c r="A140" s="59" t="s">
        <v>162</v>
      </c>
      <c r="B140" s="297">
        <v>112.4434714028033</v>
      </c>
      <c r="C140" s="297">
        <v>106.75677487624201</v>
      </c>
      <c r="D140" s="297">
        <v>119.6677062495399</v>
      </c>
      <c r="E140" s="297">
        <v>119.20168042662161</v>
      </c>
      <c r="F140" s="297">
        <v>141.65759677565401</v>
      </c>
      <c r="G140" s="297">
        <v>163.65884609755309</v>
      </c>
      <c r="H140" s="297">
        <v>174.68616080923749</v>
      </c>
      <c r="I140" s="297">
        <v>182.2949314021636</v>
      </c>
      <c r="J140" s="297">
        <v>187.74737482687209</v>
      </c>
      <c r="K140" s="297">
        <v>159.68466734478039</v>
      </c>
      <c r="L140" s="297">
        <v>140.6802591064137</v>
      </c>
      <c r="M140" s="297">
        <v>142.1957988254587</v>
      </c>
      <c r="N140" s="297">
        <v>157.17853478800001</v>
      </c>
      <c r="O140" s="297">
        <v>201.3327815067525</v>
      </c>
      <c r="P140" s="297">
        <v>226.42395512697351</v>
      </c>
      <c r="Q140" s="297">
        <v>215.8048988467151</v>
      </c>
      <c r="R140" s="297">
        <v>157.15628787106411</v>
      </c>
      <c r="S140" s="297">
        <v>143.9721244738048</v>
      </c>
      <c r="T140" s="297">
        <v>169.58772305512221</v>
      </c>
      <c r="U140" s="297">
        <v>177.98769513064579</v>
      </c>
      <c r="V140" s="297">
        <v>181.27757131219209</v>
      </c>
      <c r="W140" s="297">
        <v>202.56178937222191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106.83628686092172</v>
      </c>
      <c r="C142" s="263">
        <f t="shared" si="6"/>
        <v>114.53001682786427</v>
      </c>
      <c r="D142" s="263">
        <f t="shared" si="6"/>
        <v>125.45237980303648</v>
      </c>
      <c r="E142" s="263">
        <f t="shared" si="6"/>
        <v>126.69691193644228</v>
      </c>
      <c r="F142" s="263">
        <f t="shared" si="6"/>
        <v>135.97923486432978</v>
      </c>
      <c r="G142" s="263">
        <f t="shared" si="6"/>
        <v>145.8347633048931</v>
      </c>
      <c r="H142" s="263">
        <f t="shared" si="6"/>
        <v>155.38886930345291</v>
      </c>
      <c r="I142" s="263">
        <f t="shared" si="6"/>
        <v>164.79214901122606</v>
      </c>
      <c r="J142" s="263">
        <f t="shared" si="6"/>
        <v>176.26187356179477</v>
      </c>
      <c r="K142" s="263">
        <f t="shared" si="6"/>
        <v>159.3367943755041</v>
      </c>
      <c r="L142" s="263">
        <f t="shared" si="6"/>
        <v>136.82869543212482</v>
      </c>
      <c r="M142" s="263">
        <f t="shared" si="6"/>
        <v>133.24091711563941</v>
      </c>
      <c r="N142" s="263">
        <f t="shared" si="6"/>
        <v>142.05524018888934</v>
      </c>
      <c r="O142" s="263">
        <f t="shared" si="6"/>
        <v>165.93149879151446</v>
      </c>
      <c r="P142" s="263">
        <f t="shared" si="6"/>
        <v>184.65929123659305</v>
      </c>
      <c r="Q142" s="263">
        <f t="shared" si="6"/>
        <v>175.58597071594505</v>
      </c>
      <c r="R142" s="263">
        <f t="shared" si="6"/>
        <v>123.64743075334032</v>
      </c>
      <c r="S142" s="263">
        <f t="shared" si="6"/>
        <v>113.28621790216818</v>
      </c>
      <c r="T142" s="263">
        <f t="shared" si="6"/>
        <v>136.59832985882744</v>
      </c>
      <c r="U142" s="263">
        <f t="shared" si="6"/>
        <v>139.66748470485646</v>
      </c>
      <c r="V142" s="263">
        <f t="shared" si="6"/>
        <v>139.97524779356218</v>
      </c>
      <c r="W142" s="263">
        <f t="shared" si="6"/>
        <v>156.03878704753538</v>
      </c>
      <c r="DA142" s="70"/>
    </row>
    <row r="143" spans="1:105" ht="12" customHeight="1" x14ac:dyDescent="0.25">
      <c r="A143" s="60" t="s">
        <v>1024</v>
      </c>
      <c r="B143" s="264">
        <v>71.017261945335747</v>
      </c>
      <c r="C143" s="264">
        <v>73.811355427091513</v>
      </c>
      <c r="D143" s="264">
        <v>83.925085834446989</v>
      </c>
      <c r="E143" s="264">
        <v>83.390148750837156</v>
      </c>
      <c r="F143" s="264">
        <v>92.557626142186848</v>
      </c>
      <c r="G143" s="264">
        <v>101.5758256694881</v>
      </c>
      <c r="H143" s="264">
        <v>108.2715835358434</v>
      </c>
      <c r="I143" s="264">
        <v>115.1488635519293</v>
      </c>
      <c r="J143" s="264">
        <v>123.4302737996633</v>
      </c>
      <c r="K143" s="264">
        <v>108.6323590011061</v>
      </c>
      <c r="L143" s="264">
        <v>94.787296864899858</v>
      </c>
      <c r="M143" s="264">
        <v>95.131891923616053</v>
      </c>
      <c r="N143" s="264">
        <v>102.56699920750211</v>
      </c>
      <c r="O143" s="264">
        <v>121.0806823305923</v>
      </c>
      <c r="P143" s="264">
        <v>134.44006991104089</v>
      </c>
      <c r="Q143" s="264">
        <v>125.1996470621616</v>
      </c>
      <c r="R143" s="264">
        <v>88.750174804258677</v>
      </c>
      <c r="S143" s="264">
        <v>81.642471513658023</v>
      </c>
      <c r="T143" s="264">
        <v>98.758970750987501</v>
      </c>
      <c r="U143" s="264">
        <v>101.4234472736652</v>
      </c>
      <c r="V143" s="264">
        <v>101.32834223964311</v>
      </c>
      <c r="W143" s="264">
        <v>113.0415454816514</v>
      </c>
      <c r="DA143" s="72" t="s">
        <v>1390</v>
      </c>
    </row>
    <row r="144" spans="1:105" ht="12" customHeight="1" x14ac:dyDescent="0.25">
      <c r="A144" s="60" t="s">
        <v>1026</v>
      </c>
      <c r="B144" s="264">
        <v>35.819024915585963</v>
      </c>
      <c r="C144" s="264">
        <v>40.718661400772767</v>
      </c>
      <c r="D144" s="264">
        <v>41.527293968589497</v>
      </c>
      <c r="E144" s="264">
        <v>43.306763185605121</v>
      </c>
      <c r="F144" s="264">
        <v>43.421608722142921</v>
      </c>
      <c r="G144" s="264">
        <v>44.258937635404997</v>
      </c>
      <c r="H144" s="264">
        <v>47.117285767609488</v>
      </c>
      <c r="I144" s="264">
        <v>49.643285459296763</v>
      </c>
      <c r="J144" s="264">
        <v>52.831599762131482</v>
      </c>
      <c r="K144" s="264">
        <v>50.704435374398017</v>
      </c>
      <c r="L144" s="264">
        <v>42.041398567224967</v>
      </c>
      <c r="M144" s="264">
        <v>38.109025192023353</v>
      </c>
      <c r="N144" s="264">
        <v>39.48824098138725</v>
      </c>
      <c r="O144" s="264">
        <v>44.850816460922161</v>
      </c>
      <c r="P144" s="264">
        <v>50.219221325552162</v>
      </c>
      <c r="Q144" s="264">
        <v>50.386323653783442</v>
      </c>
      <c r="R144" s="264">
        <v>34.897255949081639</v>
      </c>
      <c r="S144" s="264">
        <v>31.643746388510149</v>
      </c>
      <c r="T144" s="264">
        <v>37.83935910783994</v>
      </c>
      <c r="U144" s="264">
        <v>38.244037431191259</v>
      </c>
      <c r="V144" s="264">
        <v>38.646905553919083</v>
      </c>
      <c r="W144" s="264">
        <v>42.997241565883982</v>
      </c>
      <c r="DA144" s="72" t="s">
        <v>1391</v>
      </c>
    </row>
    <row r="145" spans="1:105" ht="12" customHeight="1" x14ac:dyDescent="0.25">
      <c r="A145" s="64" t="s">
        <v>30</v>
      </c>
      <c r="B145" s="231">
        <v>1.39321273293714</v>
      </c>
      <c r="C145" s="231">
        <v>5.9090089354240831</v>
      </c>
      <c r="D145" s="231">
        <v>5.8242344307532434</v>
      </c>
      <c r="E145" s="231">
        <v>7.719223480891082</v>
      </c>
      <c r="F145" s="231">
        <v>5.5044752907926631</v>
      </c>
      <c r="G145" s="231">
        <v>3.303654295990103</v>
      </c>
      <c r="H145" s="231">
        <v>2.8502927800943749</v>
      </c>
      <c r="I145" s="231">
        <v>3.321984165217351</v>
      </c>
      <c r="J145" s="231">
        <v>4.4756064698942026</v>
      </c>
      <c r="K145" s="231">
        <v>4.5631695089544051</v>
      </c>
      <c r="L145" s="231">
        <v>3.8148347559783469</v>
      </c>
      <c r="M145" s="231">
        <v>3.4796678885334988</v>
      </c>
      <c r="N145" s="231">
        <v>3.2772715126216592</v>
      </c>
      <c r="O145" s="231">
        <v>3.9148016473971361</v>
      </c>
      <c r="P145" s="231">
        <v>4.8816969150975442</v>
      </c>
      <c r="Q145" s="231">
        <v>5.6574958288852057</v>
      </c>
      <c r="R145" s="231">
        <v>3.2306782325549301</v>
      </c>
      <c r="S145" s="231">
        <v>2.4276881462275282</v>
      </c>
      <c r="T145" s="231">
        <v>3.359032382915577</v>
      </c>
      <c r="U145" s="231">
        <v>3.045049603635956</v>
      </c>
      <c r="V145" s="231">
        <v>3.1360372263953722</v>
      </c>
      <c r="W145" s="231">
        <v>3.18972737334783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3.2994342875680149</v>
      </c>
      <c r="C147" s="231">
        <v>3.68457200945012</v>
      </c>
      <c r="D147" s="231">
        <v>3.3785891459848809</v>
      </c>
      <c r="E147" s="231">
        <v>3.4213855073806938</v>
      </c>
      <c r="F147" s="231">
        <v>3.2671507255610881</v>
      </c>
      <c r="G147" s="231">
        <v>3.1757907176261848</v>
      </c>
      <c r="H147" s="231">
        <v>3.2571694103229469</v>
      </c>
      <c r="I147" s="231">
        <v>3.4889198846143992</v>
      </c>
      <c r="J147" s="231">
        <v>3.688194885904224</v>
      </c>
      <c r="K147" s="231">
        <v>4.8053638514925954</v>
      </c>
      <c r="L147" s="231">
        <v>3.7393817471329021</v>
      </c>
      <c r="M147" s="231">
        <v>2.4872416318133932</v>
      </c>
      <c r="N147" s="231">
        <v>2.2999901561926248</v>
      </c>
      <c r="O147" s="231">
        <v>3.615568983771051E-2</v>
      </c>
      <c r="P147" s="231">
        <v>4.1976774373820011E-2</v>
      </c>
      <c r="Q147" s="231">
        <v>0.15694054105863359</v>
      </c>
      <c r="R147" s="231">
        <v>0.23419328504306669</v>
      </c>
      <c r="S147" s="231">
        <v>8.0349943486422479E-2</v>
      </c>
      <c r="T147" s="231">
        <v>8.9459289430811287E-2</v>
      </c>
      <c r="U147" s="231">
        <v>9.101063538413548E-2</v>
      </c>
      <c r="V147" s="231">
        <v>5.8251650676590459E-2</v>
      </c>
      <c r="W147" s="231">
        <v>3.8580570391581567E-2</v>
      </c>
      <c r="DA147" s="73" t="s">
        <v>1394</v>
      </c>
    </row>
    <row r="148" spans="1:105" ht="12" customHeight="1" x14ac:dyDescent="0.25">
      <c r="A148" s="64" t="s">
        <v>160</v>
      </c>
      <c r="B148" s="231">
        <v>1.644991176133253</v>
      </c>
      <c r="C148" s="231">
        <v>1.9334816492352871</v>
      </c>
      <c r="D148" s="231">
        <v>1.739862040363531</v>
      </c>
      <c r="E148" s="231">
        <v>1.995992638162378</v>
      </c>
      <c r="F148" s="231">
        <v>2.1433569341852232</v>
      </c>
      <c r="G148" s="231">
        <v>2.2069022565573708</v>
      </c>
      <c r="H148" s="231">
        <v>1.300643273599885</v>
      </c>
      <c r="I148" s="231">
        <v>1.9323587959965829</v>
      </c>
      <c r="J148" s="231">
        <v>2.030525995657237</v>
      </c>
      <c r="K148" s="231">
        <v>2.6265940157241401</v>
      </c>
      <c r="L148" s="231">
        <v>2.2057262362057171</v>
      </c>
      <c r="M148" s="231">
        <v>1.2165701160322311</v>
      </c>
      <c r="N148" s="231">
        <v>1.504775521666555</v>
      </c>
      <c r="O148" s="231">
        <v>0.69616828972137923</v>
      </c>
      <c r="P148" s="231">
        <v>0.81193186128001893</v>
      </c>
      <c r="Q148" s="231">
        <v>1.066625246979791</v>
      </c>
      <c r="R148" s="231">
        <v>0.75524985027109082</v>
      </c>
      <c r="S148" s="231">
        <v>0.70707288810429469</v>
      </c>
      <c r="T148" s="231">
        <v>0.84127885005691383</v>
      </c>
      <c r="U148" s="231">
        <v>0.74519478177603782</v>
      </c>
      <c r="V148" s="231">
        <v>0.69683801515673538</v>
      </c>
      <c r="W148" s="231">
        <v>0.69370484139589961</v>
      </c>
      <c r="DA148" s="73" t="s">
        <v>1395</v>
      </c>
    </row>
    <row r="149" spans="1:105" ht="12" customHeight="1" x14ac:dyDescent="0.25">
      <c r="A149" s="64" t="s">
        <v>70</v>
      </c>
      <c r="B149" s="231">
        <v>5.5776005040221426</v>
      </c>
      <c r="C149" s="231">
        <v>5.6897963804578149</v>
      </c>
      <c r="D149" s="231">
        <v>5.3347226303252437</v>
      </c>
      <c r="E149" s="231">
        <v>4.6581750376927049</v>
      </c>
      <c r="F149" s="231">
        <v>3.017389302269863</v>
      </c>
      <c r="G149" s="231">
        <v>2.0734958269300252</v>
      </c>
      <c r="H149" s="231">
        <v>3.9692715124164781</v>
      </c>
      <c r="I149" s="231">
        <v>3.908059026831602</v>
      </c>
      <c r="J149" s="231">
        <v>4.6160052315231201</v>
      </c>
      <c r="K149" s="231">
        <v>5.0621829268320999</v>
      </c>
      <c r="L149" s="231">
        <v>2.9220443479637002</v>
      </c>
      <c r="M149" s="231">
        <v>2.558472820885469</v>
      </c>
      <c r="N149" s="231">
        <v>1.4519813344376851</v>
      </c>
      <c r="O149" s="231">
        <v>2.1401943590554602</v>
      </c>
      <c r="P149" s="231">
        <v>1.7151482232973241</v>
      </c>
      <c r="Q149" s="231">
        <v>2.521187804493064</v>
      </c>
      <c r="R149" s="231">
        <v>0.84932575868812576</v>
      </c>
      <c r="S149" s="231">
        <v>1.1280418240642991</v>
      </c>
      <c r="T149" s="231">
        <v>1.4621254656112579</v>
      </c>
      <c r="U149" s="231">
        <v>0.68652982133120088</v>
      </c>
      <c r="V149" s="231">
        <v>0.42720373783231469</v>
      </c>
      <c r="W149" s="231">
        <v>0.74372159455718156</v>
      </c>
      <c r="DA149" s="73" t="s">
        <v>1396</v>
      </c>
    </row>
    <row r="150" spans="1:105" ht="12" customHeight="1" x14ac:dyDescent="0.25">
      <c r="A150" s="64" t="s">
        <v>34</v>
      </c>
      <c r="B150" s="231">
        <v>3.6185601158407801</v>
      </c>
      <c r="C150" s="231">
        <v>4.3863579660562024</v>
      </c>
      <c r="D150" s="231">
        <v>3.6632145175398341</v>
      </c>
      <c r="E150" s="231">
        <v>4.0615004727478254</v>
      </c>
      <c r="F150" s="231">
        <v>3.9305016992061068</v>
      </c>
      <c r="G150" s="231">
        <v>3.9172692970485801</v>
      </c>
      <c r="H150" s="231">
        <v>4.1459408548270114</v>
      </c>
      <c r="I150" s="231">
        <v>3.8934638138480331</v>
      </c>
      <c r="J150" s="231">
        <v>3.9513846724872939</v>
      </c>
      <c r="K150" s="231">
        <v>4.8807577287778008</v>
      </c>
      <c r="L150" s="231">
        <v>4.0695822086751132</v>
      </c>
      <c r="M150" s="231">
        <v>2.4308886786878592</v>
      </c>
      <c r="N150" s="231">
        <v>2.1762428476164599</v>
      </c>
      <c r="O150" s="231">
        <v>0.14543027219745749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20.285226099084621</v>
      </c>
      <c r="C151" s="231">
        <v>19.099929606182279</v>
      </c>
      <c r="D151" s="231">
        <v>21.57248233789683</v>
      </c>
      <c r="E151" s="231">
        <v>21.44350533336965</v>
      </c>
      <c r="F151" s="231">
        <v>25.547302090281331</v>
      </c>
      <c r="G151" s="231">
        <v>29.571152483877679</v>
      </c>
      <c r="H151" s="231">
        <v>31.585659976638141</v>
      </c>
      <c r="I151" s="231">
        <v>33.093814069146411</v>
      </c>
      <c r="J151" s="231">
        <v>34.051837732909398</v>
      </c>
      <c r="K151" s="231">
        <v>28.76636734261697</v>
      </c>
      <c r="L151" s="231">
        <v>25.289829271269191</v>
      </c>
      <c r="M151" s="231">
        <v>25.9361840560709</v>
      </c>
      <c r="N151" s="231">
        <v>28.77797960885227</v>
      </c>
      <c r="O151" s="231">
        <v>37.889202192113117</v>
      </c>
      <c r="P151" s="231">
        <v>42.768467551503463</v>
      </c>
      <c r="Q151" s="231">
        <v>40.984074232366737</v>
      </c>
      <c r="R151" s="231">
        <v>29.827808822524432</v>
      </c>
      <c r="S151" s="231">
        <v>27.300593586627599</v>
      </c>
      <c r="T151" s="231">
        <v>32.087463119825379</v>
      </c>
      <c r="U151" s="231">
        <v>33.676252589063928</v>
      </c>
      <c r="V151" s="231">
        <v>34.328574923858064</v>
      </c>
      <c r="W151" s="231">
        <v>38.331507186191487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1.551485396699233E-2</v>
      </c>
      <c r="D152" s="231">
        <v>1.4188865725941441E-2</v>
      </c>
      <c r="E152" s="231">
        <v>6.9807153607920952E-3</v>
      </c>
      <c r="F152" s="231">
        <v>1.143267984664241E-2</v>
      </c>
      <c r="G152" s="231">
        <v>1.067275737506361E-2</v>
      </c>
      <c r="H152" s="231">
        <v>8.3079597106498759E-3</v>
      </c>
      <c r="I152" s="231">
        <v>4.6857036423712502E-3</v>
      </c>
      <c r="J152" s="231">
        <v>1.8044773756012371E-2</v>
      </c>
      <c r="K152" s="231">
        <v>0</v>
      </c>
      <c r="L152" s="231">
        <v>0</v>
      </c>
      <c r="M152" s="231">
        <v>0</v>
      </c>
      <c r="N152" s="231">
        <v>0</v>
      </c>
      <c r="O152" s="231">
        <v>2.8864010599905249E-2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0.99999999999999978</v>
      </c>
      <c r="C160" s="234">
        <f t="shared" si="7"/>
        <v>1.0000000000000002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0.99999999999999989</v>
      </c>
      <c r="H160" s="234">
        <f t="shared" si="7"/>
        <v>1</v>
      </c>
      <c r="I160" s="234">
        <f t="shared" si="7"/>
        <v>1</v>
      </c>
      <c r="J160" s="234">
        <f t="shared" si="7"/>
        <v>1.0000000000000002</v>
      </c>
      <c r="K160" s="234">
        <f t="shared" si="7"/>
        <v>1</v>
      </c>
      <c r="L160" s="234">
        <f t="shared" si="7"/>
        <v>1</v>
      </c>
      <c r="M160" s="234">
        <f t="shared" si="7"/>
        <v>0.99999999999999989</v>
      </c>
      <c r="N160" s="234">
        <f t="shared" si="7"/>
        <v>0.99999999999999978</v>
      </c>
      <c r="O160" s="234">
        <f t="shared" si="7"/>
        <v>1.0000000000000002</v>
      </c>
      <c r="P160" s="234">
        <f t="shared" si="7"/>
        <v>1</v>
      </c>
      <c r="Q160" s="234">
        <f t="shared" si="7"/>
        <v>0.99999999999999989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1.7242269672587469E-2</v>
      </c>
      <c r="C165" s="270">
        <f t="shared" si="12"/>
        <v>1.5916672992954371E-2</v>
      </c>
      <c r="D165" s="270">
        <f t="shared" si="12"/>
        <v>1.7976372303772182E-2</v>
      </c>
      <c r="E165" s="270">
        <f t="shared" si="12"/>
        <v>1.6877329921821158E-2</v>
      </c>
      <c r="F165" s="270">
        <f t="shared" si="12"/>
        <v>1.8651852030698288E-2</v>
      </c>
      <c r="G165" s="270">
        <f t="shared" si="12"/>
        <v>1.9917138918336852E-2</v>
      </c>
      <c r="H165" s="270">
        <f t="shared" si="12"/>
        <v>1.9034506265260025E-2</v>
      </c>
      <c r="I165" s="270">
        <f t="shared" si="12"/>
        <v>1.8470691260561233E-2</v>
      </c>
      <c r="J165" s="270">
        <f t="shared" si="12"/>
        <v>1.977758382075295E-2</v>
      </c>
      <c r="K165" s="270">
        <f t="shared" si="12"/>
        <v>1.5090769224290821E-2</v>
      </c>
      <c r="L165" s="270">
        <f t="shared" si="12"/>
        <v>1.6273819441810954E-2</v>
      </c>
      <c r="M165" s="270">
        <f t="shared" si="12"/>
        <v>2.0533885081463935E-2</v>
      </c>
      <c r="N165" s="270">
        <f t="shared" si="12"/>
        <v>2.2294564559002219E-2</v>
      </c>
      <c r="O165" s="270">
        <f t="shared" si="12"/>
        <v>2.1315687613208935E-2</v>
      </c>
      <c r="P165" s="270">
        <f t="shared" si="12"/>
        <v>1.8727433741519289E-2</v>
      </c>
      <c r="Q165" s="270">
        <f t="shared" si="12"/>
        <v>1.5784635817708743E-2</v>
      </c>
      <c r="R165" s="270">
        <f t="shared" si="12"/>
        <v>1.5564619167122675E-2</v>
      </c>
      <c r="S165" s="270">
        <f t="shared" si="12"/>
        <v>1.5700582452879384E-2</v>
      </c>
      <c r="T165" s="270">
        <f t="shared" si="12"/>
        <v>1.6522107390801323E-2</v>
      </c>
      <c r="U165" s="270">
        <f t="shared" si="12"/>
        <v>1.6596127797151992E-2</v>
      </c>
      <c r="V165" s="270">
        <f t="shared" si="12"/>
        <v>1.5817934979094041E-2</v>
      </c>
      <c r="W165" s="270">
        <f t="shared" si="12"/>
        <v>1.6256279727084145E-2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0.35633835773604761</v>
      </c>
      <c r="C167" s="271">
        <f t="shared" si="14"/>
        <v>0.35628500780577471</v>
      </c>
      <c r="D167" s="271">
        <f t="shared" si="14"/>
        <v>0.36541611765141108</v>
      </c>
      <c r="E167" s="271">
        <f t="shared" si="14"/>
        <v>0.35783248815748164</v>
      </c>
      <c r="F167" s="271">
        <f t="shared" si="14"/>
        <v>0.35942525417414095</v>
      </c>
      <c r="G167" s="271">
        <f t="shared" si="14"/>
        <v>0.35822404305890304</v>
      </c>
      <c r="H167" s="271">
        <f t="shared" si="14"/>
        <v>0.34622148578134682</v>
      </c>
      <c r="I167" s="271">
        <f t="shared" si="14"/>
        <v>0.33076395743298825</v>
      </c>
      <c r="J167" s="271">
        <f t="shared" si="14"/>
        <v>0.3516891536717206</v>
      </c>
      <c r="K167" s="271">
        <f t="shared" si="14"/>
        <v>0.28862277246330753</v>
      </c>
      <c r="L167" s="271">
        <f t="shared" si="14"/>
        <v>0.29699671765420815</v>
      </c>
      <c r="M167" s="271">
        <f t="shared" si="14"/>
        <v>0.34403642422077735</v>
      </c>
      <c r="N167" s="271">
        <f t="shared" si="14"/>
        <v>0.35855210570159096</v>
      </c>
      <c r="O167" s="271">
        <f t="shared" si="14"/>
        <v>0.33354133292923011</v>
      </c>
      <c r="P167" s="271">
        <f t="shared" si="14"/>
        <v>0.32266782114469367</v>
      </c>
      <c r="Q167" s="271">
        <f t="shared" si="14"/>
        <v>0.29793667801322277</v>
      </c>
      <c r="R167" s="271">
        <f t="shared" si="14"/>
        <v>0.28982804969344322</v>
      </c>
      <c r="S167" s="271">
        <f t="shared" si="14"/>
        <v>0.29152844283389556</v>
      </c>
      <c r="T167" s="271">
        <f t="shared" si="14"/>
        <v>0.30603121318918131</v>
      </c>
      <c r="U167" s="271">
        <f t="shared" si="14"/>
        <v>0.30747103181079505</v>
      </c>
      <c r="V167" s="271">
        <f t="shared" si="14"/>
        <v>0.30603730121869349</v>
      </c>
      <c r="W167" s="271">
        <f t="shared" si="14"/>
        <v>0.31462368074836367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0.19504254793638914</v>
      </c>
      <c r="C168" s="271">
        <f t="shared" si="15"/>
        <v>0.19509187643278211</v>
      </c>
      <c r="D168" s="271">
        <f t="shared" si="15"/>
        <v>0.20293621399663875</v>
      </c>
      <c r="E168" s="271">
        <f t="shared" si="15"/>
        <v>0.19796327903311214</v>
      </c>
      <c r="F168" s="271">
        <f t="shared" si="15"/>
        <v>0.19903757914757131</v>
      </c>
      <c r="G168" s="271">
        <f t="shared" si="15"/>
        <v>0.19843941443223095</v>
      </c>
      <c r="H168" s="271">
        <f t="shared" si="15"/>
        <v>0.19177910276272123</v>
      </c>
      <c r="I168" s="271">
        <f t="shared" si="15"/>
        <v>0.18441420506501616</v>
      </c>
      <c r="J168" s="271">
        <f t="shared" si="15"/>
        <v>0.19698597129241363</v>
      </c>
      <c r="K168" s="271">
        <f t="shared" si="15"/>
        <v>0.15904381849160248</v>
      </c>
      <c r="L168" s="271">
        <f t="shared" si="15"/>
        <v>0.16390309044519588</v>
      </c>
      <c r="M168" s="271">
        <f t="shared" si="15"/>
        <v>0.19396503445240484</v>
      </c>
      <c r="N168" s="271">
        <f t="shared" si="15"/>
        <v>0.20324971505357947</v>
      </c>
      <c r="O168" s="271">
        <f t="shared" si="15"/>
        <v>0.1939196022752061</v>
      </c>
      <c r="P168" s="271">
        <f t="shared" si="15"/>
        <v>0.18763694502960504</v>
      </c>
      <c r="Q168" s="271">
        <f t="shared" si="15"/>
        <v>0.17231939239509567</v>
      </c>
      <c r="R168" s="271">
        <f t="shared" si="15"/>
        <v>0.16773158055068257</v>
      </c>
      <c r="S168" s="271">
        <f t="shared" si="15"/>
        <v>0.16886952048819678</v>
      </c>
      <c r="T168" s="271">
        <f t="shared" si="15"/>
        <v>0.17765963461516196</v>
      </c>
      <c r="U168" s="271">
        <f t="shared" si="15"/>
        <v>0.17849844621766578</v>
      </c>
      <c r="V168" s="271">
        <f t="shared" si="15"/>
        <v>0.17751157462940809</v>
      </c>
      <c r="W168" s="271">
        <f t="shared" si="15"/>
        <v>0.18262366334389893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0.19504254793638914</v>
      </c>
      <c r="C169" s="320">
        <f t="shared" si="16"/>
        <v>0.19509187643278211</v>
      </c>
      <c r="D169" s="320">
        <f t="shared" si="16"/>
        <v>0.20293621399663875</v>
      </c>
      <c r="E169" s="320">
        <f t="shared" si="16"/>
        <v>0.19796327903311214</v>
      </c>
      <c r="F169" s="320">
        <f t="shared" si="16"/>
        <v>0.19903757914757131</v>
      </c>
      <c r="G169" s="320">
        <f t="shared" si="16"/>
        <v>0.19843941443223095</v>
      </c>
      <c r="H169" s="320">
        <f t="shared" si="16"/>
        <v>0.19177910276272123</v>
      </c>
      <c r="I169" s="320">
        <f t="shared" si="16"/>
        <v>0.18441420506501616</v>
      </c>
      <c r="J169" s="320">
        <f t="shared" si="16"/>
        <v>0.19698597129241363</v>
      </c>
      <c r="K169" s="320">
        <f t="shared" si="16"/>
        <v>0.15904381849160248</v>
      </c>
      <c r="L169" s="320">
        <f t="shared" si="16"/>
        <v>0.16390309044519588</v>
      </c>
      <c r="M169" s="320">
        <f t="shared" si="16"/>
        <v>0.19396503445240484</v>
      </c>
      <c r="N169" s="320">
        <f t="shared" si="16"/>
        <v>0.20324971505357947</v>
      </c>
      <c r="O169" s="320">
        <f t="shared" si="16"/>
        <v>0.1939196022752061</v>
      </c>
      <c r="P169" s="320">
        <f t="shared" si="16"/>
        <v>0.18763694502960504</v>
      </c>
      <c r="Q169" s="320">
        <f t="shared" si="16"/>
        <v>0.17231939239509567</v>
      </c>
      <c r="R169" s="320">
        <f t="shared" si="16"/>
        <v>0.16773158055068257</v>
      </c>
      <c r="S169" s="320">
        <f t="shared" si="16"/>
        <v>0.16886952048819678</v>
      </c>
      <c r="T169" s="320">
        <f t="shared" si="16"/>
        <v>0.17765963461516196</v>
      </c>
      <c r="U169" s="320">
        <f t="shared" si="16"/>
        <v>0.17849844621766578</v>
      </c>
      <c r="V169" s="320">
        <f t="shared" si="16"/>
        <v>0.17751157462940809</v>
      </c>
      <c r="W169" s="320">
        <f t="shared" si="16"/>
        <v>0.18262366334389893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2.4845659464910155E-2</v>
      </c>
      <c r="C171" s="271">
        <f t="shared" si="18"/>
        <v>2.347527457005829E-2</v>
      </c>
      <c r="D171" s="271">
        <f t="shared" si="18"/>
        <v>2.5794430043381472E-2</v>
      </c>
      <c r="E171" s="271">
        <f t="shared" si="18"/>
        <v>2.4488677548711743E-2</v>
      </c>
      <c r="F171" s="271">
        <f t="shared" si="18"/>
        <v>2.6269091353502496E-2</v>
      </c>
      <c r="G171" s="271">
        <f t="shared" si="18"/>
        <v>2.7502681497693554E-2</v>
      </c>
      <c r="H171" s="271">
        <f t="shared" si="18"/>
        <v>2.6603697603548433E-2</v>
      </c>
      <c r="I171" s="271">
        <f t="shared" si="18"/>
        <v>2.5577259758181595E-2</v>
      </c>
      <c r="J171" s="271">
        <f t="shared" si="18"/>
        <v>2.7328482211052482E-2</v>
      </c>
      <c r="K171" s="271">
        <f t="shared" si="18"/>
        <v>2.1165137677760459E-2</v>
      </c>
      <c r="L171" s="271">
        <f t="shared" si="18"/>
        <v>2.2531020284105974E-2</v>
      </c>
      <c r="M171" s="271">
        <f t="shared" si="18"/>
        <v>2.7976308027959772E-2</v>
      </c>
      <c r="N171" s="271">
        <f t="shared" si="18"/>
        <v>2.9974832535056884E-2</v>
      </c>
      <c r="O171" s="271">
        <f t="shared" si="18"/>
        <v>2.8653503793856606E-2</v>
      </c>
      <c r="P171" s="271">
        <f t="shared" si="18"/>
        <v>2.755504138404908E-2</v>
      </c>
      <c r="Q171" s="271">
        <f t="shared" si="18"/>
        <v>2.4150146031133437E-2</v>
      </c>
      <c r="R171" s="271">
        <f t="shared" si="18"/>
        <v>2.387483822848159E-2</v>
      </c>
      <c r="S171" s="271">
        <f t="shared" si="18"/>
        <v>2.4257481482138844E-2</v>
      </c>
      <c r="T171" s="271">
        <f t="shared" si="18"/>
        <v>2.5670771581963459E-2</v>
      </c>
      <c r="U171" s="271">
        <f t="shared" si="18"/>
        <v>2.6083383706657425E-2</v>
      </c>
      <c r="V171" s="271">
        <f t="shared" si="18"/>
        <v>2.5753803734713036E-2</v>
      </c>
      <c r="W171" s="271">
        <f t="shared" si="18"/>
        <v>2.652708005187376E-2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1.594586916184006E-2</v>
      </c>
      <c r="C172" s="320">
        <f t="shared" si="19"/>
        <v>1.4576816717401696E-2</v>
      </c>
      <c r="D172" s="320">
        <f t="shared" si="19"/>
        <v>1.6667916577018934E-2</v>
      </c>
      <c r="E172" s="320">
        <f t="shared" si="19"/>
        <v>1.5551570332804417E-2</v>
      </c>
      <c r="F172" s="320">
        <f t="shared" si="19"/>
        <v>1.7292203734384622E-2</v>
      </c>
      <c r="G172" s="320">
        <f t="shared" si="19"/>
        <v>1.8555794934603593E-2</v>
      </c>
      <c r="H172" s="320">
        <f t="shared" si="19"/>
        <v>1.7956582986284084E-2</v>
      </c>
      <c r="I172" s="320">
        <f t="shared" si="19"/>
        <v>1.7316207314459771E-2</v>
      </c>
      <c r="J172" s="320">
        <f t="shared" si="19"/>
        <v>1.8544808908441096E-2</v>
      </c>
      <c r="K172" s="320">
        <f t="shared" si="19"/>
        <v>1.3956589690016563E-2</v>
      </c>
      <c r="L172" s="320">
        <f t="shared" si="19"/>
        <v>1.5113327379486131E-2</v>
      </c>
      <c r="M172" s="320">
        <f t="shared" si="19"/>
        <v>1.9383766793734838E-2</v>
      </c>
      <c r="N172" s="320">
        <f t="shared" si="19"/>
        <v>2.101975238667696E-2</v>
      </c>
      <c r="O172" s="320">
        <f t="shared" si="19"/>
        <v>2.0323084527919852E-2</v>
      </c>
      <c r="P172" s="320">
        <f t="shared" si="19"/>
        <v>1.9496195392892966E-2</v>
      </c>
      <c r="Q172" s="320">
        <f t="shared" si="19"/>
        <v>1.6708976983946237E-2</v>
      </c>
      <c r="R172" s="320">
        <f t="shared" si="19"/>
        <v>1.6636187630753675E-2</v>
      </c>
      <c r="S172" s="320">
        <f t="shared" si="19"/>
        <v>1.6976362421349724E-2</v>
      </c>
      <c r="T172" s="320">
        <f t="shared" si="19"/>
        <v>1.8027436071068704E-2</v>
      </c>
      <c r="U172" s="320">
        <f t="shared" si="19"/>
        <v>1.8404087756678227E-2</v>
      </c>
      <c r="V172" s="320">
        <f t="shared" si="19"/>
        <v>1.8110316171183919E-2</v>
      </c>
      <c r="W172" s="320">
        <f t="shared" si="19"/>
        <v>1.8669141880887887E-2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8.8997903030700945E-3</v>
      </c>
      <c r="C173" s="320">
        <f t="shared" si="20"/>
        <v>8.8984578526565949E-3</v>
      </c>
      <c r="D173" s="320">
        <f t="shared" si="20"/>
        <v>9.1265134663625382E-3</v>
      </c>
      <c r="E173" s="320">
        <f t="shared" si="20"/>
        <v>8.9371072159073282E-3</v>
      </c>
      <c r="F173" s="320">
        <f t="shared" si="20"/>
        <v>8.9768876191178761E-3</v>
      </c>
      <c r="G173" s="320">
        <f t="shared" si="20"/>
        <v>8.9468865630899647E-3</v>
      </c>
      <c r="H173" s="320">
        <f t="shared" si="20"/>
        <v>8.6471146172643499E-3</v>
      </c>
      <c r="I173" s="320">
        <f t="shared" si="20"/>
        <v>8.2610524437218245E-3</v>
      </c>
      <c r="J173" s="320">
        <f t="shared" si="20"/>
        <v>8.7836733026113844E-3</v>
      </c>
      <c r="K173" s="320">
        <f t="shared" si="20"/>
        <v>7.208547987743898E-3</v>
      </c>
      <c r="L173" s="320">
        <f t="shared" si="20"/>
        <v>7.4176929046198409E-3</v>
      </c>
      <c r="M173" s="320">
        <f t="shared" si="20"/>
        <v>8.5925412342249333E-3</v>
      </c>
      <c r="N173" s="320">
        <f t="shared" si="20"/>
        <v>8.9550801483799201E-3</v>
      </c>
      <c r="O173" s="320">
        <f t="shared" si="20"/>
        <v>8.3304192659367556E-3</v>
      </c>
      <c r="P173" s="320">
        <f t="shared" si="20"/>
        <v>8.0588459911561106E-3</v>
      </c>
      <c r="Q173" s="320">
        <f t="shared" si="20"/>
        <v>7.4411690471871978E-3</v>
      </c>
      <c r="R173" s="320">
        <f t="shared" si="20"/>
        <v>7.2386505977279124E-3</v>
      </c>
      <c r="S173" s="320">
        <f t="shared" si="20"/>
        <v>7.2811190607891185E-3</v>
      </c>
      <c r="T173" s="320">
        <f t="shared" si="20"/>
        <v>7.6433355108947556E-3</v>
      </c>
      <c r="U173" s="320">
        <f t="shared" si="20"/>
        <v>7.6792959499791978E-3</v>
      </c>
      <c r="V173" s="320">
        <f t="shared" si="20"/>
        <v>7.643487563529114E-3</v>
      </c>
      <c r="W173" s="320">
        <f t="shared" si="20"/>
        <v>7.8579381709858714E-3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0.40653116519006555</v>
      </c>
      <c r="C176" s="312">
        <f t="shared" si="23"/>
        <v>0.40923116819843058</v>
      </c>
      <c r="D176" s="312">
        <f t="shared" si="23"/>
        <v>0.38787686600479659</v>
      </c>
      <c r="E176" s="312">
        <f t="shared" si="23"/>
        <v>0.40283822533887326</v>
      </c>
      <c r="F176" s="312">
        <f t="shared" si="23"/>
        <v>0.39661622329408697</v>
      </c>
      <c r="G176" s="312">
        <f t="shared" si="23"/>
        <v>0.39591672209283557</v>
      </c>
      <c r="H176" s="312">
        <f t="shared" si="23"/>
        <v>0.41636120758712342</v>
      </c>
      <c r="I176" s="312">
        <f t="shared" si="23"/>
        <v>0.44077388648325283</v>
      </c>
      <c r="J176" s="312">
        <f t="shared" si="23"/>
        <v>0.40421880900406043</v>
      </c>
      <c r="K176" s="312">
        <f t="shared" si="23"/>
        <v>0.51607750214303882</v>
      </c>
      <c r="L176" s="312">
        <f t="shared" si="23"/>
        <v>0.50029535217467902</v>
      </c>
      <c r="M176" s="312">
        <f t="shared" si="23"/>
        <v>0.413488348217394</v>
      </c>
      <c r="N176" s="312">
        <f t="shared" si="23"/>
        <v>0.38592878215077037</v>
      </c>
      <c r="O176" s="312">
        <f t="shared" si="23"/>
        <v>0.42256987338849833</v>
      </c>
      <c r="P176" s="312">
        <f t="shared" si="23"/>
        <v>0.44341275870013286</v>
      </c>
      <c r="Q176" s="312">
        <f t="shared" si="23"/>
        <v>0.48980914774283935</v>
      </c>
      <c r="R176" s="312">
        <f t="shared" si="23"/>
        <v>0.50300091236026989</v>
      </c>
      <c r="S176" s="312">
        <f t="shared" si="23"/>
        <v>0.49964397274288952</v>
      </c>
      <c r="T176" s="312">
        <f t="shared" si="23"/>
        <v>0.47411627322289196</v>
      </c>
      <c r="U176" s="312">
        <f t="shared" si="23"/>
        <v>0.4713510104677297</v>
      </c>
      <c r="V176" s="312">
        <f t="shared" si="23"/>
        <v>0.47487938543809144</v>
      </c>
      <c r="W176" s="312">
        <f t="shared" si="23"/>
        <v>0.45996929612877946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0.99999999999999978</v>
      </c>
      <c r="D178" s="234">
        <f t="shared" si="24"/>
        <v>0.99999999999999989</v>
      </c>
      <c r="E178" s="234">
        <f t="shared" si="24"/>
        <v>1.0000000000000002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0.99999999999999989</v>
      </c>
      <c r="L178" s="234">
        <f t="shared" si="24"/>
        <v>0.99999999999999989</v>
      </c>
      <c r="M178" s="234">
        <f t="shared" si="24"/>
        <v>1.0000000000000002</v>
      </c>
      <c r="N178" s="234">
        <f t="shared" si="24"/>
        <v>0.99999999999999989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0.99999999999999989</v>
      </c>
      <c r="U178" s="234">
        <f t="shared" si="24"/>
        <v>1.0000000000000002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3.2720500613452934E-2</v>
      </c>
      <c r="C183" s="270">
        <f t="shared" si="29"/>
        <v>3.0370094618252037E-2</v>
      </c>
      <c r="D183" s="270">
        <f t="shared" si="29"/>
        <v>3.3078295307512794E-2</v>
      </c>
      <c r="E183" s="270">
        <f t="shared" si="29"/>
        <v>3.1846851934237891E-2</v>
      </c>
      <c r="F183" s="270">
        <f t="shared" si="29"/>
        <v>3.4795581469216415E-2</v>
      </c>
      <c r="G183" s="270">
        <f t="shared" si="29"/>
        <v>3.7081999849512312E-2</v>
      </c>
      <c r="H183" s="270">
        <f t="shared" si="29"/>
        <v>3.6681368956908149E-2</v>
      </c>
      <c r="I183" s="270">
        <f t="shared" si="29"/>
        <v>3.7149081320398139E-2</v>
      </c>
      <c r="J183" s="270">
        <f t="shared" si="29"/>
        <v>3.7337637551387894E-2</v>
      </c>
      <c r="K183" s="270">
        <f t="shared" si="29"/>
        <v>3.5095694535327501E-2</v>
      </c>
      <c r="L183" s="270">
        <f t="shared" si="29"/>
        <v>3.6631825236257673E-2</v>
      </c>
      <c r="M183" s="270">
        <f t="shared" si="29"/>
        <v>3.9352518861225101E-2</v>
      </c>
      <c r="N183" s="270">
        <f t="shared" si="29"/>
        <v>4.0792963049191701E-2</v>
      </c>
      <c r="O183" s="270">
        <f t="shared" si="29"/>
        <v>4.1481879890888675E-2</v>
      </c>
      <c r="P183" s="270">
        <f t="shared" si="29"/>
        <v>3.7828706658093757E-2</v>
      </c>
      <c r="Q183" s="270">
        <f t="shared" si="29"/>
        <v>3.4814989487085904E-2</v>
      </c>
      <c r="R183" s="270">
        <f t="shared" si="29"/>
        <v>3.5232549086251778E-2</v>
      </c>
      <c r="S183" s="270">
        <f t="shared" si="29"/>
        <v>3.5297806079320017E-2</v>
      </c>
      <c r="T183" s="270">
        <f t="shared" si="29"/>
        <v>3.5339528249278294E-2</v>
      </c>
      <c r="U183" s="270">
        <f t="shared" si="29"/>
        <v>3.5307178533944029E-2</v>
      </c>
      <c r="V183" s="270">
        <f t="shared" si="29"/>
        <v>3.3886146817995406E-2</v>
      </c>
      <c r="W183" s="270">
        <f t="shared" si="29"/>
        <v>3.3863473196091266E-2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0.61366078806128388</v>
      </c>
      <c r="C184" s="271">
        <f t="shared" si="30"/>
        <v>0.61692403734886259</v>
      </c>
      <c r="D184" s="271">
        <f t="shared" si="30"/>
        <v>0.61019558091602077</v>
      </c>
      <c r="E184" s="271">
        <f t="shared" si="30"/>
        <v>0.61274930849856968</v>
      </c>
      <c r="F184" s="271">
        <f t="shared" si="30"/>
        <v>0.60848659964400598</v>
      </c>
      <c r="G184" s="271">
        <f t="shared" si="30"/>
        <v>0.60524501269018482</v>
      </c>
      <c r="H184" s="271">
        <f t="shared" si="30"/>
        <v>0.60547780503020365</v>
      </c>
      <c r="I184" s="271">
        <f t="shared" si="30"/>
        <v>0.60370309397660959</v>
      </c>
      <c r="J184" s="271">
        <f t="shared" si="30"/>
        <v>0.60252194491810496</v>
      </c>
      <c r="K184" s="271">
        <f t="shared" si="30"/>
        <v>0.60913471482243464</v>
      </c>
      <c r="L184" s="271">
        <f t="shared" si="30"/>
        <v>0.60668185776721206</v>
      </c>
      <c r="M184" s="271">
        <f t="shared" si="30"/>
        <v>0.59833736798106807</v>
      </c>
      <c r="N184" s="271">
        <f t="shared" si="30"/>
        <v>0.59535886932368587</v>
      </c>
      <c r="O184" s="271">
        <f t="shared" si="30"/>
        <v>0.58904576199783465</v>
      </c>
      <c r="P184" s="271">
        <f t="shared" si="30"/>
        <v>0.59147878692989386</v>
      </c>
      <c r="Q184" s="271">
        <f t="shared" si="30"/>
        <v>0.5963427807400874</v>
      </c>
      <c r="R184" s="271">
        <f t="shared" si="30"/>
        <v>0.59536907720322874</v>
      </c>
      <c r="S184" s="271">
        <f t="shared" si="30"/>
        <v>0.59477564240563063</v>
      </c>
      <c r="T184" s="271">
        <f t="shared" si="30"/>
        <v>0.59402035093296657</v>
      </c>
      <c r="U184" s="271">
        <f t="shared" si="30"/>
        <v>0.59360936160816125</v>
      </c>
      <c r="V184" s="271">
        <f t="shared" si="30"/>
        <v>0.59495902754522634</v>
      </c>
      <c r="W184" s="271">
        <f t="shared" si="30"/>
        <v>0.59476038800098185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0.61366078806128388</v>
      </c>
      <c r="C185" s="320">
        <f t="shared" si="31"/>
        <v>0.61692403734886259</v>
      </c>
      <c r="D185" s="320">
        <f t="shared" si="31"/>
        <v>0.61019558091602077</v>
      </c>
      <c r="E185" s="320">
        <f t="shared" si="31"/>
        <v>0.61274930849856968</v>
      </c>
      <c r="F185" s="320">
        <f t="shared" si="31"/>
        <v>0.60848659964400598</v>
      </c>
      <c r="G185" s="320">
        <f t="shared" si="31"/>
        <v>0.60524501269018482</v>
      </c>
      <c r="H185" s="320">
        <f t="shared" si="31"/>
        <v>0.60547780503020365</v>
      </c>
      <c r="I185" s="320">
        <f t="shared" si="31"/>
        <v>0.60370309397660959</v>
      </c>
      <c r="J185" s="320">
        <f t="shared" si="31"/>
        <v>0.60252194491810496</v>
      </c>
      <c r="K185" s="320">
        <f t="shared" si="31"/>
        <v>0.60913471482243464</v>
      </c>
      <c r="L185" s="320">
        <f t="shared" si="31"/>
        <v>0.60668185776721206</v>
      </c>
      <c r="M185" s="320">
        <f t="shared" si="31"/>
        <v>0.59833736798106807</v>
      </c>
      <c r="N185" s="320">
        <f t="shared" si="31"/>
        <v>0.59535886932368587</v>
      </c>
      <c r="O185" s="320">
        <f t="shared" si="31"/>
        <v>0.58904576199783465</v>
      </c>
      <c r="P185" s="320">
        <f t="shared" si="31"/>
        <v>0.59147878692989386</v>
      </c>
      <c r="Q185" s="320">
        <f t="shared" si="31"/>
        <v>0.5963427807400874</v>
      </c>
      <c r="R185" s="320">
        <f t="shared" si="31"/>
        <v>0.59536907720322874</v>
      </c>
      <c r="S185" s="320">
        <f t="shared" si="31"/>
        <v>0.59477564240563063</v>
      </c>
      <c r="T185" s="320">
        <f t="shared" si="31"/>
        <v>0.59402035093296657</v>
      </c>
      <c r="U185" s="320">
        <f t="shared" si="31"/>
        <v>0.59360936160816125</v>
      </c>
      <c r="V185" s="320">
        <f t="shared" si="31"/>
        <v>0.59495902754522634</v>
      </c>
      <c r="W185" s="320">
        <f t="shared" si="31"/>
        <v>0.59476038800098185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0.30630584818557577</v>
      </c>
      <c r="C187" s="271">
        <f t="shared" si="33"/>
        <v>0.30805868531596842</v>
      </c>
      <c r="D187" s="271">
        <f t="shared" si="33"/>
        <v>0.30903028363912477</v>
      </c>
      <c r="E187" s="271">
        <f t="shared" si="33"/>
        <v>0.30913475064841661</v>
      </c>
      <c r="F187" s="271">
        <f t="shared" si="33"/>
        <v>0.30728236618968596</v>
      </c>
      <c r="G187" s="271">
        <f t="shared" si="33"/>
        <v>0.30574865326581979</v>
      </c>
      <c r="H187" s="271">
        <f t="shared" si="33"/>
        <v>0.30584798400948504</v>
      </c>
      <c r="I187" s="271">
        <f t="shared" si="33"/>
        <v>0.30694440449719607</v>
      </c>
      <c r="J187" s="271">
        <f t="shared" si="33"/>
        <v>0.30775797845707209</v>
      </c>
      <c r="K187" s="271">
        <f t="shared" si="33"/>
        <v>0.30609742666190687</v>
      </c>
      <c r="L187" s="271">
        <f t="shared" si="33"/>
        <v>0.30532096647973939</v>
      </c>
      <c r="M187" s="271">
        <f t="shared" si="33"/>
        <v>0.30762758572857823</v>
      </c>
      <c r="N187" s="271">
        <f t="shared" si="33"/>
        <v>0.30776315369291007</v>
      </c>
      <c r="O187" s="271">
        <f t="shared" si="33"/>
        <v>0.31230663800646685</v>
      </c>
      <c r="P187" s="271">
        <f t="shared" si="33"/>
        <v>0.31366206562089444</v>
      </c>
      <c r="Q187" s="271">
        <f t="shared" si="33"/>
        <v>0.31453304350062378</v>
      </c>
      <c r="R187" s="271">
        <f t="shared" si="33"/>
        <v>0.3142105962283428</v>
      </c>
      <c r="S187" s="271">
        <f t="shared" si="33"/>
        <v>0.31418369262967882</v>
      </c>
      <c r="T187" s="271">
        <f t="shared" si="33"/>
        <v>0.31447381719305495</v>
      </c>
      <c r="U187" s="271">
        <f t="shared" si="33"/>
        <v>0.31426144557528768</v>
      </c>
      <c r="V187" s="271">
        <f t="shared" si="33"/>
        <v>0.31470199732048887</v>
      </c>
      <c r="W187" s="271">
        <f t="shared" si="33"/>
        <v>0.31482398113740412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0.30630584818557577</v>
      </c>
      <c r="C188" s="320">
        <f t="shared" si="34"/>
        <v>0.30805868531596842</v>
      </c>
      <c r="D188" s="320">
        <f t="shared" si="34"/>
        <v>0.30903028363912477</v>
      </c>
      <c r="E188" s="320">
        <f t="shared" si="34"/>
        <v>0.30913475064841661</v>
      </c>
      <c r="F188" s="320">
        <f t="shared" si="34"/>
        <v>0.30728236618968596</v>
      </c>
      <c r="G188" s="320">
        <f t="shared" si="34"/>
        <v>0.30574865326581979</v>
      </c>
      <c r="H188" s="320">
        <f t="shared" si="34"/>
        <v>0.30584798400948504</v>
      </c>
      <c r="I188" s="320">
        <f t="shared" si="34"/>
        <v>0.30694440449719607</v>
      </c>
      <c r="J188" s="320">
        <f t="shared" si="34"/>
        <v>0.30775797845707209</v>
      </c>
      <c r="K188" s="320">
        <f t="shared" si="34"/>
        <v>0.30609742666190687</v>
      </c>
      <c r="L188" s="320">
        <f t="shared" si="34"/>
        <v>0.30532096647973939</v>
      </c>
      <c r="M188" s="320">
        <f t="shared" si="34"/>
        <v>0.30762758572857823</v>
      </c>
      <c r="N188" s="320">
        <f t="shared" si="34"/>
        <v>0.30776315369291007</v>
      </c>
      <c r="O188" s="320">
        <f t="shared" si="34"/>
        <v>0.31230663800646685</v>
      </c>
      <c r="P188" s="320">
        <f t="shared" si="34"/>
        <v>0.31366206562089444</v>
      </c>
      <c r="Q188" s="320">
        <f t="shared" si="34"/>
        <v>0.31453304350062378</v>
      </c>
      <c r="R188" s="320">
        <f t="shared" si="34"/>
        <v>0.3142105962283428</v>
      </c>
      <c r="S188" s="320">
        <f t="shared" si="34"/>
        <v>0.31418369262967882</v>
      </c>
      <c r="T188" s="320">
        <f t="shared" si="34"/>
        <v>0.31447381719305495</v>
      </c>
      <c r="U188" s="320">
        <f t="shared" si="34"/>
        <v>0.31426144557528768</v>
      </c>
      <c r="V188" s="320">
        <f t="shared" si="34"/>
        <v>0.31470199732048887</v>
      </c>
      <c r="W188" s="320">
        <f t="shared" si="34"/>
        <v>0.31482398113740412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4.7312863139687522E-2</v>
      </c>
      <c r="C190" s="271">
        <f t="shared" si="36"/>
        <v>4.4647182716916832E-2</v>
      </c>
      <c r="D190" s="271">
        <f t="shared" si="36"/>
        <v>4.7695840137341565E-2</v>
      </c>
      <c r="E190" s="271">
        <f t="shared" si="36"/>
        <v>4.6269088918775868E-2</v>
      </c>
      <c r="F190" s="271">
        <f t="shared" si="36"/>
        <v>4.9435452697091646E-2</v>
      </c>
      <c r="G190" s="271">
        <f t="shared" si="36"/>
        <v>5.1924334194482995E-2</v>
      </c>
      <c r="H190" s="271">
        <f t="shared" si="36"/>
        <v>5.1992842003403247E-2</v>
      </c>
      <c r="I190" s="271">
        <f t="shared" si="36"/>
        <v>5.22034202057962E-2</v>
      </c>
      <c r="J190" s="271">
        <f t="shared" si="36"/>
        <v>5.2382439073435018E-2</v>
      </c>
      <c r="K190" s="271">
        <f t="shared" si="36"/>
        <v>4.9672163980330974E-2</v>
      </c>
      <c r="L190" s="271">
        <f t="shared" si="36"/>
        <v>5.1365350516790829E-2</v>
      </c>
      <c r="M190" s="271">
        <f t="shared" si="36"/>
        <v>5.4682527429128693E-2</v>
      </c>
      <c r="N190" s="271">
        <f t="shared" si="36"/>
        <v>5.6085013934212273E-2</v>
      </c>
      <c r="O190" s="271">
        <f t="shared" si="36"/>
        <v>5.7165720104809761E-2</v>
      </c>
      <c r="P190" s="271">
        <f t="shared" si="36"/>
        <v>5.7030440791117985E-2</v>
      </c>
      <c r="Q190" s="271">
        <f t="shared" si="36"/>
        <v>5.4309186272202936E-2</v>
      </c>
      <c r="R190" s="271">
        <f t="shared" si="36"/>
        <v>5.5187777482176729E-2</v>
      </c>
      <c r="S190" s="271">
        <f t="shared" si="36"/>
        <v>5.5742858885370547E-2</v>
      </c>
      <c r="T190" s="271">
        <f t="shared" si="36"/>
        <v>5.6166303624700195E-2</v>
      </c>
      <c r="U190" s="271">
        <f t="shared" si="36"/>
        <v>5.6822014282607268E-2</v>
      </c>
      <c r="V190" s="271">
        <f t="shared" si="36"/>
        <v>5.6452828316289401E-2</v>
      </c>
      <c r="W190" s="271">
        <f t="shared" si="36"/>
        <v>5.6552157665522809E-2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3.3852840176883996E-2</v>
      </c>
      <c r="C191" s="320">
        <f t="shared" si="37"/>
        <v>3.1115583712106563E-2</v>
      </c>
      <c r="D191" s="320">
        <f t="shared" si="37"/>
        <v>3.4311822955995025E-2</v>
      </c>
      <c r="E191" s="320">
        <f t="shared" si="37"/>
        <v>3.2829058329744532E-2</v>
      </c>
      <c r="F191" s="320">
        <f t="shared" si="37"/>
        <v>3.608892027542316E-2</v>
      </c>
      <c r="G191" s="320">
        <f t="shared" si="37"/>
        <v>3.8648902673643126E-2</v>
      </c>
      <c r="H191" s="320">
        <f t="shared" si="37"/>
        <v>3.8712304420218883E-2</v>
      </c>
      <c r="I191" s="320">
        <f t="shared" si="37"/>
        <v>3.8961809097952035E-2</v>
      </c>
      <c r="J191" s="320">
        <f t="shared" si="37"/>
        <v>3.916673526447529E-2</v>
      </c>
      <c r="K191" s="320">
        <f t="shared" si="37"/>
        <v>3.6311415813817943E-2</v>
      </c>
      <c r="L191" s="320">
        <f t="shared" si="37"/>
        <v>3.8058403265914052E-2</v>
      </c>
      <c r="M191" s="320">
        <f t="shared" si="37"/>
        <v>4.1558608043677725E-2</v>
      </c>
      <c r="N191" s="320">
        <f t="shared" si="37"/>
        <v>4.3026424876367382E-2</v>
      </c>
      <c r="O191" s="320">
        <f t="shared" si="37"/>
        <v>4.4245602611754031E-2</v>
      </c>
      <c r="P191" s="320">
        <f t="shared" si="37"/>
        <v>4.4056957379803009E-2</v>
      </c>
      <c r="Q191" s="320">
        <f t="shared" si="37"/>
        <v>4.1229016121813469E-2</v>
      </c>
      <c r="R191" s="320">
        <f t="shared" si="37"/>
        <v>4.2128964524914242E-2</v>
      </c>
      <c r="S191" s="320">
        <f t="shared" si="37"/>
        <v>4.2697062314616681E-2</v>
      </c>
      <c r="T191" s="320">
        <f t="shared" si="37"/>
        <v>4.3137073601399671E-2</v>
      </c>
      <c r="U191" s="320">
        <f t="shared" si="37"/>
        <v>4.380179889060952E-2</v>
      </c>
      <c r="V191" s="320">
        <f t="shared" si="37"/>
        <v>4.3403009379697578E-2</v>
      </c>
      <c r="W191" s="320">
        <f t="shared" si="37"/>
        <v>4.3506695684563258E-2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1.3460022962803526E-2</v>
      </c>
      <c r="C192" s="320">
        <f t="shared" si="38"/>
        <v>1.3531599004810265E-2</v>
      </c>
      <c r="D192" s="320">
        <f t="shared" si="38"/>
        <v>1.3384017181346538E-2</v>
      </c>
      <c r="E192" s="320">
        <f t="shared" si="38"/>
        <v>1.3440030589031336E-2</v>
      </c>
      <c r="F192" s="320">
        <f t="shared" si="38"/>
        <v>1.3346532421668481E-2</v>
      </c>
      <c r="G192" s="320">
        <f t="shared" si="38"/>
        <v>1.327543152083987E-2</v>
      </c>
      <c r="H192" s="320">
        <f t="shared" si="38"/>
        <v>1.3280537583184369E-2</v>
      </c>
      <c r="I192" s="320">
        <f t="shared" si="38"/>
        <v>1.3241611107844165E-2</v>
      </c>
      <c r="J192" s="320">
        <f t="shared" si="38"/>
        <v>1.3215703808959726E-2</v>
      </c>
      <c r="K192" s="320">
        <f t="shared" si="38"/>
        <v>1.3360748166513038E-2</v>
      </c>
      <c r="L192" s="320">
        <f t="shared" si="38"/>
        <v>1.3306947250876775E-2</v>
      </c>
      <c r="M192" s="320">
        <f t="shared" si="38"/>
        <v>1.3123919385450971E-2</v>
      </c>
      <c r="N192" s="320">
        <f t="shared" si="38"/>
        <v>1.3058589057844894E-2</v>
      </c>
      <c r="O192" s="320">
        <f t="shared" si="38"/>
        <v>1.292011749305573E-2</v>
      </c>
      <c r="P192" s="320">
        <f t="shared" si="38"/>
        <v>1.2973483411314981E-2</v>
      </c>
      <c r="Q192" s="320">
        <f t="shared" si="38"/>
        <v>1.3080170150389474E-2</v>
      </c>
      <c r="R192" s="320">
        <f t="shared" si="38"/>
        <v>1.3058812957262491E-2</v>
      </c>
      <c r="S192" s="320">
        <f t="shared" si="38"/>
        <v>1.3045796570753861E-2</v>
      </c>
      <c r="T192" s="320">
        <f t="shared" si="38"/>
        <v>1.3029230023300524E-2</v>
      </c>
      <c r="U192" s="320">
        <f t="shared" si="38"/>
        <v>1.302021539199775E-2</v>
      </c>
      <c r="V192" s="320">
        <f t="shared" si="38"/>
        <v>1.3049818936591821E-2</v>
      </c>
      <c r="W192" s="320">
        <f t="shared" si="38"/>
        <v>1.3045461980959544E-2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0.99999999999999989</v>
      </c>
      <c r="D197" s="234">
        <f t="shared" si="42"/>
        <v>1</v>
      </c>
      <c r="E197" s="234">
        <f t="shared" si="42"/>
        <v>1</v>
      </c>
      <c r="F197" s="234">
        <f t="shared" si="42"/>
        <v>0.99999999999999978</v>
      </c>
      <c r="G197" s="234">
        <f t="shared" si="42"/>
        <v>1</v>
      </c>
      <c r="H197" s="234">
        <f t="shared" si="42"/>
        <v>1</v>
      </c>
      <c r="I197" s="234">
        <f t="shared" si="42"/>
        <v>0.99999999999999989</v>
      </c>
      <c r="J197" s="234">
        <f t="shared" si="42"/>
        <v>0.99999999999999989</v>
      </c>
      <c r="K197" s="234">
        <f t="shared" si="42"/>
        <v>1.0000000000000002</v>
      </c>
      <c r="L197" s="234">
        <f t="shared" si="42"/>
        <v>0.99999999999999989</v>
      </c>
      <c r="M197" s="234">
        <f t="shared" si="42"/>
        <v>0.99999999999999989</v>
      </c>
      <c r="N197" s="234">
        <f t="shared" si="42"/>
        <v>0.99999999999999989</v>
      </c>
      <c r="O197" s="234">
        <f t="shared" si="42"/>
        <v>0.99999999999999989</v>
      </c>
      <c r="P197" s="234">
        <f t="shared" si="42"/>
        <v>0.99999999999999978</v>
      </c>
      <c r="Q197" s="234">
        <f t="shared" si="42"/>
        <v>0.99999999999999989</v>
      </c>
      <c r="R197" s="234">
        <f t="shared" si="42"/>
        <v>1.0000000000000002</v>
      </c>
      <c r="S197" s="234">
        <f t="shared" si="42"/>
        <v>1</v>
      </c>
      <c r="T197" s="234">
        <f t="shared" si="42"/>
        <v>0.99999999999999978</v>
      </c>
      <c r="U197" s="234">
        <f t="shared" si="42"/>
        <v>1.0000000000000002</v>
      </c>
      <c r="V197" s="234">
        <f t="shared" si="42"/>
        <v>1.0000000000000002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5.5404370878185102E-2</v>
      </c>
      <c r="C202" s="270">
        <f t="shared" si="47"/>
        <v>5.1861064099349957E-2</v>
      </c>
      <c r="D202" s="270">
        <f t="shared" si="47"/>
        <v>5.592822877366415E-2</v>
      </c>
      <c r="E202" s="270">
        <f t="shared" si="47"/>
        <v>5.4091852470920757E-2</v>
      </c>
      <c r="F202" s="270">
        <f t="shared" si="47"/>
        <v>5.8504474366866774E-2</v>
      </c>
      <c r="G202" s="270">
        <f t="shared" si="47"/>
        <v>6.1860661034541839E-2</v>
      </c>
      <c r="H202" s="270">
        <f t="shared" si="47"/>
        <v>6.1202543295636909E-2</v>
      </c>
      <c r="I202" s="270">
        <f t="shared" si="47"/>
        <v>6.1921455644017236E-2</v>
      </c>
      <c r="J202" s="270">
        <f t="shared" si="47"/>
        <v>6.219493560727294E-2</v>
      </c>
      <c r="K202" s="270">
        <f t="shared" si="47"/>
        <v>5.8965540839224617E-2</v>
      </c>
      <c r="L202" s="270">
        <f t="shared" si="47"/>
        <v>6.1217767693712295E-2</v>
      </c>
      <c r="M202" s="270">
        <f t="shared" si="47"/>
        <v>6.5079826153092796E-2</v>
      </c>
      <c r="N202" s="270">
        <f t="shared" si="47"/>
        <v>6.7154412205594441E-2</v>
      </c>
      <c r="O202" s="270">
        <f t="shared" si="47"/>
        <v>6.8049869987485356E-2</v>
      </c>
      <c r="P202" s="270">
        <f t="shared" si="47"/>
        <v>6.2260320003896384E-2</v>
      </c>
      <c r="Q202" s="270">
        <f t="shared" si="47"/>
        <v>5.7817020201533273E-2</v>
      </c>
      <c r="R202" s="270">
        <f t="shared" si="47"/>
        <v>5.8368086109950458E-2</v>
      </c>
      <c r="S202" s="270">
        <f t="shared" si="47"/>
        <v>5.8395389104369033E-2</v>
      </c>
      <c r="T202" s="270">
        <f t="shared" si="47"/>
        <v>5.8401820861026077E-2</v>
      </c>
      <c r="U202" s="270">
        <f t="shared" si="47"/>
        <v>5.8259550465278934E-2</v>
      </c>
      <c r="V202" s="270">
        <f t="shared" si="47"/>
        <v>5.6029086306201972E-2</v>
      </c>
      <c r="W202" s="270">
        <f t="shared" si="47"/>
        <v>5.5978823720170337E-2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0.49823749063641382</v>
      </c>
      <c r="C203" s="271">
        <f t="shared" si="48"/>
        <v>0.50513901445121323</v>
      </c>
      <c r="D203" s="271">
        <f t="shared" si="48"/>
        <v>0.49469890107975606</v>
      </c>
      <c r="E203" s="271">
        <f t="shared" si="48"/>
        <v>0.49903627758083813</v>
      </c>
      <c r="F203" s="271">
        <f t="shared" si="48"/>
        <v>0.49056882262473722</v>
      </c>
      <c r="G203" s="271">
        <f t="shared" si="48"/>
        <v>0.4841350997960806</v>
      </c>
      <c r="H203" s="271">
        <f t="shared" si="48"/>
        <v>0.48440219715395338</v>
      </c>
      <c r="I203" s="271">
        <f t="shared" si="48"/>
        <v>0.48250344934926848</v>
      </c>
      <c r="J203" s="271">
        <f t="shared" si="48"/>
        <v>0.48124363469476461</v>
      </c>
      <c r="K203" s="271">
        <f t="shared" si="48"/>
        <v>0.49072901577332445</v>
      </c>
      <c r="L203" s="271">
        <f t="shared" si="48"/>
        <v>0.48614282499001599</v>
      </c>
      <c r="M203" s="271">
        <f t="shared" si="48"/>
        <v>0.47446471140540208</v>
      </c>
      <c r="N203" s="271">
        <f t="shared" si="48"/>
        <v>0.46995045019772042</v>
      </c>
      <c r="O203" s="271">
        <f t="shared" si="48"/>
        <v>0.46334219081599609</v>
      </c>
      <c r="P203" s="271">
        <f t="shared" si="48"/>
        <v>0.46678078574018012</v>
      </c>
      <c r="Q203" s="271">
        <f t="shared" si="48"/>
        <v>0.47486410747652241</v>
      </c>
      <c r="R203" s="271">
        <f t="shared" si="48"/>
        <v>0.47293516103386352</v>
      </c>
      <c r="S203" s="271">
        <f t="shared" si="48"/>
        <v>0.47181088971095747</v>
      </c>
      <c r="T203" s="271">
        <f t="shared" si="48"/>
        <v>0.47070727006637875</v>
      </c>
      <c r="U203" s="271">
        <f t="shared" si="48"/>
        <v>0.46966565079835887</v>
      </c>
      <c r="V203" s="271">
        <f t="shared" si="48"/>
        <v>0.471696172981596</v>
      </c>
      <c r="W203" s="271">
        <f t="shared" si="48"/>
        <v>0.47143111942976368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0.49823749063641382</v>
      </c>
      <c r="C204" s="320">
        <f t="shared" si="49"/>
        <v>0.50513901445121323</v>
      </c>
      <c r="D204" s="320">
        <f t="shared" si="49"/>
        <v>0.49469890107975606</v>
      </c>
      <c r="E204" s="320">
        <f t="shared" si="49"/>
        <v>0.49903627758083813</v>
      </c>
      <c r="F204" s="320">
        <f t="shared" si="49"/>
        <v>0.49056882262473722</v>
      </c>
      <c r="G204" s="320">
        <f t="shared" si="49"/>
        <v>0.4841350997960806</v>
      </c>
      <c r="H204" s="320">
        <f t="shared" si="49"/>
        <v>0.48440219715395338</v>
      </c>
      <c r="I204" s="320">
        <f t="shared" si="49"/>
        <v>0.48250344934926848</v>
      </c>
      <c r="J204" s="320">
        <f t="shared" si="49"/>
        <v>0.48124363469476461</v>
      </c>
      <c r="K204" s="320">
        <f t="shared" si="49"/>
        <v>0.49072901577332445</v>
      </c>
      <c r="L204" s="320">
        <f t="shared" si="49"/>
        <v>0.48614282499001599</v>
      </c>
      <c r="M204" s="320">
        <f t="shared" si="49"/>
        <v>0.47446471140540208</v>
      </c>
      <c r="N204" s="320">
        <f t="shared" si="49"/>
        <v>0.46995045019772042</v>
      </c>
      <c r="O204" s="320">
        <f t="shared" si="49"/>
        <v>0.46334219081599609</v>
      </c>
      <c r="P204" s="320">
        <f t="shared" si="49"/>
        <v>0.46678078574018012</v>
      </c>
      <c r="Q204" s="320">
        <f t="shared" si="49"/>
        <v>0.47486410747652241</v>
      </c>
      <c r="R204" s="320">
        <f t="shared" si="49"/>
        <v>0.47293516103386352</v>
      </c>
      <c r="S204" s="320">
        <f t="shared" si="49"/>
        <v>0.47181088971095747</v>
      </c>
      <c r="T204" s="320">
        <f t="shared" si="49"/>
        <v>0.47070727006637875</v>
      </c>
      <c r="U204" s="320">
        <f t="shared" si="49"/>
        <v>0.46966565079835887</v>
      </c>
      <c r="V204" s="320">
        <f t="shared" si="49"/>
        <v>0.471696172981596</v>
      </c>
      <c r="W204" s="320">
        <f t="shared" si="49"/>
        <v>0.47143111942976368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0.2792264483405108</v>
      </c>
      <c r="C206" s="271">
        <f t="shared" si="51"/>
        <v>0.28320825729958987</v>
      </c>
      <c r="D206" s="271">
        <f t="shared" si="51"/>
        <v>0.28129768720093751</v>
      </c>
      <c r="E206" s="271">
        <f t="shared" si="51"/>
        <v>0.28267691927635702</v>
      </c>
      <c r="F206" s="271">
        <f t="shared" si="51"/>
        <v>0.27815046941600374</v>
      </c>
      <c r="G206" s="271">
        <f t="shared" si="51"/>
        <v>0.27459532361075922</v>
      </c>
      <c r="H206" s="271">
        <f t="shared" si="51"/>
        <v>0.27473040864751552</v>
      </c>
      <c r="I206" s="271">
        <f t="shared" si="51"/>
        <v>0.27544188065308356</v>
      </c>
      <c r="J206" s="271">
        <f t="shared" si="51"/>
        <v>0.27599084933438317</v>
      </c>
      <c r="K206" s="271">
        <f t="shared" si="51"/>
        <v>0.27687344141216169</v>
      </c>
      <c r="L206" s="271">
        <f t="shared" si="51"/>
        <v>0.27469625225384342</v>
      </c>
      <c r="M206" s="271">
        <f t="shared" si="51"/>
        <v>0.27389007879170102</v>
      </c>
      <c r="N206" s="271">
        <f t="shared" si="51"/>
        <v>0.27276151824023637</v>
      </c>
      <c r="O206" s="271">
        <f t="shared" si="51"/>
        <v>0.27582095681615953</v>
      </c>
      <c r="P206" s="271">
        <f t="shared" si="51"/>
        <v>0.27792590521599186</v>
      </c>
      <c r="Q206" s="271">
        <f t="shared" si="51"/>
        <v>0.28121137855406408</v>
      </c>
      <c r="R206" s="271">
        <f t="shared" si="51"/>
        <v>0.28023952589762174</v>
      </c>
      <c r="S206" s="271">
        <f t="shared" si="51"/>
        <v>0.27982831598551772</v>
      </c>
      <c r="T206" s="271">
        <f t="shared" si="51"/>
        <v>0.27978685580974666</v>
      </c>
      <c r="U206" s="271">
        <f t="shared" si="51"/>
        <v>0.27917234523108625</v>
      </c>
      <c r="V206" s="271">
        <f t="shared" si="51"/>
        <v>0.28013542179714701</v>
      </c>
      <c r="W206" s="271">
        <f t="shared" si="51"/>
        <v>0.28018007747043644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0.2792264483405108</v>
      </c>
      <c r="C207" s="320">
        <f t="shared" si="52"/>
        <v>0.28320825729958987</v>
      </c>
      <c r="D207" s="320">
        <f t="shared" si="52"/>
        <v>0.28129768720093751</v>
      </c>
      <c r="E207" s="320">
        <f t="shared" si="52"/>
        <v>0.28267691927635702</v>
      </c>
      <c r="F207" s="320">
        <f t="shared" si="52"/>
        <v>0.27815046941600374</v>
      </c>
      <c r="G207" s="320">
        <f t="shared" si="52"/>
        <v>0.27459532361075922</v>
      </c>
      <c r="H207" s="320">
        <f t="shared" si="52"/>
        <v>0.27473040864751552</v>
      </c>
      <c r="I207" s="320">
        <f t="shared" si="52"/>
        <v>0.27544188065308356</v>
      </c>
      <c r="J207" s="320">
        <f t="shared" si="52"/>
        <v>0.27599084933438317</v>
      </c>
      <c r="K207" s="320">
        <f t="shared" si="52"/>
        <v>0.27687344141216169</v>
      </c>
      <c r="L207" s="320">
        <f t="shared" si="52"/>
        <v>0.27469625225384342</v>
      </c>
      <c r="M207" s="320">
        <f t="shared" si="52"/>
        <v>0.27389007879170102</v>
      </c>
      <c r="N207" s="320">
        <f t="shared" si="52"/>
        <v>0.27276151824023637</v>
      </c>
      <c r="O207" s="320">
        <f t="shared" si="52"/>
        <v>0.27582095681615953</v>
      </c>
      <c r="P207" s="320">
        <f t="shared" si="52"/>
        <v>0.27792590521599186</v>
      </c>
      <c r="Q207" s="320">
        <f t="shared" si="52"/>
        <v>0.28121137855406408</v>
      </c>
      <c r="R207" s="320">
        <f t="shared" si="52"/>
        <v>0.28023952589762174</v>
      </c>
      <c r="S207" s="320">
        <f t="shared" si="52"/>
        <v>0.27982831598551772</v>
      </c>
      <c r="T207" s="320">
        <f t="shared" si="52"/>
        <v>0.27978685580974666</v>
      </c>
      <c r="U207" s="320">
        <f t="shared" si="52"/>
        <v>0.27917234523108625</v>
      </c>
      <c r="V207" s="320">
        <f t="shared" si="52"/>
        <v>0.28013542179714701</v>
      </c>
      <c r="W207" s="320">
        <f t="shared" si="52"/>
        <v>0.28018007747043644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0.16713169014489018</v>
      </c>
      <c r="C209" s="271">
        <f t="shared" si="54"/>
        <v>0.15979166414984677</v>
      </c>
      <c r="D209" s="271">
        <f t="shared" si="54"/>
        <v>0.1680751829456423</v>
      </c>
      <c r="E209" s="271">
        <f t="shared" si="54"/>
        <v>0.164194950671884</v>
      </c>
      <c r="F209" s="271">
        <f t="shared" si="54"/>
        <v>0.17277623359239205</v>
      </c>
      <c r="G209" s="271">
        <f t="shared" si="54"/>
        <v>0.1794089155586184</v>
      </c>
      <c r="H209" s="271">
        <f t="shared" si="54"/>
        <v>0.1796648509028943</v>
      </c>
      <c r="I209" s="271">
        <f t="shared" si="54"/>
        <v>0.18013321435363058</v>
      </c>
      <c r="J209" s="271">
        <f t="shared" si="54"/>
        <v>0.18057058036357926</v>
      </c>
      <c r="K209" s="271">
        <f t="shared" si="54"/>
        <v>0.17343200197528963</v>
      </c>
      <c r="L209" s="271">
        <f t="shared" si="54"/>
        <v>0.17794315506242814</v>
      </c>
      <c r="M209" s="271">
        <f t="shared" si="54"/>
        <v>0.18656538364980405</v>
      </c>
      <c r="N209" s="271">
        <f t="shared" si="54"/>
        <v>0.1901336193564486</v>
      </c>
      <c r="O209" s="271">
        <f t="shared" si="54"/>
        <v>0.19278698238035888</v>
      </c>
      <c r="P209" s="271">
        <f t="shared" si="54"/>
        <v>0.19303298903993146</v>
      </c>
      <c r="Q209" s="271">
        <f t="shared" si="54"/>
        <v>0.18610749376788022</v>
      </c>
      <c r="R209" s="271">
        <f t="shared" si="54"/>
        <v>0.18845722695856443</v>
      </c>
      <c r="S209" s="271">
        <f t="shared" si="54"/>
        <v>0.18996540519915578</v>
      </c>
      <c r="T209" s="271">
        <f t="shared" si="54"/>
        <v>0.19110405326284829</v>
      </c>
      <c r="U209" s="271">
        <f t="shared" si="54"/>
        <v>0.19290245350527621</v>
      </c>
      <c r="V209" s="271">
        <f t="shared" si="54"/>
        <v>0.19213931891505528</v>
      </c>
      <c r="W209" s="271">
        <f t="shared" si="54"/>
        <v>0.19240997937962973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0.11109741237860121</v>
      </c>
      <c r="C210" s="320">
        <f t="shared" si="55"/>
        <v>0.10298120653014067</v>
      </c>
      <c r="D210" s="320">
        <f t="shared" si="55"/>
        <v>0.11243887264235056</v>
      </c>
      <c r="E210" s="320">
        <f t="shared" si="55"/>
        <v>0.10807083733448461</v>
      </c>
      <c r="F210" s="320">
        <f t="shared" si="55"/>
        <v>0.11760441254913064</v>
      </c>
      <c r="G210" s="320">
        <f t="shared" si="55"/>
        <v>0.12496066313238696</v>
      </c>
      <c r="H210" s="320">
        <f t="shared" si="55"/>
        <v>0.12518655937317713</v>
      </c>
      <c r="I210" s="320">
        <f t="shared" si="55"/>
        <v>0.12586846548960068</v>
      </c>
      <c r="J210" s="320">
        <f t="shared" si="55"/>
        <v>0.12644751655057665</v>
      </c>
      <c r="K210" s="320">
        <f t="shared" si="55"/>
        <v>0.1182421648100927</v>
      </c>
      <c r="L210" s="320">
        <f t="shared" si="55"/>
        <v>0.12326910382878128</v>
      </c>
      <c r="M210" s="320">
        <f t="shared" si="55"/>
        <v>0.13320471142252352</v>
      </c>
      <c r="N210" s="320">
        <f t="shared" si="55"/>
        <v>0.13728064350122895</v>
      </c>
      <c r="O210" s="320">
        <f t="shared" si="55"/>
        <v>0.14067720439504311</v>
      </c>
      <c r="P210" s="320">
        <f t="shared" si="55"/>
        <v>0.14053648948763492</v>
      </c>
      <c r="Q210" s="320">
        <f t="shared" si="55"/>
        <v>0.13270190346275829</v>
      </c>
      <c r="R210" s="320">
        <f t="shared" si="55"/>
        <v>0.1352685756088515</v>
      </c>
      <c r="S210" s="320">
        <f t="shared" si="55"/>
        <v>0.1369031950201221</v>
      </c>
      <c r="T210" s="320">
        <f t="shared" si="55"/>
        <v>0.13816596166355791</v>
      </c>
      <c r="U210" s="320">
        <f t="shared" si="55"/>
        <v>0.14008150761358085</v>
      </c>
      <c r="V210" s="320">
        <f t="shared" si="55"/>
        <v>0.13909001035261673</v>
      </c>
      <c r="W210" s="320">
        <f t="shared" si="55"/>
        <v>0.13939048006403715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5.6034277766288949E-2</v>
      </c>
      <c r="C211" s="320">
        <f t="shared" si="56"/>
        <v>5.6810457619706115E-2</v>
      </c>
      <c r="D211" s="320">
        <f t="shared" si="56"/>
        <v>5.5636310303291747E-2</v>
      </c>
      <c r="E211" s="320">
        <f t="shared" si="56"/>
        <v>5.6124113337399376E-2</v>
      </c>
      <c r="F211" s="320">
        <f t="shared" si="56"/>
        <v>5.517182104326139E-2</v>
      </c>
      <c r="G211" s="320">
        <f t="shared" si="56"/>
        <v>5.4448252426231442E-2</v>
      </c>
      <c r="H211" s="320">
        <f t="shared" si="56"/>
        <v>5.4478291529717136E-2</v>
      </c>
      <c r="I211" s="320">
        <f t="shared" si="56"/>
        <v>5.4264748864029905E-2</v>
      </c>
      <c r="J211" s="320">
        <f t="shared" si="56"/>
        <v>5.4123063813002616E-2</v>
      </c>
      <c r="K211" s="320">
        <f t="shared" si="56"/>
        <v>5.5189837165196966E-2</v>
      </c>
      <c r="L211" s="320">
        <f t="shared" si="56"/>
        <v>5.4674051233646874E-2</v>
      </c>
      <c r="M211" s="320">
        <f t="shared" si="56"/>
        <v>5.3360672227280512E-2</v>
      </c>
      <c r="N211" s="320">
        <f t="shared" si="56"/>
        <v>5.2852975855219655E-2</v>
      </c>
      <c r="O211" s="320">
        <f t="shared" si="56"/>
        <v>5.2109777985315769E-2</v>
      </c>
      <c r="P211" s="320">
        <f t="shared" si="56"/>
        <v>5.2496499552296537E-2</v>
      </c>
      <c r="Q211" s="320">
        <f t="shared" si="56"/>
        <v>5.3405590305121924E-2</v>
      </c>
      <c r="R211" s="320">
        <f t="shared" si="56"/>
        <v>5.3188651349712936E-2</v>
      </c>
      <c r="S211" s="320">
        <f t="shared" si="56"/>
        <v>5.3062210179033648E-2</v>
      </c>
      <c r="T211" s="320">
        <f t="shared" si="56"/>
        <v>5.2938091599290367E-2</v>
      </c>
      <c r="U211" s="320">
        <f t="shared" si="56"/>
        <v>5.2820945891695378E-2</v>
      </c>
      <c r="V211" s="320">
        <f t="shared" si="56"/>
        <v>5.3049308562438585E-2</v>
      </c>
      <c r="W211" s="320">
        <f t="shared" si="56"/>
        <v>5.3019499315592557E-2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1.8046111294177267</v>
      </c>
      <c r="C217" s="322">
        <f>IF(C$5=0,0,(C$5-C$16-C$59)/(CHI_fec!C$5-CHI_fec!C$16))</f>
        <v>1.9020489028485124</v>
      </c>
      <c r="D217" s="322">
        <f>IF(D$5=0,0,(D$5-D$16-D$59)/(CHI_fec!D$5-CHI_fec!D$16))</f>
        <v>1.961053892900428</v>
      </c>
      <c r="E217" s="322">
        <f>IF(E$5=0,0,(E$5-E$16-E$59)/(CHI_fec!E$5-CHI_fec!E$16))</f>
        <v>1.9665947038521083</v>
      </c>
      <c r="F217" s="322">
        <f>IF(F$5=0,0,(F$5-F$16-F$59)/(CHI_fec!F$5-CHI_fec!F$16))</f>
        <v>1.9340298198354209</v>
      </c>
      <c r="G217" s="322">
        <f>IF(G$5=0,0,(G$5-G$16-G$59)/(CHI_fec!G$5-CHI_fec!G$16))</f>
        <v>1.8956791216275588</v>
      </c>
      <c r="H217" s="322">
        <f>IF(H$5=0,0,(H$5-H$16-H$59)/(CHI_fec!H$5-CHI_fec!H$16))</f>
        <v>1.8855483413498462</v>
      </c>
      <c r="I217" s="322">
        <f>IF(I$5=0,0,(I$5-I$16-I$59)/(CHI_fec!I$5-CHI_fec!I$16))</f>
        <v>1.897758840760047</v>
      </c>
      <c r="J217" s="322">
        <f>IF(J$5=0,0,(J$5-J$16-J$59)/(CHI_fec!J$5-CHI_fec!J$16))</f>
        <v>1.9493277456378759</v>
      </c>
      <c r="K217" s="322">
        <f>IF(K$5=0,0,(K$5-K$16-K$59)/(CHI_fec!K$5-CHI_fec!K$16))</f>
        <v>1.8921485920947902</v>
      </c>
      <c r="L217" s="322">
        <f>IF(L$5=0,0,(L$5-L$16-L$59)/(CHI_fec!L$5-CHI_fec!L$16))</f>
        <v>1.9299192486829717</v>
      </c>
      <c r="M217" s="322">
        <f>IF(M$5=0,0,(M$5-M$16-M$59)/(CHI_fec!M$5-CHI_fec!M$16))</f>
        <v>2.0310863959398007</v>
      </c>
      <c r="N217" s="322">
        <f>IF(N$5=0,0,(N$5-N$16-N$59)/(CHI_fec!N$5-CHI_fec!N$16))</f>
        <v>2.0400347734795599</v>
      </c>
      <c r="O217" s="322">
        <f>IF(O$5=0,0,(O$5-O$16-O$59)/(CHI_fec!O$5-CHI_fec!O$16))</f>
        <v>1.9481789013310935</v>
      </c>
      <c r="P217" s="322">
        <f>IF(P$5=0,0,(P$5-P$16-P$59)/(CHI_fec!P$5-CHI_fec!P$16))</f>
        <v>1.9170412499891576</v>
      </c>
      <c r="Q217" s="322">
        <f>IF(Q$5=0,0,(Q$5-Q$16-Q$59)/(CHI_fec!Q$5-CHI_fec!Q$16))</f>
        <v>1.8119733591500979</v>
      </c>
      <c r="R217" s="322">
        <f>IF(R$5=0,0,(R$5-R$16-R$59)/(CHI_fec!R$5-CHI_fec!R$16))</f>
        <v>1.8021059684182892</v>
      </c>
      <c r="S217" s="322">
        <f>IF(S$5=0,0,(S$5-S$16-S$59)/(CHI_fec!S$5-CHI_fec!S$16))</f>
        <v>1.808185647331455</v>
      </c>
      <c r="T217" s="322">
        <f>IF(T$5=0,0,(T$5-T$16-T$59)/(CHI_fec!T$5-CHI_fec!T$16))</f>
        <v>1.8877377294100794</v>
      </c>
      <c r="U217" s="322">
        <f>IF(U$5=0,0,(U$5-U$16-U$59)/(CHI_fec!U$5-CHI_fec!U$16))</f>
        <v>1.8698495233016288</v>
      </c>
      <c r="V217" s="322">
        <f>IF(V$5=0,0,(V$5-V$16-V$59)/(CHI_fec!V$5-CHI_fec!V$16))</f>
        <v>1.8351491464273042</v>
      </c>
      <c r="W217" s="322">
        <f>IF(W$5=0,0,(W$5-W$16-W$59)/(CHI_fec!W$5-CHI_fec!W$16))</f>
        <v>1.8279612184590739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1.9533298690566945</v>
      </c>
      <c r="C222" s="277">
        <f>IF(C$10=0,0,C$10/CHI_fec!C$10)</f>
        <v>1.9388057301183004</v>
      </c>
      <c r="D222" s="277">
        <f>IF(D$10=0,0,D$10/CHI_fec!D$10)</f>
        <v>2.0875625478687883</v>
      </c>
      <c r="E222" s="277">
        <f>IF(E$10=0,0,E$10/CHI_fec!E$10)</f>
        <v>2.0393439205217123</v>
      </c>
      <c r="F222" s="277">
        <f>IF(F$10=0,0,F$10/CHI_fec!F$10)</f>
        <v>2.1170804058397543</v>
      </c>
      <c r="G222" s="277">
        <f>IF(G$10=0,0,G$10/CHI_fec!G$10)</f>
        <v>2.161124501004148</v>
      </c>
      <c r="H222" s="277">
        <f>IF(H$10=0,0,H$10/CHI_fec!H$10)</f>
        <v>2.1400880482909468</v>
      </c>
      <c r="I222" s="277">
        <f>IF(I$10=0,0,I$10/CHI_fec!I$10)</f>
        <v>2.1716597093298091</v>
      </c>
      <c r="J222" s="277">
        <f>IF(J$10=0,0,J$10/CHI_fec!J$10)</f>
        <v>2.2112431658102896</v>
      </c>
      <c r="K222" s="277">
        <f>IF(K$10=0,0,K$10/CHI_fec!K$10)</f>
        <v>2.1483430862727859</v>
      </c>
      <c r="L222" s="277">
        <f>IF(L$10=0,0,L$10/CHI_fec!L$10)</f>
        <v>2.2151237409111473</v>
      </c>
      <c r="M222" s="277">
        <f>IF(M$10=0,0,M$10/CHI_fec!M$10)</f>
        <v>2.290116284659653</v>
      </c>
      <c r="N222" s="277">
        <f>IF(N$10=0,0,N$10/CHI_fec!N$10)</f>
        <v>2.3131283212752183</v>
      </c>
      <c r="O222" s="277">
        <f>IF(O$10=0,0,O$10/CHI_fec!O$10)</f>
        <v>2.2807491027022153</v>
      </c>
      <c r="P222" s="277">
        <f>IF(P$10=0,0,P$10/CHI_fec!P$10)</f>
        <v>1.9114870240013566</v>
      </c>
      <c r="Q222" s="277">
        <f>IF(Q$10=0,0,Q$10/CHI_fec!Q$10)</f>
        <v>1.7463489103310743</v>
      </c>
      <c r="R222" s="277">
        <f>IF(R$10=0,0,R$10/CHI_fec!R$10)</f>
        <v>1.7322493639345573</v>
      </c>
      <c r="S222" s="277">
        <f>IF(S$10=0,0,S$10/CHI_fec!S$10)</f>
        <v>1.7111826587840591</v>
      </c>
      <c r="T222" s="277">
        <f>IF(T$10=0,0,T$10/CHI_fec!T$10)</f>
        <v>1.7043572518715246</v>
      </c>
      <c r="U222" s="277">
        <f>IF(U$10=0,0,U$10/CHI_fec!U$10)</f>
        <v>1.6583148626583357</v>
      </c>
      <c r="V222" s="277">
        <f>IF(V$10=0,0,V$10/CHI_fec!V$10)</f>
        <v>1.5398048065261896</v>
      </c>
      <c r="W222" s="277">
        <f>IF(W$10=0,0,W$10/CHI_fec!W$10)</f>
        <v>1.531159752444105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2.6539285756387745</v>
      </c>
      <c r="C224" s="278">
        <f>IF(C$25=0,0,C$25/CHI_fec!C$25)</f>
        <v>2.7984311995241127</v>
      </c>
      <c r="D224" s="278">
        <f>IF(D$25=0,0,D$25/CHI_fec!D$25)</f>
        <v>2.7504041599248725</v>
      </c>
      <c r="E224" s="278">
        <f>IF(E$25=0,0,E$25/CHI_fec!E$25)</f>
        <v>2.7993024517106448</v>
      </c>
      <c r="F224" s="278">
        <f>IF(F$25=0,0,F$25/CHI_fec!F$25)</f>
        <v>2.6898233275692611</v>
      </c>
      <c r="G224" s="278">
        <f>IF(G$25=0,0,G$25/CHI_fec!G$25)</f>
        <v>2.5952697136524381</v>
      </c>
      <c r="H224" s="278">
        <f>IF(H$25=0,0,H$25/CHI_fec!H$25)</f>
        <v>2.5906402328877665</v>
      </c>
      <c r="I224" s="278">
        <f>IF(I$25=0,0,I$25/CHI_fec!I$25)</f>
        <v>2.5908582560210318</v>
      </c>
      <c r="J224" s="278">
        <f>IF(J$25=0,0,J$25/CHI_fec!J$25)</f>
        <v>2.6148116190375128</v>
      </c>
      <c r="K224" s="278">
        <f>IF(K$25=0,0,K$25/CHI_fec!K$25)</f>
        <v>2.6841200531599263</v>
      </c>
      <c r="L224" s="278">
        <f>IF(L$25=0,0,L$25/CHI_fec!L$25)</f>
        <v>2.6582272766576809</v>
      </c>
      <c r="M224" s="278">
        <f>IF(M$25=0,0,M$25/CHI_fec!M$25)</f>
        <v>2.5922838562132871</v>
      </c>
      <c r="N224" s="278">
        <f>IF(N$25=0,0,N$25/CHI_fec!N$25)</f>
        <v>2.5495530273179425</v>
      </c>
      <c r="O224" s="278">
        <f>IF(O$25=0,0,O$25/CHI_fec!O$25)</f>
        <v>2.4727641827879738</v>
      </c>
      <c r="P224" s="278">
        <f>IF(P$25=0,0,P$25/CHI_fec!P$25)</f>
        <v>2.4739335207673765</v>
      </c>
      <c r="Q224" s="278">
        <f>IF(Q$25=0,0,Q$25/CHI_fec!Q$25)</f>
        <v>2.4948345793575952</v>
      </c>
      <c r="R224" s="278">
        <f>IF(R$25=0,0,R$25/CHI_fec!R$25)</f>
        <v>2.4642305720309206</v>
      </c>
      <c r="S224" s="278">
        <f>IF(S$25=0,0,S$25/CHI_fec!S$25)</f>
        <v>2.4539024191886312</v>
      </c>
      <c r="T224" s="278">
        <f>IF(T$25=0,0,T$25/CHI_fec!T$25)</f>
        <v>2.4740710744245256</v>
      </c>
      <c r="U224" s="278">
        <f>IF(U$25=0,0,U$25/CHI_fec!U$25)</f>
        <v>2.4468619004127237</v>
      </c>
      <c r="V224" s="278">
        <f>IF(V$25=0,0,V$25/CHI_fec!V$25)</f>
        <v>2.4410182098065243</v>
      </c>
      <c r="W224" s="278">
        <f>IF(W$25=0,0,W$25/CHI_fec!W$25)</f>
        <v>2.4325006217669261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2.5414916863892922</v>
      </c>
      <c r="C225" s="278">
        <f>IF(C$36=0,0,C$36/CHI_fec!C$36)</f>
        <v>2.686899806103392</v>
      </c>
      <c r="D225" s="278">
        <f>IF(D$36=0,0,D$36/CHI_fec!D$36)</f>
        <v>2.6684377813309759</v>
      </c>
      <c r="E225" s="278">
        <f>IF(E$36=0,0,E$36/CHI_fec!E$36)</f>
        <v>2.7084445133169179</v>
      </c>
      <c r="F225" s="278">
        <f>IF(F$36=0,0,F$36/CHI_fec!F$36)</f>
        <v>2.60100809955257</v>
      </c>
      <c r="G225" s="278">
        <f>IF(G$36=0,0,G$36/CHI_fec!G$36)</f>
        <v>2.5075877608521622</v>
      </c>
      <c r="H225" s="278">
        <f>IF(H$36=0,0,H$36/CHI_fec!H$36)</f>
        <v>2.5026525952274894</v>
      </c>
      <c r="I225" s="278">
        <f>IF(I$36=0,0,I$36/CHI_fec!I$36)</f>
        <v>2.515725356838785</v>
      </c>
      <c r="J225" s="278">
        <f>IF(J$36=0,0,J$36/CHI_fec!J$36)</f>
        <v>2.5490612500287182</v>
      </c>
      <c r="K225" s="278">
        <f>IF(K$36=0,0,K$36/CHI_fec!K$36)</f>
        <v>2.5836292213830316</v>
      </c>
      <c r="L225" s="278">
        <f>IF(L$36=0,0,L$36/CHI_fec!L$36)</f>
        <v>2.5615626783822734</v>
      </c>
      <c r="M225" s="278">
        <f>IF(M$36=0,0,M$36/CHI_fec!M$36)</f>
        <v>2.5333600212095737</v>
      </c>
      <c r="N225" s="278">
        <f>IF(N$36=0,0,N$36/CHI_fec!N$36)</f>
        <v>2.4999042395113937</v>
      </c>
      <c r="O225" s="278">
        <f>IF(O$36=0,0,O$36/CHI_fec!O$36)</f>
        <v>2.4707260123977779</v>
      </c>
      <c r="P225" s="278">
        <f>IF(P$36=0,0,P$36/CHI_fec!P$36)</f>
        <v>2.4714917743057465</v>
      </c>
      <c r="Q225" s="278">
        <f>IF(Q$36=0,0,Q$36/CHI_fec!Q$36)</f>
        <v>2.482686522806278</v>
      </c>
      <c r="R225" s="278">
        <f>IF(R$36=0,0,R$36/CHI_fec!R$36)</f>
        <v>2.4551829892945345</v>
      </c>
      <c r="S225" s="278">
        <f>IF(S$36=0,0,S$36/CHI_fec!S$36)</f>
        <v>2.4470185665951267</v>
      </c>
      <c r="T225" s="278">
        <f>IF(T$36=0,0,T$36/CHI_fec!T$36)</f>
        <v>2.4697580043059864</v>
      </c>
      <c r="U225" s="278">
        <f>IF(U$36=0,0,U$36/CHI_fec!U$36)</f>
        <v>2.4427804137762372</v>
      </c>
      <c r="V225" s="278">
        <f>IF(V$36=0,0,V$36/CHI_fec!V$36)</f>
        <v>2.4360881973946995</v>
      </c>
      <c r="W225" s="278">
        <f>IF(W$36=0,0,W$36/CHI_fec!W$36)</f>
        <v>2.4298518020918976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2.1123885911969031</v>
      </c>
      <c r="C226" s="278">
        <f>IF(C$44=0,0,C$44/CHI_fec!C$44)</f>
        <v>2.1373431946970887</v>
      </c>
      <c r="D226" s="278">
        <f>IF(D$44=0,0,D$44/CHI_fec!D$44)</f>
        <v>2.2405112209960638</v>
      </c>
      <c r="E226" s="278">
        <f>IF(E$44=0,0,E$44/CHI_fec!E$44)</f>
        <v>2.2139481535054126</v>
      </c>
      <c r="F226" s="278">
        <f>IF(F$44=0,0,F$44/CHI_fec!F$44)</f>
        <v>2.2409350743060044</v>
      </c>
      <c r="G226" s="278">
        <f>IF(G$44=0,0,G$44/CHI_fec!G$44)</f>
        <v>2.2492635570544062</v>
      </c>
      <c r="H226" s="278">
        <f>IF(H$44=0,0,H$44/CHI_fec!H$44)</f>
        <v>2.2479189174643768</v>
      </c>
      <c r="I226" s="278">
        <f>IF(I$44=0,0,I$44/CHI_fec!I$44)</f>
        <v>2.2632375792341093</v>
      </c>
      <c r="J226" s="278">
        <f>IF(J$44=0,0,J$44/CHI_fec!J$44)</f>
        <v>2.2989291302363974</v>
      </c>
      <c r="K226" s="278">
        <f>IF(K$44=0,0,K$44/CHI_fec!K$44)</f>
        <v>2.2608924989214412</v>
      </c>
      <c r="L226" s="278">
        <f>IF(L$44=0,0,L$44/CHI_fec!L$44)</f>
        <v>2.3060461215476624</v>
      </c>
      <c r="M226" s="278">
        <f>IF(M$44=0,0,M$44/CHI_fec!M$44)</f>
        <v>2.3567985807699476</v>
      </c>
      <c r="N226" s="278">
        <f>IF(N$44=0,0,N$44/CHI_fec!N$44)</f>
        <v>2.3587092448064104</v>
      </c>
      <c r="O226" s="278">
        <f>IF(O$44=0,0,O$44/CHI_fec!O$44)</f>
        <v>2.3275206428810313</v>
      </c>
      <c r="P226" s="278">
        <f>IF(P$44=0,0,P$44/CHI_fec!P$44)</f>
        <v>2.3163314260297603</v>
      </c>
      <c r="Q226" s="278">
        <f>IF(Q$44=0,0,Q$44/CHI_fec!Q$44)</f>
        <v>2.2364171097694188</v>
      </c>
      <c r="R226" s="278">
        <f>IF(R$44=0,0,R$44/CHI_fec!R$44)</f>
        <v>2.2442491517754655</v>
      </c>
      <c r="S226" s="278">
        <f>IF(S$44=0,0,S$44/CHI_fec!S$44)</f>
        <v>2.2574414614787361</v>
      </c>
      <c r="T226" s="278">
        <f>IF(T$44=0,0,T$44/CHI_fec!T$44)</f>
        <v>2.2831882994110475</v>
      </c>
      <c r="U226" s="278">
        <f>IF(U$44=0,0,U$44/CHI_fec!U$44)</f>
        <v>2.2791778313420377</v>
      </c>
      <c r="V226" s="278">
        <f>IF(V$44=0,0,V$44/CHI_fec!V$44)</f>
        <v>2.2568967063609575</v>
      </c>
      <c r="W226" s="278">
        <f>IF(W$44=0,0,W$44/CHI_fec!W$44)</f>
        <v>2.2534419546397668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1.8536120428822183</v>
      </c>
      <c r="C229" s="322">
        <f>IF(C$61=0,0,(C$61-C$108)/CHI_fec!C$61)</f>
        <v>1.9599458113189889</v>
      </c>
      <c r="D229" s="322">
        <f>IF(D$61=0,0,(D$61-D$108)/CHI_fec!D$61)</f>
        <v>2.0134247346501954</v>
      </c>
      <c r="E229" s="322">
        <f>IF(E$61=0,0,(E$61-E$108)/CHI_fec!E$61)</f>
        <v>2.0130277161381858</v>
      </c>
      <c r="F229" s="322">
        <f>IF(F$61=0,0,(F$61-F$108)/CHI_fec!F$61)</f>
        <v>1.9689387067446875</v>
      </c>
      <c r="G229" s="322">
        <f>IF(G$61=0,0,(G$61-G$108)/CHI_fec!G$61)</f>
        <v>1.9254904130841239</v>
      </c>
      <c r="H229" s="322">
        <f>IF(H$61=0,0,(H$61-H$108)/CHI_fec!H$61)</f>
        <v>1.9215488832754886</v>
      </c>
      <c r="I229" s="322">
        <f>IF(I$61=0,0,(I$61-I$108)/CHI_fec!I$61)</f>
        <v>1.9442776922211056</v>
      </c>
      <c r="J229" s="322">
        <f>IF(J$61=0,0,(J$61-J$108)/CHI_fec!J$61)</f>
        <v>2.0032885413078754</v>
      </c>
      <c r="K229" s="322">
        <f>IF(K$61=0,0,(K$61-K$108)/CHI_fec!K$61)</f>
        <v>1.9937856272119545</v>
      </c>
      <c r="L229" s="322">
        <f>IF(L$61=0,0,(L$61-L$108)/CHI_fec!L$61)</f>
        <v>2.0348189772629994</v>
      </c>
      <c r="M229" s="322">
        <f>IF(M$61=0,0,(M$61-M$108)/CHI_fec!M$61)</f>
        <v>2.0982031292257903</v>
      </c>
      <c r="N229" s="322">
        <f>IF(N$61=0,0,(N$61-N$108)/CHI_fec!N$61)</f>
        <v>2.0961247883367977</v>
      </c>
      <c r="O229" s="322">
        <f>IF(O$61=0,0,(O$61-O$108)/CHI_fec!O$61)</f>
        <v>2.0114432844281107</v>
      </c>
      <c r="P229" s="322">
        <f>IF(P$61=0,0,(P$61-P$108)/CHI_fec!P$61)</f>
        <v>1.9708735125423811</v>
      </c>
      <c r="Q229" s="322">
        <f>IF(Q$61=0,0,(Q$61-Q$108)/CHI_fec!Q$61)</f>
        <v>1.8607085936684091</v>
      </c>
      <c r="R229" s="322">
        <f>IF(R$61=0,0,(R$61-R$108)/CHI_fec!R$61)</f>
        <v>1.8545289161699505</v>
      </c>
      <c r="S229" s="322">
        <f>IF(S$61=0,0,(S$61-S$108)/CHI_fec!S$61)</f>
        <v>1.868485967174154</v>
      </c>
      <c r="T229" s="322">
        <f>IF(T$61=0,0,(T$61-T$108)/CHI_fec!T$61)</f>
        <v>1.9027665879161282</v>
      </c>
      <c r="U229" s="322">
        <f>IF(U$61=0,0,(U$61-U$108)/CHI_fec!U$61)</f>
        <v>1.8854382831117646</v>
      </c>
      <c r="V229" s="322">
        <f>IF(V$61=0,0,(V$61-V$108)/CHI_fec!V$61)</f>
        <v>1.8454040939851504</v>
      </c>
      <c r="W229" s="322">
        <f>IF(W$61=0,0,(W$61-W$108)/CHI_fec!W$61)</f>
        <v>1.8379247181132692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1.9533298690566938</v>
      </c>
      <c r="C234" s="277">
        <f>IF(C$66=0,0,C$66/CHI_fec!C$66)</f>
        <v>1.9388057301183002</v>
      </c>
      <c r="D234" s="277">
        <f>IF(D$66=0,0,D$66/CHI_fec!D$66)</f>
        <v>2.0875625478687883</v>
      </c>
      <c r="E234" s="277">
        <f>IF(E$66=0,0,E$66/CHI_fec!E$66)</f>
        <v>2.0393439205217119</v>
      </c>
      <c r="F234" s="277">
        <f>IF(F$66=0,0,F$66/CHI_fec!F$66)</f>
        <v>2.1170804058397552</v>
      </c>
      <c r="G234" s="277">
        <f>IF(G$66=0,0,G$66/CHI_fec!G$66)</f>
        <v>2.1611245010041484</v>
      </c>
      <c r="H234" s="277">
        <f>IF(H$66=0,0,H$66/CHI_fec!H$66)</f>
        <v>2.1400880482909468</v>
      </c>
      <c r="I234" s="277">
        <f>IF(I$66=0,0,I$66/CHI_fec!I$66)</f>
        <v>2.17165970932981</v>
      </c>
      <c r="J234" s="277">
        <f>IF(J$66=0,0,J$66/CHI_fec!J$66)</f>
        <v>2.21124316581029</v>
      </c>
      <c r="K234" s="277">
        <f>IF(K$66=0,0,K$66/CHI_fec!K$66)</f>
        <v>2.1483430862727859</v>
      </c>
      <c r="L234" s="277">
        <f>IF(L$66=0,0,L$66/CHI_fec!L$66)</f>
        <v>2.2151237409111464</v>
      </c>
      <c r="M234" s="277">
        <f>IF(M$66=0,0,M$66/CHI_fec!M$66)</f>
        <v>2.290116284659653</v>
      </c>
      <c r="N234" s="277">
        <f>IF(N$66=0,0,N$66/CHI_fec!N$66)</f>
        <v>2.3131283212752196</v>
      </c>
      <c r="O234" s="277">
        <f>IF(O$66=0,0,O$66/CHI_fec!O$66)</f>
        <v>2.2807491027022162</v>
      </c>
      <c r="P234" s="277">
        <f>IF(P$66=0,0,P$66/CHI_fec!P$66)</f>
        <v>1.9114870240013575</v>
      </c>
      <c r="Q234" s="277">
        <f>IF(Q$66=0,0,Q$66/CHI_fec!Q$66)</f>
        <v>1.746348910331075</v>
      </c>
      <c r="R234" s="277">
        <f>IF(R$66=0,0,R$66/CHI_fec!R$66)</f>
        <v>1.7322493639345573</v>
      </c>
      <c r="S234" s="277">
        <f>IF(S$66=0,0,S$66/CHI_fec!S$66)</f>
        <v>1.7111826587840591</v>
      </c>
      <c r="T234" s="277">
        <f>IF(T$66=0,0,T$66/CHI_fec!T$66)</f>
        <v>1.7043572518715244</v>
      </c>
      <c r="U234" s="277">
        <f>IF(U$66=0,0,U$66/CHI_fec!U$66)</f>
        <v>1.6583148626583357</v>
      </c>
      <c r="V234" s="277">
        <f>IF(V$66=0,0,V$66/CHI_fec!V$66)</f>
        <v>1.5398048065261898</v>
      </c>
      <c r="W234" s="277">
        <f>IF(W$66=0,0,W$66/CHI_fec!W$66)</f>
        <v>1.531159752444105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2.6518640422715558</v>
      </c>
      <c r="C235" s="278">
        <f>IF(C$72=0,0,C$72/CHI_fec!C$72)</f>
        <v>2.7963037161774498</v>
      </c>
      <c r="D235" s="278">
        <f>IF(D$72=0,0,D$72/CHI_fec!D$72)</f>
        <v>2.7485752833852755</v>
      </c>
      <c r="E235" s="278">
        <f>IF(E$72=0,0,E$72/CHI_fec!E$72)</f>
        <v>2.7973338063461592</v>
      </c>
      <c r="F235" s="278">
        <f>IF(F$72=0,0,F$72/CHI_fec!F$72)</f>
        <v>2.6880228032311617</v>
      </c>
      <c r="G235" s="278">
        <f>IF(G$72=0,0,G$72/CHI_fec!G$72)</f>
        <v>2.593597866561034</v>
      </c>
      <c r="H235" s="278">
        <f>IF(H$72=0,0,H$72/CHI_fec!H$72)</f>
        <v>2.5889715516597218</v>
      </c>
      <c r="I235" s="278">
        <f>IF(I$72=0,0,I$72/CHI_fec!I$72)</f>
        <v>2.5892527834386199</v>
      </c>
      <c r="J235" s="278">
        <f>IF(J$72=0,0,J$72/CHI_fec!J$72)</f>
        <v>2.6133215168765749</v>
      </c>
      <c r="K235" s="278">
        <f>IF(K$72=0,0,K$72/CHI_fec!K$72)</f>
        <v>2.6824320717428676</v>
      </c>
      <c r="L235" s="278">
        <f>IF(L$72=0,0,L$72/CHI_fec!L$72)</f>
        <v>2.6567426104724237</v>
      </c>
      <c r="M235" s="278">
        <f>IF(M$72=0,0,M$72/CHI_fec!M$72)</f>
        <v>2.5911406096744014</v>
      </c>
      <c r="N235" s="278">
        <f>IF(N$72=0,0,N$72/CHI_fec!N$72)</f>
        <v>2.5485065799743638</v>
      </c>
      <c r="O235" s="278">
        <f>IF(O$72=0,0,O$72/CHI_fec!O$72)</f>
        <v>2.4716331589494525</v>
      </c>
      <c r="P235" s="278">
        <f>IF(P$72=0,0,P$72/CHI_fec!P$72)</f>
        <v>2.4727158569265444</v>
      </c>
      <c r="Q235" s="278">
        <f>IF(Q$72=0,0,Q$72/CHI_fec!Q$72)</f>
        <v>2.4932209530296308</v>
      </c>
      <c r="R235" s="278">
        <f>IF(R$72=0,0,R$72/CHI_fec!R$72)</f>
        <v>2.4626877107074523</v>
      </c>
      <c r="S235" s="278">
        <f>IF(S$72=0,0,S$72/CHI_fec!S$72)</f>
        <v>2.4524396164701505</v>
      </c>
      <c r="T235" s="278">
        <f>IF(T$72=0,0,T$72/CHI_fec!T$72)</f>
        <v>2.4726610962840865</v>
      </c>
      <c r="U235" s="278">
        <f>IF(U$72=0,0,U$72/CHI_fec!U$72)</f>
        <v>2.4454800693002077</v>
      </c>
      <c r="V235" s="278">
        <f>IF(V$72=0,0,V$72/CHI_fec!V$72)</f>
        <v>2.4395363637555092</v>
      </c>
      <c r="W235" s="278">
        <f>IF(W$72=0,0,W$72/CHI_fec!W$72)</f>
        <v>2.431018169326864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2.5414916863892922</v>
      </c>
      <c r="C236" s="278">
        <f>IF(C$85=0,0,C$85/CHI_fec!C$85)</f>
        <v>2.6868998061033915</v>
      </c>
      <c r="D236" s="278">
        <f>IF(D$85=0,0,D$85/CHI_fec!D$85)</f>
        <v>2.6684377813309754</v>
      </c>
      <c r="E236" s="278">
        <f>IF(E$85=0,0,E$85/CHI_fec!E$85)</f>
        <v>2.7084445133169188</v>
      </c>
      <c r="F236" s="278">
        <f>IF(F$85=0,0,F$85/CHI_fec!F$85)</f>
        <v>2.60100809955257</v>
      </c>
      <c r="G236" s="278">
        <f>IF(G$85=0,0,G$85/CHI_fec!G$85)</f>
        <v>2.5075877608521626</v>
      </c>
      <c r="H236" s="278">
        <f>IF(H$85=0,0,H$85/CHI_fec!H$85)</f>
        <v>2.502652595227489</v>
      </c>
      <c r="I236" s="278">
        <f>IF(I$85=0,0,I$85/CHI_fec!I$85)</f>
        <v>2.5157253568387854</v>
      </c>
      <c r="J236" s="278">
        <f>IF(J$85=0,0,J$85/CHI_fec!J$85)</f>
        <v>2.5490612500287173</v>
      </c>
      <c r="K236" s="278">
        <f>IF(K$85=0,0,K$85/CHI_fec!K$85)</f>
        <v>2.5836292213830316</v>
      </c>
      <c r="L236" s="278">
        <f>IF(L$85=0,0,L$85/CHI_fec!L$85)</f>
        <v>2.5615626783822734</v>
      </c>
      <c r="M236" s="278">
        <f>IF(M$85=0,0,M$85/CHI_fec!M$85)</f>
        <v>2.533360021209575</v>
      </c>
      <c r="N236" s="278">
        <f>IF(N$85=0,0,N$85/CHI_fec!N$85)</f>
        <v>2.4999042395113933</v>
      </c>
      <c r="O236" s="278">
        <f>IF(O$85=0,0,O$85/CHI_fec!O$85)</f>
        <v>2.4707260123977783</v>
      </c>
      <c r="P236" s="278">
        <f>IF(P$85=0,0,P$85/CHI_fec!P$85)</f>
        <v>2.4714917743057461</v>
      </c>
      <c r="Q236" s="278">
        <f>IF(Q$85=0,0,Q$85/CHI_fec!Q$85)</f>
        <v>2.482686522806278</v>
      </c>
      <c r="R236" s="278">
        <f>IF(R$85=0,0,R$85/CHI_fec!R$85)</f>
        <v>2.4551829892945349</v>
      </c>
      <c r="S236" s="278">
        <f>IF(S$85=0,0,S$85/CHI_fec!S$85)</f>
        <v>2.4470185665951276</v>
      </c>
      <c r="T236" s="278">
        <f>IF(T$85=0,0,T$85/CHI_fec!T$85)</f>
        <v>2.4697580043059855</v>
      </c>
      <c r="U236" s="278">
        <f>IF(U$85=0,0,U$85/CHI_fec!U$85)</f>
        <v>2.4427804137762368</v>
      </c>
      <c r="V236" s="278">
        <f>IF(V$85=0,0,V$85/CHI_fec!V$85)</f>
        <v>2.4360881973946986</v>
      </c>
      <c r="W236" s="278">
        <f>IF(W$85=0,0,W$85/CHI_fec!W$85)</f>
        <v>2.4298518020918971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2.0640156483859151</v>
      </c>
      <c r="C237" s="278">
        <f>IF(C$93=0,0,C$93/CHI_fec!C$93)</f>
        <v>2.0772977441990608</v>
      </c>
      <c r="D237" s="278">
        <f>IF(D$93=0,0,D$93/CHI_fec!D$93)</f>
        <v>2.1944229458418758</v>
      </c>
      <c r="E237" s="278">
        <f>IF(E$93=0,0,E$93/CHI_fec!E$93)</f>
        <v>2.1609566780298768</v>
      </c>
      <c r="F237" s="278">
        <f>IF(F$93=0,0,F$93/CHI_fec!F$93)</f>
        <v>2.2009012908571925</v>
      </c>
      <c r="G237" s="278">
        <f>IF(G$93=0,0,G$93/CHI_fec!G$93)</f>
        <v>2.2187308496924856</v>
      </c>
      <c r="H237" s="278">
        <f>IF(H$93=0,0,H$93/CHI_fec!H$93)</f>
        <v>2.2176648565088302</v>
      </c>
      <c r="I237" s="278">
        <f>IF(I$93=0,0,I$93/CHI_fec!I$93)</f>
        <v>2.2343045736689708</v>
      </c>
      <c r="J237" s="278">
        <f>IF(J$93=0,0,J$93/CHI_fec!J$93)</f>
        <v>2.2709853146721839</v>
      </c>
      <c r="K237" s="278">
        <f>IF(K$93=0,0,K$93/CHI_fec!K$93)</f>
        <v>2.2228316972174964</v>
      </c>
      <c r="L237" s="278">
        <f>IF(L$93=0,0,L$93/CHI_fec!L$93)</f>
        <v>2.274528372265527</v>
      </c>
      <c r="M237" s="278">
        <f>IF(M$93=0,0,M$93/CHI_fec!M$93)</f>
        <v>2.3362352057822342</v>
      </c>
      <c r="N237" s="278">
        <f>IF(N$93=0,0,N$93/CHI_fec!N$93)</f>
        <v>2.3422285952893125</v>
      </c>
      <c r="O237" s="278">
        <f>IF(O$93=0,0,O$93/CHI_fec!O$93)</f>
        <v>2.3151127308304771</v>
      </c>
      <c r="P237" s="278">
        <f>IF(P$93=0,0,P$93/CHI_fec!P$93)</f>
        <v>2.3028581664023826</v>
      </c>
      <c r="Q237" s="278">
        <f>IF(Q$93=0,0,Q$93/CHI_fec!Q$93)</f>
        <v>2.2141172321531712</v>
      </c>
      <c r="R237" s="278">
        <f>IF(R$93=0,0,R$93/CHI_fec!R$93)</f>
        <v>2.2252720353182047</v>
      </c>
      <c r="S237" s="278">
        <f>IF(S$93=0,0,S$93/CHI_fec!S$93)</f>
        <v>2.2404931821384899</v>
      </c>
      <c r="T237" s="278">
        <f>IF(T$93=0,0,T$93/CHI_fec!T$93)</f>
        <v>2.2668090472562148</v>
      </c>
      <c r="U237" s="278">
        <f>IF(U$93=0,0,U$93/CHI_fec!U$93)</f>
        <v>2.2648196587140474</v>
      </c>
      <c r="V237" s="278">
        <f>IF(V$93=0,0,V$93/CHI_fec!V$93)</f>
        <v>2.2411206241239077</v>
      </c>
      <c r="W237" s="278">
        <f>IF(W$93=0,0,W$93/CHI_fec!W$93)</f>
        <v>2.2380988379378057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2.1334956287855293</v>
      </c>
      <c r="C240" s="322">
        <f>IF(C$110=0,0,C$110/CHI_fec!C$110)</f>
        <v>2.2354559475754767</v>
      </c>
      <c r="D240" s="322">
        <f>IF(D$110=0,0,D$110/CHI_fec!D$110)</f>
        <v>2.2768263789908842</v>
      </c>
      <c r="E240" s="322">
        <f>IF(E$110=0,0,E$110/CHI_fec!E$110)</f>
        <v>2.2830227952222848</v>
      </c>
      <c r="F240" s="322">
        <f>IF(F$110=0,0,F$110/CHI_fec!F$110)</f>
        <v>2.236176325208068</v>
      </c>
      <c r="G240" s="322">
        <f>IF(G$110=0,0,G$110/CHI_fec!G$110)</f>
        <v>2.1898291895008213</v>
      </c>
      <c r="H240" s="322">
        <f>IF(H$110=0,0,H$110/CHI_fec!H$110)</f>
        <v>2.1852583542618884</v>
      </c>
      <c r="I240" s="322">
        <f>IF(I$110=0,0,I$110/CHI_fec!I$110)</f>
        <v>2.2028214927174927</v>
      </c>
      <c r="J240" s="322">
        <f>IF(J$110=0,0,J$110/CHI_fec!J$110)</f>
        <v>2.2493996472064781</v>
      </c>
      <c r="K240" s="322">
        <f>IF(K$110=0,0,K$110/CHI_fec!K$110)</f>
        <v>2.2512951415506026</v>
      </c>
      <c r="L240" s="322">
        <f>IF(L$110=0,0,L$110/CHI_fec!L$110)</f>
        <v>2.2761251833499019</v>
      </c>
      <c r="M240" s="322">
        <f>IF(M$110=0,0,M$110/CHI_fec!M$110)</f>
        <v>2.3053293927162413</v>
      </c>
      <c r="N240" s="322">
        <f>IF(N$110=0,0,N$110/CHI_fec!N$110)</f>
        <v>2.2940735931247613</v>
      </c>
      <c r="O240" s="322">
        <f>IF(O$110=0,0,O$110/CHI_fec!O$110)</f>
        <v>2.2281170296344679</v>
      </c>
      <c r="P240" s="322">
        <f>IF(P$110=0,0,P$110/CHI_fec!P$110)</f>
        <v>2.1868653076508311</v>
      </c>
      <c r="Q240" s="322">
        <f>IF(Q$110=0,0,Q$110/CHI_fec!Q$110)</f>
        <v>2.1083283273227726</v>
      </c>
      <c r="R240" s="322">
        <f>IF(R$110=0,0,R$110/CHI_fec!R$110)</f>
        <v>1.9935076420656088</v>
      </c>
      <c r="S240" s="322">
        <f>IF(S$110=0,0,S$110/CHI_fec!S$110)</f>
        <v>1.9848054478107</v>
      </c>
      <c r="T240" s="322">
        <f>IF(T$110=0,0,T$110/CHI_fec!T$110)</f>
        <v>2.0368777446089381</v>
      </c>
      <c r="U240" s="322">
        <f>IF(U$110=0,0,U$110/CHI_fec!U$110)</f>
        <v>1.9708061538142392</v>
      </c>
      <c r="V240" s="322">
        <f>IF(V$110=0,0,V$110/CHI_fec!V$110)</f>
        <v>1.9354302953433185</v>
      </c>
      <c r="W240" s="322">
        <f>IF(W$110=0,0,W$110/CHI_fec!W$110)</f>
        <v>1.928356191229802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1.9533298690566954</v>
      </c>
      <c r="C245" s="277">
        <f>IF(C$115=0,0,C$115/CHI_fec!C$115)</f>
        <v>1.9388057301182999</v>
      </c>
      <c r="D245" s="277">
        <f>IF(D$115=0,0,D$115/CHI_fec!D$115)</f>
        <v>2.0875625478687874</v>
      </c>
      <c r="E245" s="277">
        <f>IF(E$115=0,0,E$115/CHI_fec!E$115)</f>
        <v>2.0393439205217128</v>
      </c>
      <c r="F245" s="277">
        <f>IF(F$115=0,0,F$115/CHI_fec!F$115)</f>
        <v>2.1170804058397548</v>
      </c>
      <c r="G245" s="277">
        <f>IF(G$115=0,0,G$115/CHI_fec!G$115)</f>
        <v>2.1611245010041475</v>
      </c>
      <c r="H245" s="277">
        <f>IF(H$115=0,0,H$115/CHI_fec!H$115)</f>
        <v>2.1400880482909468</v>
      </c>
      <c r="I245" s="277">
        <f>IF(I$115=0,0,I$115/CHI_fec!I$115)</f>
        <v>2.1716597093298096</v>
      </c>
      <c r="J245" s="277">
        <f>IF(J$115=0,0,J$115/CHI_fec!J$115)</f>
        <v>2.2112431658102896</v>
      </c>
      <c r="K245" s="277">
        <f>IF(K$115=0,0,K$115/CHI_fec!K$115)</f>
        <v>2.1483430862727868</v>
      </c>
      <c r="L245" s="277">
        <f>IF(L$115=0,0,L$115/CHI_fec!L$115)</f>
        <v>2.2151237409111468</v>
      </c>
      <c r="M245" s="277">
        <f>IF(M$115=0,0,M$115/CHI_fec!M$115)</f>
        <v>2.2901162846596526</v>
      </c>
      <c r="N245" s="277">
        <f>IF(N$115=0,0,N$115/CHI_fec!N$115)</f>
        <v>2.3131283212752178</v>
      </c>
      <c r="O245" s="277">
        <f>IF(O$115=0,0,O$115/CHI_fec!O$115)</f>
        <v>2.2807491027022158</v>
      </c>
      <c r="P245" s="277">
        <f>IF(P$115=0,0,P$115/CHI_fec!P$115)</f>
        <v>1.9114870240013575</v>
      </c>
      <c r="Q245" s="277">
        <f>IF(Q$115=0,0,Q$115/CHI_fec!Q$115)</f>
        <v>1.746348910331075</v>
      </c>
      <c r="R245" s="277">
        <f>IF(R$115=0,0,R$115/CHI_fec!R$115)</f>
        <v>1.7322493639345578</v>
      </c>
      <c r="S245" s="277">
        <f>IF(S$115=0,0,S$115/CHI_fec!S$115)</f>
        <v>1.7111826587840595</v>
      </c>
      <c r="T245" s="277">
        <f>IF(T$115=0,0,T$115/CHI_fec!T$115)</f>
        <v>1.7043572518715242</v>
      </c>
      <c r="U245" s="277">
        <f>IF(U$115=0,0,U$115/CHI_fec!U$115)</f>
        <v>1.6583148626583359</v>
      </c>
      <c r="V245" s="277">
        <f>IF(V$115=0,0,V$115/CHI_fec!V$115)</f>
        <v>1.5398048065261898</v>
      </c>
      <c r="W245" s="277">
        <f>IF(W$115=0,0,W$115/CHI_fec!W$115)</f>
        <v>1.531159752444105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2.6510075553638726</v>
      </c>
      <c r="C246" s="278">
        <f>IF(C$121=0,0,C$121/CHI_fec!C$121)</f>
        <v>2.795421091917599</v>
      </c>
      <c r="D246" s="278">
        <f>IF(D$121=0,0,D$121/CHI_fec!D$121)</f>
        <v>2.7478164390829796</v>
      </c>
      <c r="E246" s="278">
        <f>IF(E$121=0,0,E$121/CHI_fec!E$121)</f>
        <v>2.7965170129509489</v>
      </c>
      <c r="F246" s="278">
        <f>IF(F$121=0,0,F$121/CHI_fec!F$121)</f>
        <v>2.6872757276222687</v>
      </c>
      <c r="G246" s="278">
        <f>IF(G$121=0,0,G$121/CHI_fec!G$121)</f>
        <v>2.592904157117164</v>
      </c>
      <c r="H246" s="278">
        <f>IF(H$121=0,0,H$121/CHI_fec!H$121)</f>
        <v>2.588279155776863</v>
      </c>
      <c r="I246" s="278">
        <f>IF(I$121=0,0,I$121/CHI_fec!I$121)</f>
        <v>2.588586592034916</v>
      </c>
      <c r="J246" s="278">
        <f>IF(J$121=0,0,J$121/CHI_fec!J$121)</f>
        <v>2.6127031548731185</v>
      </c>
      <c r="K246" s="278">
        <f>IF(K$121=0,0,K$121/CHI_fec!K$121)</f>
        <v>2.6817316524018513</v>
      </c>
      <c r="L246" s="278">
        <f>IF(L$121=0,0,L$121/CHI_fec!L$121)</f>
        <v>2.6561264943855423</v>
      </c>
      <c r="M246" s="278">
        <f>IF(M$121=0,0,M$121/CHI_fec!M$121)</f>
        <v>2.5906660991278496</v>
      </c>
      <c r="N246" s="278">
        <f>IF(N$121=0,0,N$121/CHI_fec!N$121)</f>
        <v>2.548072227647352</v>
      </c>
      <c r="O246" s="278">
        <f>IF(O$121=0,0,O$121/CHI_fec!O$121)</f>
        <v>2.4711637323808882</v>
      </c>
      <c r="P246" s="278">
        <f>IF(P$121=0,0,P$121/CHI_fec!P$121)</f>
        <v>2.4722104957001103</v>
      </c>
      <c r="Q246" s="278">
        <f>IF(Q$121=0,0,Q$121/CHI_fec!Q$121)</f>
        <v>2.4925514039346557</v>
      </c>
      <c r="R246" s="278">
        <f>IF(R$121=0,0,R$121/CHI_fec!R$121)</f>
        <v>2.4620475056996418</v>
      </c>
      <c r="S246" s="278">
        <f>IF(S$121=0,0,S$121/CHI_fec!S$121)</f>
        <v>2.4518326057322839</v>
      </c>
      <c r="T246" s="278">
        <f>IF(T$121=0,0,T$121/CHI_fec!T$121)</f>
        <v>2.472075984141568</v>
      </c>
      <c r="U246" s="278">
        <f>IF(U$121=0,0,U$121/CHI_fec!U$121)</f>
        <v>2.4449066334055822</v>
      </c>
      <c r="V246" s="278">
        <f>IF(V$121=0,0,V$121/CHI_fec!V$121)</f>
        <v>2.4389214602477804</v>
      </c>
      <c r="W246" s="278">
        <f>IF(W$121=0,0,W$121/CHI_fec!W$121)</f>
        <v>2.4304030162617543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2.5414916863892918</v>
      </c>
      <c r="C247" s="278">
        <f>IF(C$134=0,0,C$134/CHI_fec!C$134)</f>
        <v>2.6868998061033906</v>
      </c>
      <c r="D247" s="278">
        <f>IF(D$134=0,0,D$134/CHI_fec!D$134)</f>
        <v>2.6684377813309759</v>
      </c>
      <c r="E247" s="278">
        <f>IF(E$134=0,0,E$134/CHI_fec!E$134)</f>
        <v>2.7084445133169188</v>
      </c>
      <c r="F247" s="278">
        <f>IF(F$134=0,0,F$134/CHI_fec!F$134)</f>
        <v>2.6010080995525695</v>
      </c>
      <c r="G247" s="278">
        <f>IF(G$134=0,0,G$134/CHI_fec!G$134)</f>
        <v>2.5075877608521622</v>
      </c>
      <c r="H247" s="278">
        <f>IF(H$134=0,0,H$134/CHI_fec!H$134)</f>
        <v>2.5026525952274898</v>
      </c>
      <c r="I247" s="278">
        <f>IF(I$134=0,0,I$134/CHI_fec!I$134)</f>
        <v>2.5157253568387845</v>
      </c>
      <c r="J247" s="278">
        <f>IF(J$134=0,0,J$134/CHI_fec!J$134)</f>
        <v>2.5490612500287186</v>
      </c>
      <c r="K247" s="278">
        <f>IF(K$134=0,0,K$134/CHI_fec!K$134)</f>
        <v>2.5836292213830316</v>
      </c>
      <c r="L247" s="278">
        <f>IF(L$134=0,0,L$134/CHI_fec!L$134)</f>
        <v>2.5615626783822738</v>
      </c>
      <c r="M247" s="278">
        <f>IF(M$134=0,0,M$134/CHI_fec!M$134)</f>
        <v>2.5333600212095746</v>
      </c>
      <c r="N247" s="278">
        <f>IF(N$134=0,0,N$134/CHI_fec!N$134)</f>
        <v>2.4999042395113937</v>
      </c>
      <c r="O247" s="278">
        <f>IF(O$134=0,0,O$134/CHI_fec!O$134)</f>
        <v>2.4707260123977788</v>
      </c>
      <c r="P247" s="278">
        <f>IF(P$134=0,0,P$134/CHI_fec!P$134)</f>
        <v>2.4714917743057461</v>
      </c>
      <c r="Q247" s="278">
        <f>IF(Q$134=0,0,Q$134/CHI_fec!Q$134)</f>
        <v>2.4826865228062771</v>
      </c>
      <c r="R247" s="278">
        <f>IF(R$134=0,0,R$134/CHI_fec!R$134)</f>
        <v>2.455182989294534</v>
      </c>
      <c r="S247" s="278">
        <f>IF(S$134=0,0,S$134/CHI_fec!S$134)</f>
        <v>2.4470185665951285</v>
      </c>
      <c r="T247" s="278">
        <f>IF(T$134=0,0,T$134/CHI_fec!T$134)</f>
        <v>2.4697580043059864</v>
      </c>
      <c r="U247" s="278">
        <f>IF(U$134=0,0,U$134/CHI_fec!U$134)</f>
        <v>2.4427804137762368</v>
      </c>
      <c r="V247" s="278">
        <f>IF(V$134=0,0,V$134/CHI_fec!V$134)</f>
        <v>2.4360881973946995</v>
      </c>
      <c r="W247" s="278">
        <f>IF(W$134=0,0,W$134/CHI_fec!W$134)</f>
        <v>2.4298518020918971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2.0970981648037492</v>
      </c>
      <c r="C248" s="278">
        <f>IF(C$142=0,0,C$142/CHI_fec!C$142)</f>
        <v>2.1183810498853166</v>
      </c>
      <c r="D248" s="278">
        <f>IF(D$142=0,0,D$142/CHI_fec!D$142)</f>
        <v>2.2259526850342479</v>
      </c>
      <c r="E248" s="278">
        <f>IF(E$142=0,0,E$142/CHI_fec!E$142)</f>
        <v>2.1972104869769638</v>
      </c>
      <c r="F248" s="278">
        <f>IF(F$142=0,0,F$142/CHI_fec!F$142)</f>
        <v>2.2282794949768099</v>
      </c>
      <c r="G248" s="278">
        <f>IF(G$142=0,0,G$142/CHI_fec!G$142)</f>
        <v>2.2396057751058769</v>
      </c>
      <c r="H248" s="278">
        <f>IF(H$142=0,0,H$142/CHI_fec!H$142)</f>
        <v>2.2383494707875102</v>
      </c>
      <c r="I248" s="278">
        <f>IF(I$142=0,0,I$142/CHI_fec!I$142)</f>
        <v>2.254086196210948</v>
      </c>
      <c r="J248" s="278">
        <f>IF(J$142=0,0,J$142/CHI_fec!J$142)</f>
        <v>2.2900914574803903</v>
      </c>
      <c r="K248" s="278">
        <f>IF(K$142=0,0,K$142/CHI_fec!K$142)</f>
        <v>2.2488662533968422</v>
      </c>
      <c r="L248" s="278">
        <f>IF(L$142=0,0,L$142/CHI_fec!L$142)</f>
        <v>2.29608458299814</v>
      </c>
      <c r="M248" s="278">
        <f>IF(M$142=0,0,M$142/CHI_fec!M$142)</f>
        <v>2.3502904311978132</v>
      </c>
      <c r="N248" s="278">
        <f>IF(N$142=0,0,N$142/CHI_fec!N$142)</f>
        <v>2.3534900749335295</v>
      </c>
      <c r="O248" s="278">
        <f>IF(O$142=0,0,O$142/CHI_fec!O$142)</f>
        <v>2.323588950700834</v>
      </c>
      <c r="P248" s="278">
        <f>IF(P$142=0,0,P$142/CHI_fec!P$142)</f>
        <v>2.3120623206823367</v>
      </c>
      <c r="Q248" s="278">
        <f>IF(Q$142=0,0,Q$142/CHI_fec!Q$142)</f>
        <v>2.2293548005229367</v>
      </c>
      <c r="R248" s="278">
        <f>IF(R$142=0,0,R$142/CHI_fec!R$142)</f>
        <v>2.2382390493140876</v>
      </c>
      <c r="S248" s="278">
        <f>IF(S$142=0,0,S$142/CHI_fec!S$142)</f>
        <v>2.2520739004877521</v>
      </c>
      <c r="T248" s="278">
        <f>IF(T$142=0,0,T$142/CHI_fec!T$142)</f>
        <v>2.2779994492358706</v>
      </c>
      <c r="U248" s="278">
        <f>IF(U$142=0,0,U$142/CHI_fec!U$142)</f>
        <v>2.2746287274734489</v>
      </c>
      <c r="V248" s="278">
        <f>IF(V$142=0,0,V$142/CHI_fec!V$142)</f>
        <v>2.251898544003534</v>
      </c>
      <c r="W248" s="278">
        <f>IF(W$142=0,0,W$142/CHI_fec!W$142)</f>
        <v>2.2485809782213892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ES: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10945.488392170617</v>
      </c>
      <c r="C3" s="205">
        <f t="shared" si="0"/>
        <v>11178.759323173173</v>
      </c>
      <c r="D3" s="205">
        <f t="shared" si="0"/>
        <v>10899.591715168586</v>
      </c>
      <c r="E3" s="205">
        <f t="shared" si="0"/>
        <v>10449.118273395066</v>
      </c>
      <c r="F3" s="205">
        <f t="shared" si="0"/>
        <v>10488.15406641112</v>
      </c>
      <c r="G3" s="205">
        <f t="shared" si="0"/>
        <v>11013.318794298619</v>
      </c>
      <c r="H3" s="205">
        <f t="shared" si="0"/>
        <v>10931.178445381767</v>
      </c>
      <c r="I3" s="205">
        <f t="shared" si="0"/>
        <v>10551.357402742791</v>
      </c>
      <c r="J3" s="205">
        <f t="shared" si="0"/>
        <v>9989.0547263681601</v>
      </c>
      <c r="K3" s="205">
        <f t="shared" si="0"/>
        <v>7209.1720946682781</v>
      </c>
      <c r="L3" s="205">
        <f t="shared" si="0"/>
        <v>6364.6342680371226</v>
      </c>
      <c r="M3" s="205">
        <f t="shared" si="0"/>
        <v>5827.4150210262405</v>
      </c>
      <c r="N3" s="205">
        <f t="shared" si="0"/>
        <v>4961.1470396550858</v>
      </c>
      <c r="O3" s="205">
        <f t="shared" si="0"/>
        <v>4599.1242639287348</v>
      </c>
      <c r="P3" s="205">
        <f t="shared" si="0"/>
        <v>4786.9123457785654</v>
      </c>
      <c r="Q3" s="205">
        <f t="shared" si="0"/>
        <v>4970</v>
      </c>
      <c r="R3" s="205">
        <f t="shared" si="0"/>
        <v>5272.5879179399381</v>
      </c>
      <c r="S3" s="205">
        <f t="shared" si="0"/>
        <v>5547.8966440838194</v>
      </c>
      <c r="T3" s="205">
        <f t="shared" si="0"/>
        <v>5695.8263089681259</v>
      </c>
      <c r="U3" s="205">
        <f t="shared" si="0"/>
        <v>6265.6497337746423</v>
      </c>
      <c r="V3" s="205">
        <f t="shared" si="0"/>
        <v>5864.9753187794358</v>
      </c>
      <c r="W3" s="205">
        <f t="shared" si="0"/>
        <v>6283.5064887048475</v>
      </c>
      <c r="DA3" s="112"/>
    </row>
    <row r="4" spans="1:105" ht="12" customHeight="1" x14ac:dyDescent="0.25">
      <c r="A4" s="50" t="s">
        <v>49</v>
      </c>
      <c r="B4" s="243">
        <v>5171.4148089698674</v>
      </c>
      <c r="C4" s="243">
        <v>5091.2831827869713</v>
      </c>
      <c r="D4" s="243">
        <v>5513.0792072122758</v>
      </c>
      <c r="E4" s="243">
        <v>4964.7065253949841</v>
      </c>
      <c r="F4" s="243">
        <v>5210.5614292384862</v>
      </c>
      <c r="G4" s="243">
        <v>5102.2122728173263</v>
      </c>
      <c r="H4" s="243">
        <v>6080.729435006966</v>
      </c>
      <c r="I4" s="243">
        <v>6001.6466216366498</v>
      </c>
      <c r="J4" s="243">
        <v>4891.55190245015</v>
      </c>
      <c r="K4" s="243">
        <v>3471.215102479347</v>
      </c>
      <c r="L4" s="243">
        <v>2640.501591346952</v>
      </c>
      <c r="M4" s="243">
        <v>2191.968720076899</v>
      </c>
      <c r="N4" s="243">
        <v>1645.675819985463</v>
      </c>
      <c r="O4" s="243">
        <v>1254.863708849256</v>
      </c>
      <c r="P4" s="243">
        <v>1353.328356455032</v>
      </c>
      <c r="Q4" s="243">
        <v>1355.2838386603801</v>
      </c>
      <c r="R4" s="243">
        <v>1386.139681359517</v>
      </c>
      <c r="S4" s="243">
        <v>1440.4642968114269</v>
      </c>
      <c r="T4" s="243">
        <v>1658.8037200406461</v>
      </c>
      <c r="U4" s="243">
        <v>1923.734714751811</v>
      </c>
      <c r="V4" s="243">
        <v>1900.0549791891281</v>
      </c>
      <c r="W4" s="243">
        <v>1872.0755161500049</v>
      </c>
      <c r="DA4" s="83" t="s">
        <v>1406</v>
      </c>
    </row>
    <row r="5" spans="1:105" ht="12" customHeight="1" x14ac:dyDescent="0.25">
      <c r="A5" s="144" t="s">
        <v>50</v>
      </c>
      <c r="B5" s="284">
        <v>4295.3032897957037</v>
      </c>
      <c r="C5" s="284">
        <v>4628.8031289320461</v>
      </c>
      <c r="D5" s="284">
        <v>3790.8681851083888</v>
      </c>
      <c r="E5" s="284">
        <v>4178.8022256101931</v>
      </c>
      <c r="F5" s="284">
        <v>3909.2791823107068</v>
      </c>
      <c r="G5" s="284">
        <v>4667.0097018245106</v>
      </c>
      <c r="H5" s="284">
        <v>3480.250486316867</v>
      </c>
      <c r="I5" s="284">
        <v>3229.3549858868619</v>
      </c>
      <c r="J5" s="284">
        <v>3774.7205589709151</v>
      </c>
      <c r="K5" s="284">
        <v>2713.7540396215259</v>
      </c>
      <c r="L5" s="284">
        <v>2696.2962897940752</v>
      </c>
      <c r="M5" s="284">
        <v>2620.8108146685991</v>
      </c>
      <c r="N5" s="284">
        <v>2347.017232412074</v>
      </c>
      <c r="O5" s="284">
        <v>2370.1194801732381</v>
      </c>
      <c r="P5" s="284">
        <v>2463.6418652017951</v>
      </c>
      <c r="Q5" s="284">
        <v>2615.514164317085</v>
      </c>
      <c r="R5" s="284">
        <v>2799.1212754227422</v>
      </c>
      <c r="S5" s="284">
        <v>2962.7930495813862</v>
      </c>
      <c r="T5" s="284">
        <v>2903.7339755266248</v>
      </c>
      <c r="U5" s="284">
        <v>3114.836735423492</v>
      </c>
      <c r="V5" s="284">
        <v>2853.9297127700029</v>
      </c>
      <c r="W5" s="284">
        <v>3270.789320273564</v>
      </c>
      <c r="DA5" s="94" t="s">
        <v>1407</v>
      </c>
    </row>
    <row r="6" spans="1:105" ht="12" customHeight="1" x14ac:dyDescent="0.25">
      <c r="A6" s="49" t="s">
        <v>58</v>
      </c>
      <c r="B6" s="244">
        <v>1478.770293405046</v>
      </c>
      <c r="C6" s="244">
        <v>1458.673011454156</v>
      </c>
      <c r="D6" s="244">
        <v>1595.644322847922</v>
      </c>
      <c r="E6" s="244">
        <v>1305.609522389889</v>
      </c>
      <c r="F6" s="244">
        <v>1368.313454861928</v>
      </c>
      <c r="G6" s="244">
        <v>1244.0968196567819</v>
      </c>
      <c r="H6" s="244">
        <v>1370.198524057934</v>
      </c>
      <c r="I6" s="244">
        <v>1320.3557952192809</v>
      </c>
      <c r="J6" s="244">
        <v>1322.782264947095</v>
      </c>
      <c r="K6" s="244">
        <v>1024.202952567405</v>
      </c>
      <c r="L6" s="244">
        <v>1027.836386896096</v>
      </c>
      <c r="M6" s="244">
        <v>1014.635486280743</v>
      </c>
      <c r="N6" s="244">
        <v>968.4539872575491</v>
      </c>
      <c r="O6" s="244">
        <v>974.14107490624031</v>
      </c>
      <c r="P6" s="244">
        <v>969.94212412173829</v>
      </c>
      <c r="Q6" s="244">
        <v>999.20199702253501</v>
      </c>
      <c r="R6" s="244">
        <v>1087.3269611576791</v>
      </c>
      <c r="S6" s="244">
        <v>1144.639297691006</v>
      </c>
      <c r="T6" s="244">
        <v>1133.288613400855</v>
      </c>
      <c r="U6" s="244">
        <v>1227.07828359934</v>
      </c>
      <c r="V6" s="244">
        <v>1110.9906268203049</v>
      </c>
      <c r="W6" s="244">
        <v>1140.641652281279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36132.881999999998</v>
      </c>
      <c r="C9" s="243">
        <v>38465.684000000001</v>
      </c>
      <c r="D9" s="243">
        <v>39951.995000000003</v>
      </c>
      <c r="E9" s="243">
        <v>43452.279000000002</v>
      </c>
      <c r="F9" s="243">
        <v>43630.521000000001</v>
      </c>
      <c r="G9" s="243">
        <v>47316.542000000001</v>
      </c>
      <c r="H9" s="243">
        <v>50784.249000000003</v>
      </c>
      <c r="I9" s="243">
        <v>51919.813000000002</v>
      </c>
      <c r="J9" s="243">
        <v>41352.71</v>
      </c>
      <c r="K9" s="243">
        <v>28693.754000000001</v>
      </c>
      <c r="L9" s="243">
        <v>24693.591</v>
      </c>
      <c r="M9" s="243">
        <v>21733.651000000002</v>
      </c>
      <c r="N9" s="243">
        <v>16085.083000000001</v>
      </c>
      <c r="O9" s="243">
        <v>13478.091</v>
      </c>
      <c r="P9" s="243">
        <v>14067.665000000001</v>
      </c>
      <c r="Q9" s="243">
        <v>15167.838</v>
      </c>
      <c r="R9" s="243">
        <v>14814.25</v>
      </c>
      <c r="S9" s="243">
        <v>16077.593000000001</v>
      </c>
      <c r="T9" s="243">
        <v>16361.797</v>
      </c>
      <c r="U9" s="243">
        <v>16654.309000000001</v>
      </c>
      <c r="V9" s="243">
        <v>15877.511</v>
      </c>
      <c r="W9" s="243">
        <v>15953.511106223141</v>
      </c>
      <c r="DA9" s="83" t="s">
        <v>1410</v>
      </c>
    </row>
    <row r="10" spans="1:105" ht="12" customHeight="1" x14ac:dyDescent="0.25">
      <c r="A10" s="144" t="s">
        <v>1411</v>
      </c>
      <c r="B10" s="284">
        <v>46348.16540546374</v>
      </c>
      <c r="C10" s="284">
        <v>54008.286806413373</v>
      </c>
      <c r="D10" s="284">
        <v>42425.640505079507</v>
      </c>
      <c r="E10" s="284">
        <v>56482.808206208108</v>
      </c>
      <c r="F10" s="284">
        <v>50553.130105434997</v>
      </c>
      <c r="G10" s="284">
        <v>66840.342107141463</v>
      </c>
      <c r="H10" s="284">
        <v>44887.905679491538</v>
      </c>
      <c r="I10" s="284">
        <v>43144.354129152423</v>
      </c>
      <c r="J10" s="284">
        <v>49281.918005467043</v>
      </c>
      <c r="K10" s="284">
        <v>36730.715005118989</v>
      </c>
      <c r="L10" s="284">
        <v>42692.275007274533</v>
      </c>
      <c r="M10" s="284">
        <v>49820.130009266359</v>
      </c>
      <c r="N10" s="284">
        <v>44281.515009856979</v>
      </c>
      <c r="O10" s="284">
        <v>39081.913509585851</v>
      </c>
      <c r="P10" s="284">
        <v>37992.531509698951</v>
      </c>
      <c r="Q10" s="284">
        <v>40051.648010044803</v>
      </c>
      <c r="R10" s="284">
        <v>44995.794636633058</v>
      </c>
      <c r="S10" s="284">
        <v>45449.2856366673</v>
      </c>
      <c r="T10" s="284">
        <v>44701.34826123518</v>
      </c>
      <c r="U10" s="284">
        <v>47958.956511642828</v>
      </c>
      <c r="V10" s="284">
        <v>41893.189010344853</v>
      </c>
      <c r="W10" s="284">
        <v>45331.695329339062</v>
      </c>
      <c r="DA10" s="94" t="s">
        <v>1412</v>
      </c>
    </row>
    <row r="11" spans="1:105" ht="12" customHeight="1" x14ac:dyDescent="0.25">
      <c r="A11" s="49" t="s">
        <v>1413</v>
      </c>
      <c r="B11" s="244">
        <v>4398</v>
      </c>
      <c r="C11" s="244">
        <v>4691</v>
      </c>
      <c r="D11" s="244">
        <v>4922</v>
      </c>
      <c r="E11" s="244">
        <v>4864</v>
      </c>
      <c r="F11" s="244">
        <v>4877</v>
      </c>
      <c r="G11" s="244">
        <v>4911</v>
      </c>
      <c r="H11" s="244">
        <v>4871</v>
      </c>
      <c r="I11" s="244">
        <v>4862</v>
      </c>
      <c r="J11" s="244">
        <v>4760</v>
      </c>
      <c r="K11" s="244">
        <v>4199</v>
      </c>
      <c r="L11" s="244">
        <v>4489</v>
      </c>
      <c r="M11" s="244">
        <v>4520</v>
      </c>
      <c r="N11" s="244">
        <v>4427</v>
      </c>
      <c r="O11" s="244">
        <v>4405</v>
      </c>
      <c r="P11" s="244">
        <v>4399</v>
      </c>
      <c r="Q11" s="244">
        <v>4570</v>
      </c>
      <c r="R11" s="244">
        <v>4591</v>
      </c>
      <c r="S11" s="244">
        <v>4626</v>
      </c>
      <c r="T11" s="244">
        <v>4691</v>
      </c>
      <c r="U11" s="244">
        <v>4777</v>
      </c>
      <c r="V11" s="244">
        <v>4547</v>
      </c>
      <c r="W11" s="244">
        <v>4641.0695822915004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40147.64666666666</v>
      </c>
      <c r="C14" s="243">
        <v>44061.148661036532</v>
      </c>
      <c r="D14" s="243">
        <v>44061.148661036532</v>
      </c>
      <c r="E14" s="243">
        <v>47974.650655406404</v>
      </c>
      <c r="F14" s="243">
        <v>47974.650655406404</v>
      </c>
      <c r="G14" s="243">
        <v>51888.152649776282</v>
      </c>
      <c r="H14" s="243">
        <v>55801.654644146147</v>
      </c>
      <c r="I14" s="243">
        <v>55801.654644146147</v>
      </c>
      <c r="J14" s="243">
        <v>51888.152649776282</v>
      </c>
      <c r="K14" s="243">
        <v>51888.152649776282</v>
      </c>
      <c r="L14" s="243">
        <v>51888.152649776282</v>
      </c>
      <c r="M14" s="243">
        <v>51888.152649776282</v>
      </c>
      <c r="N14" s="243">
        <v>47974.650655406404</v>
      </c>
      <c r="O14" s="243">
        <v>47974.650655406404</v>
      </c>
      <c r="P14" s="243">
        <v>47974.650655406404</v>
      </c>
      <c r="Q14" s="243">
        <v>47974.650655406404</v>
      </c>
      <c r="R14" s="243">
        <v>47974.650655406404</v>
      </c>
      <c r="S14" s="243">
        <v>47974.650655406404</v>
      </c>
      <c r="T14" s="243">
        <v>47974.650655406404</v>
      </c>
      <c r="U14" s="243">
        <v>47974.650655406404</v>
      </c>
      <c r="V14" s="243">
        <v>47974.650655406404</v>
      </c>
      <c r="W14" s="243">
        <v>47974.650655406404</v>
      </c>
      <c r="DA14" s="83" t="s">
        <v>1415</v>
      </c>
    </row>
    <row r="15" spans="1:105" ht="12" customHeight="1" x14ac:dyDescent="0.25">
      <c r="A15" s="107" t="s">
        <v>1411</v>
      </c>
      <c r="B15" s="284">
        <v>51497.961561626384</v>
      </c>
      <c r="C15" s="284">
        <v>59531.086883760698</v>
      </c>
      <c r="D15" s="284">
        <v>59531.086883760698</v>
      </c>
      <c r="E15" s="284">
        <v>59531.086883760698</v>
      </c>
      <c r="F15" s="284">
        <v>59531.086883760698</v>
      </c>
      <c r="G15" s="284">
        <v>71580.774866962194</v>
      </c>
      <c r="H15" s="284">
        <v>67564.212205895034</v>
      </c>
      <c r="I15" s="284">
        <v>67564.212205895034</v>
      </c>
      <c r="J15" s="284">
        <v>67564.212205895034</v>
      </c>
      <c r="K15" s="284">
        <v>63547.649544827873</v>
      </c>
      <c r="L15" s="284">
        <v>63547.649544827873</v>
      </c>
      <c r="M15" s="284">
        <v>63547.649544827873</v>
      </c>
      <c r="N15" s="284">
        <v>63547.649544827873</v>
      </c>
      <c r="O15" s="284">
        <v>59531.086883760698</v>
      </c>
      <c r="P15" s="284">
        <v>59531.086883760698</v>
      </c>
      <c r="Q15" s="284">
        <v>59531.086883760698</v>
      </c>
      <c r="R15" s="284">
        <v>59531.086883760698</v>
      </c>
      <c r="S15" s="284">
        <v>59531.086883760698</v>
      </c>
      <c r="T15" s="284">
        <v>59531.086883760698</v>
      </c>
      <c r="U15" s="284">
        <v>59531.086883760698</v>
      </c>
      <c r="V15" s="284">
        <v>59531.086883760698</v>
      </c>
      <c r="W15" s="284">
        <v>59531.086883760698</v>
      </c>
      <c r="DA15" s="94" t="s">
        <v>1416</v>
      </c>
    </row>
    <row r="16" spans="1:105" ht="12" customHeight="1" x14ac:dyDescent="0.25">
      <c r="A16" s="49" t="s">
        <v>1413</v>
      </c>
      <c r="B16" s="244">
        <v>5222.2222222222226</v>
      </c>
      <c r="C16" s="244">
        <v>5222.2222222222226</v>
      </c>
      <c r="D16" s="244">
        <v>5482.5459640843837</v>
      </c>
      <c r="E16" s="244">
        <v>5482.5459640843837</v>
      </c>
      <c r="F16" s="244">
        <v>5482.5459640843837</v>
      </c>
      <c r="G16" s="244">
        <v>5482.5459640843837</v>
      </c>
      <c r="H16" s="244">
        <v>5222.2222222222226</v>
      </c>
      <c r="I16" s="244">
        <v>5445.1787975286188</v>
      </c>
      <c r="J16" s="244">
        <v>5445.1787975286188</v>
      </c>
      <c r="K16" s="244">
        <v>5222.2222222222226</v>
      </c>
      <c r="L16" s="244">
        <v>5222.2222222222226</v>
      </c>
      <c r="M16" s="244">
        <v>5222.2222222222226</v>
      </c>
      <c r="N16" s="244">
        <v>4961.8984803600597</v>
      </c>
      <c r="O16" s="244">
        <v>4961.8984803600597</v>
      </c>
      <c r="P16" s="244">
        <v>4961.8984803600597</v>
      </c>
      <c r="Q16" s="244">
        <v>4961.8984803600597</v>
      </c>
      <c r="R16" s="244">
        <v>4961.8984803600597</v>
      </c>
      <c r="S16" s="244">
        <v>4961.8984803600597</v>
      </c>
      <c r="T16" s="244">
        <v>5222.2222222222226</v>
      </c>
      <c r="U16" s="244">
        <v>5445.1787975286188</v>
      </c>
      <c r="V16" s="244">
        <v>5445.1787975286188</v>
      </c>
      <c r="W16" s="244">
        <v>5445.1787975286188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3913.501994369869</v>
      </c>
      <c r="D18" s="243">
        <v>0</v>
      </c>
      <c r="E18" s="243">
        <v>3913.501994369869</v>
      </c>
      <c r="F18" s="243">
        <v>3913.501994369869</v>
      </c>
      <c r="G18" s="243">
        <v>3913.501994369869</v>
      </c>
      <c r="H18" s="243">
        <v>3913.501994369869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3913.501994369869</v>
      </c>
      <c r="T18" s="243">
        <v>0</v>
      </c>
      <c r="U18" s="243">
        <v>0</v>
      </c>
      <c r="V18" s="243">
        <v>0</v>
      </c>
      <c r="W18" s="243">
        <v>3913.501994369869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8033.1253221343304</v>
      </c>
      <c r="D19" s="284">
        <v>0</v>
      </c>
      <c r="E19" s="284">
        <v>4016.5626610671652</v>
      </c>
      <c r="F19" s="284">
        <v>0</v>
      </c>
      <c r="G19" s="284">
        <v>12049.687983201489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4016.5626610671652</v>
      </c>
      <c r="S19" s="284">
        <v>0</v>
      </c>
      <c r="T19" s="284">
        <v>0</v>
      </c>
      <c r="U19" s="284">
        <v>4016.5626610671652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483.28031716855918</v>
      </c>
      <c r="D20" s="244">
        <v>260.32374186216219</v>
      </c>
      <c r="E20" s="244">
        <v>483.28031716855918</v>
      </c>
      <c r="F20" s="244">
        <v>260.32374186216219</v>
      </c>
      <c r="G20" s="244">
        <v>222.9565753063971</v>
      </c>
      <c r="H20" s="244">
        <v>0</v>
      </c>
      <c r="I20" s="244">
        <v>445.91315061279408</v>
      </c>
      <c r="J20" s="244">
        <v>260.32374186216219</v>
      </c>
      <c r="K20" s="244">
        <v>0</v>
      </c>
      <c r="L20" s="244">
        <v>260.32374186216219</v>
      </c>
      <c r="M20" s="244">
        <v>222.9565753063971</v>
      </c>
      <c r="N20" s="244">
        <v>0</v>
      </c>
      <c r="O20" s="244">
        <v>260.32374186216219</v>
      </c>
      <c r="P20" s="244">
        <v>222.9565753063971</v>
      </c>
      <c r="Q20" s="244">
        <v>260.32374186216219</v>
      </c>
      <c r="R20" s="244">
        <v>222.9565753063971</v>
      </c>
      <c r="S20" s="244">
        <v>260.32374186216219</v>
      </c>
      <c r="T20" s="244">
        <v>483.28031716855918</v>
      </c>
      <c r="U20" s="244">
        <v>483.28031716855918</v>
      </c>
      <c r="V20" s="244">
        <v>222.9565753063971</v>
      </c>
      <c r="W20" s="244">
        <v>260.32374186216219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3913.5019943698717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3913.5019943698644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3913.501994369879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0</v>
      </c>
      <c r="S22" s="243">
        <f t="shared" si="1"/>
        <v>3913.5019943698717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3">
        <f t="shared" si="1"/>
        <v>3913.5019943698717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4016.5626610671679</v>
      </c>
      <c r="F23" s="284">
        <f t="shared" si="2"/>
        <v>0</v>
      </c>
      <c r="G23" s="284">
        <f t="shared" si="2"/>
        <v>0</v>
      </c>
      <c r="H23" s="284">
        <f t="shared" si="2"/>
        <v>4016.5626610671607</v>
      </c>
      <c r="I23" s="284">
        <f t="shared" si="2"/>
        <v>0</v>
      </c>
      <c r="J23" s="284">
        <f t="shared" si="2"/>
        <v>0</v>
      </c>
      <c r="K23" s="284">
        <f t="shared" si="2"/>
        <v>4016.5626610671607</v>
      </c>
      <c r="L23" s="284">
        <f t="shared" si="2"/>
        <v>0</v>
      </c>
      <c r="M23" s="284">
        <f t="shared" si="2"/>
        <v>0</v>
      </c>
      <c r="N23" s="284">
        <f t="shared" si="2"/>
        <v>0</v>
      </c>
      <c r="O23" s="284">
        <f t="shared" si="2"/>
        <v>4016.5626610671752</v>
      </c>
      <c r="P23" s="284">
        <f t="shared" si="2"/>
        <v>0</v>
      </c>
      <c r="Q23" s="284">
        <f t="shared" si="2"/>
        <v>0</v>
      </c>
      <c r="R23" s="284">
        <f t="shared" si="2"/>
        <v>4016.5626610671679</v>
      </c>
      <c r="S23" s="284">
        <f t="shared" si="2"/>
        <v>0</v>
      </c>
      <c r="T23" s="284">
        <f t="shared" si="2"/>
        <v>0</v>
      </c>
      <c r="U23" s="284">
        <f t="shared" si="2"/>
        <v>4016.5626610671679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483.28031716855912</v>
      </c>
      <c r="D24" s="244">
        <f t="shared" si="3"/>
        <v>0</v>
      </c>
      <c r="E24" s="244">
        <f t="shared" si="3"/>
        <v>483.28031716855912</v>
      </c>
      <c r="F24" s="244">
        <f t="shared" si="3"/>
        <v>260.32374186216202</v>
      </c>
      <c r="G24" s="244">
        <f t="shared" si="3"/>
        <v>222.9565753063971</v>
      </c>
      <c r="H24" s="244">
        <f t="shared" si="3"/>
        <v>260.32374186216111</v>
      </c>
      <c r="I24" s="244">
        <f t="shared" si="3"/>
        <v>222.95657530639801</v>
      </c>
      <c r="J24" s="244">
        <f t="shared" si="3"/>
        <v>260.32374186216202</v>
      </c>
      <c r="K24" s="244">
        <f t="shared" si="3"/>
        <v>222.95657530639619</v>
      </c>
      <c r="L24" s="244">
        <f t="shared" si="3"/>
        <v>260.32374186216202</v>
      </c>
      <c r="M24" s="244">
        <f t="shared" si="3"/>
        <v>222.9565753063971</v>
      </c>
      <c r="N24" s="244">
        <f t="shared" si="3"/>
        <v>260.32374186216293</v>
      </c>
      <c r="O24" s="244">
        <f t="shared" si="3"/>
        <v>260.32374186216202</v>
      </c>
      <c r="P24" s="244">
        <f t="shared" si="3"/>
        <v>222.9565753063971</v>
      </c>
      <c r="Q24" s="244">
        <f t="shared" si="3"/>
        <v>260.32374186216202</v>
      </c>
      <c r="R24" s="244">
        <f t="shared" si="3"/>
        <v>222.9565753063971</v>
      </c>
      <c r="S24" s="244">
        <f t="shared" si="3"/>
        <v>260.32374186216202</v>
      </c>
      <c r="T24" s="244">
        <f t="shared" si="3"/>
        <v>222.95657530639619</v>
      </c>
      <c r="U24" s="244">
        <f t="shared" si="3"/>
        <v>260.32374186216293</v>
      </c>
      <c r="V24" s="244">
        <f t="shared" si="3"/>
        <v>222.9565753063971</v>
      </c>
      <c r="W24" s="244">
        <f t="shared" si="3"/>
        <v>260.32374186216202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4014.7646666666624</v>
      </c>
      <c r="C26" s="243">
        <f t="shared" si="4"/>
        <v>5595.4646610365307</v>
      </c>
      <c r="D26" s="243">
        <f t="shared" si="4"/>
        <v>4109.1536610365292</v>
      </c>
      <c r="E26" s="243">
        <f t="shared" si="4"/>
        <v>4522.3716554064013</v>
      </c>
      <c r="F26" s="243">
        <f t="shared" si="4"/>
        <v>4344.1296554064029</v>
      </c>
      <c r="G26" s="243">
        <f t="shared" si="4"/>
        <v>4571.6106497762812</v>
      </c>
      <c r="H26" s="243">
        <f t="shared" si="4"/>
        <v>5017.4056441461435</v>
      </c>
      <c r="I26" s="243">
        <f t="shared" si="4"/>
        <v>3881.841644146145</v>
      </c>
      <c r="J26" s="243">
        <f t="shared" si="4"/>
        <v>10535.442649776283</v>
      </c>
      <c r="K26" s="243">
        <f t="shared" si="4"/>
        <v>23194.398649776282</v>
      </c>
      <c r="L26" s="243">
        <f t="shared" si="4"/>
        <v>27194.561649776282</v>
      </c>
      <c r="M26" s="243">
        <f t="shared" si="4"/>
        <v>30154.501649776281</v>
      </c>
      <c r="N26" s="243">
        <f t="shared" si="4"/>
        <v>31889.567655406405</v>
      </c>
      <c r="O26" s="243">
        <f t="shared" si="4"/>
        <v>34496.559655406403</v>
      </c>
      <c r="P26" s="243">
        <f t="shared" si="4"/>
        <v>33906.985655406403</v>
      </c>
      <c r="Q26" s="243">
        <f t="shared" si="4"/>
        <v>32806.812655406407</v>
      </c>
      <c r="R26" s="243">
        <f t="shared" si="4"/>
        <v>33160.400655406404</v>
      </c>
      <c r="S26" s="243">
        <f t="shared" si="4"/>
        <v>31897.057655406403</v>
      </c>
      <c r="T26" s="243">
        <f t="shared" si="4"/>
        <v>31612.853655406405</v>
      </c>
      <c r="U26" s="243">
        <f t="shared" si="4"/>
        <v>31320.341655406402</v>
      </c>
      <c r="V26" s="243">
        <f t="shared" si="4"/>
        <v>32097.139655406405</v>
      </c>
      <c r="W26" s="243">
        <f t="shared" si="4"/>
        <v>32021.139549183263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5149.7961561626435</v>
      </c>
      <c r="C27" s="284">
        <f t="shared" si="5"/>
        <v>5522.800077347325</v>
      </c>
      <c r="D27" s="284">
        <f t="shared" si="5"/>
        <v>17105.44637868119</v>
      </c>
      <c r="E27" s="284">
        <f t="shared" si="5"/>
        <v>3048.2786775525892</v>
      </c>
      <c r="F27" s="284">
        <f t="shared" si="5"/>
        <v>8977.9567783257007</v>
      </c>
      <c r="G27" s="284">
        <f t="shared" si="5"/>
        <v>4740.432759820731</v>
      </c>
      <c r="H27" s="284">
        <f t="shared" si="5"/>
        <v>22676.306526403496</v>
      </c>
      <c r="I27" s="284">
        <f t="shared" si="5"/>
        <v>24419.85807674261</v>
      </c>
      <c r="J27" s="284">
        <f t="shared" si="5"/>
        <v>18282.29420042799</v>
      </c>
      <c r="K27" s="284">
        <f t="shared" si="5"/>
        <v>26816.934539708884</v>
      </c>
      <c r="L27" s="284">
        <f t="shared" si="5"/>
        <v>20855.37453755334</v>
      </c>
      <c r="M27" s="284">
        <f t="shared" si="5"/>
        <v>13727.519535561514</v>
      </c>
      <c r="N27" s="284">
        <f t="shared" si="5"/>
        <v>19266.134534970894</v>
      </c>
      <c r="O27" s="284">
        <f t="shared" si="5"/>
        <v>20449.173374174847</v>
      </c>
      <c r="P27" s="284">
        <f t="shared" si="5"/>
        <v>21538.555374061747</v>
      </c>
      <c r="Q27" s="284">
        <f t="shared" si="5"/>
        <v>19479.438873715895</v>
      </c>
      <c r="R27" s="284">
        <f t="shared" si="5"/>
        <v>14535.29224712764</v>
      </c>
      <c r="S27" s="284">
        <f t="shared" si="5"/>
        <v>14081.801247093397</v>
      </c>
      <c r="T27" s="284">
        <f t="shared" si="5"/>
        <v>14829.738622525518</v>
      </c>
      <c r="U27" s="284">
        <f t="shared" si="5"/>
        <v>11572.13037211787</v>
      </c>
      <c r="V27" s="284">
        <f t="shared" si="5"/>
        <v>17637.897873415845</v>
      </c>
      <c r="W27" s="284">
        <f t="shared" si="5"/>
        <v>14199.391554421636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824.22222222222263</v>
      </c>
      <c r="C28" s="244">
        <f t="shared" si="6"/>
        <v>531.22222222222263</v>
      </c>
      <c r="D28" s="244">
        <f t="shared" si="6"/>
        <v>560.54596408438374</v>
      </c>
      <c r="E28" s="244">
        <f t="shared" si="6"/>
        <v>618.54596408438374</v>
      </c>
      <c r="F28" s="244">
        <f t="shared" si="6"/>
        <v>605.54596408438374</v>
      </c>
      <c r="G28" s="244">
        <f t="shared" si="6"/>
        <v>571.54596408438374</v>
      </c>
      <c r="H28" s="244">
        <f t="shared" si="6"/>
        <v>351.22222222222263</v>
      </c>
      <c r="I28" s="244">
        <f t="shared" si="6"/>
        <v>583.17879752861882</v>
      </c>
      <c r="J28" s="244">
        <f t="shared" si="6"/>
        <v>685.17879752861882</v>
      </c>
      <c r="K28" s="244">
        <f t="shared" si="6"/>
        <v>1023.2222222222226</v>
      </c>
      <c r="L28" s="244">
        <f t="shared" si="6"/>
        <v>733.22222222222263</v>
      </c>
      <c r="M28" s="244">
        <f t="shared" si="6"/>
        <v>702.22222222222263</v>
      </c>
      <c r="N28" s="244">
        <f t="shared" si="6"/>
        <v>534.89848036005969</v>
      </c>
      <c r="O28" s="244">
        <f t="shared" si="6"/>
        <v>556.89848036005969</v>
      </c>
      <c r="P28" s="244">
        <f t="shared" si="6"/>
        <v>562.89848036005969</v>
      </c>
      <c r="Q28" s="244">
        <f t="shared" si="6"/>
        <v>391.89848036005969</v>
      </c>
      <c r="R28" s="244">
        <f t="shared" si="6"/>
        <v>370.89848036005969</v>
      </c>
      <c r="S28" s="244">
        <f t="shared" si="6"/>
        <v>335.89848036005969</v>
      </c>
      <c r="T28" s="244">
        <f t="shared" si="6"/>
        <v>531.22222222222263</v>
      </c>
      <c r="U28" s="244">
        <f t="shared" si="6"/>
        <v>668.17879752861882</v>
      </c>
      <c r="V28" s="244">
        <f t="shared" si="6"/>
        <v>898.17879752861882</v>
      </c>
      <c r="W28" s="244">
        <f t="shared" si="6"/>
        <v>804.10921523711841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6402.3854686156483</v>
      </c>
      <c r="C31" s="212">
        <v>7084.9137575236446</v>
      </c>
      <c r="D31" s="212">
        <v>6229.1113499570056</v>
      </c>
      <c r="E31" s="212">
        <v>7405.228288907997</v>
      </c>
      <c r="F31" s="212">
        <v>6908.6799656061876</v>
      </c>
      <c r="G31" s="212">
        <v>7564.1366294067066</v>
      </c>
      <c r="H31" s="212">
        <v>6654.4721410146176</v>
      </c>
      <c r="I31" s="212">
        <v>6771.963456577816</v>
      </c>
      <c r="J31" s="212">
        <v>6330.227257093723</v>
      </c>
      <c r="K31" s="212">
        <v>4611.7001719690443</v>
      </c>
      <c r="L31" s="212">
        <v>4723.6471195184859</v>
      </c>
      <c r="M31" s="212">
        <v>4851.019690455717</v>
      </c>
      <c r="N31" s="212">
        <v>3957.6712811693901</v>
      </c>
      <c r="O31" s="212">
        <v>3493.3265692175419</v>
      </c>
      <c r="P31" s="212">
        <v>3470.2922799101152</v>
      </c>
      <c r="Q31" s="212">
        <v>3733.9701838517458</v>
      </c>
      <c r="R31" s="212">
        <v>4075.8229787544451</v>
      </c>
      <c r="S31" s="212">
        <v>4195.7507502179697</v>
      </c>
      <c r="T31" s="212">
        <v>4304.4847866468372</v>
      </c>
      <c r="U31" s="212">
        <v>4244.4783514816754</v>
      </c>
      <c r="V31" s="212">
        <v>3867.497074793117</v>
      </c>
      <c r="W31" s="212">
        <v>4151.0742209503314</v>
      </c>
      <c r="DA31" s="109" t="s">
        <v>1421</v>
      </c>
    </row>
    <row r="32" spans="1:105" ht="12" customHeight="1" x14ac:dyDescent="0.25">
      <c r="A32" s="24" t="s">
        <v>30</v>
      </c>
      <c r="B32" s="215">
        <v>294.47575236457442</v>
      </c>
      <c r="C32" s="215">
        <v>185.91900257953569</v>
      </c>
      <c r="D32" s="215">
        <v>151.6051590713671</v>
      </c>
      <c r="E32" s="215">
        <v>130.39286328460881</v>
      </c>
      <c r="F32" s="215">
        <v>85.5803955288048</v>
      </c>
      <c r="G32" s="215">
        <v>101.1930352536543</v>
      </c>
      <c r="H32" s="215">
        <v>127.1615649183147</v>
      </c>
      <c r="I32" s="215">
        <v>261.25915735167672</v>
      </c>
      <c r="J32" s="215">
        <v>187.08202923473769</v>
      </c>
      <c r="K32" s="215">
        <v>18.53447979363715</v>
      </c>
      <c r="L32" s="215">
        <v>22.588822012037831</v>
      </c>
      <c r="M32" s="215">
        <v>163.9139294926913</v>
      </c>
      <c r="N32" s="215">
        <v>9.2098882201203782</v>
      </c>
      <c r="O32" s="215">
        <v>9.1525365434221833</v>
      </c>
      <c r="P32" s="215">
        <v>8.0285468615649176</v>
      </c>
      <c r="Q32" s="215">
        <v>6.8931212381771276</v>
      </c>
      <c r="R32" s="215">
        <v>10.309544282029229</v>
      </c>
      <c r="S32" s="215">
        <v>12.01272570937231</v>
      </c>
      <c r="T32" s="215">
        <v>12.590025795356841</v>
      </c>
      <c r="U32" s="215">
        <v>9.1640584694754939</v>
      </c>
      <c r="V32" s="215">
        <v>9.1640584694754939</v>
      </c>
      <c r="W32" s="215">
        <v>9.1640584694754939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2315.8593293207218</v>
      </c>
      <c r="C33" s="206">
        <f t="shared" si="7"/>
        <v>2559.7854686156484</v>
      </c>
      <c r="D33" s="206">
        <f t="shared" si="7"/>
        <v>2357.079277730008</v>
      </c>
      <c r="E33" s="206">
        <f t="shared" si="7"/>
        <v>2520.2325881341358</v>
      </c>
      <c r="F33" s="206">
        <f t="shared" si="7"/>
        <v>2553.6256233877893</v>
      </c>
      <c r="G33" s="206">
        <f t="shared" si="7"/>
        <v>2491.8840068787617</v>
      </c>
      <c r="H33" s="206">
        <f t="shared" si="7"/>
        <v>2591.5782459157344</v>
      </c>
      <c r="I33" s="206">
        <f t="shared" si="7"/>
        <v>2724.0852106620805</v>
      </c>
      <c r="J33" s="206">
        <f t="shared" si="7"/>
        <v>2576.561994840928</v>
      </c>
      <c r="K33" s="206">
        <f t="shared" si="7"/>
        <v>2358.1398968185717</v>
      </c>
      <c r="L33" s="206">
        <f t="shared" si="7"/>
        <v>2458.2712811693887</v>
      </c>
      <c r="M33" s="206">
        <f t="shared" si="7"/>
        <v>2342.3855546001714</v>
      </c>
      <c r="N33" s="206">
        <f t="shared" si="7"/>
        <v>1734.50369733448</v>
      </c>
      <c r="O33" s="206">
        <f t="shared" si="7"/>
        <v>1277.0946689595876</v>
      </c>
      <c r="P33" s="206">
        <f t="shared" si="7"/>
        <v>1254.7577815993118</v>
      </c>
      <c r="Q33" s="206">
        <f t="shared" si="7"/>
        <v>1302.8447119518487</v>
      </c>
      <c r="R33" s="206">
        <f t="shared" si="7"/>
        <v>1433.9472055030094</v>
      </c>
      <c r="S33" s="206">
        <f t="shared" si="7"/>
        <v>1389.8920034393809</v>
      </c>
      <c r="T33" s="206">
        <f t="shared" si="7"/>
        <v>1452.6441100601894</v>
      </c>
      <c r="U33" s="206">
        <f t="shared" si="7"/>
        <v>1385.0122957867584</v>
      </c>
      <c r="V33" s="206">
        <f t="shared" si="7"/>
        <v>1136.6246775580396</v>
      </c>
      <c r="W33" s="206">
        <f t="shared" si="7"/>
        <v>1034.9643164230438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29.373258813413582</v>
      </c>
      <c r="C35" s="206">
        <v>29.373258813413582</v>
      </c>
      <c r="D35" s="206">
        <v>29.373258813413582</v>
      </c>
      <c r="E35" s="206">
        <v>29.373258813413582</v>
      </c>
      <c r="F35" s="206">
        <v>30.503009458297509</v>
      </c>
      <c r="G35" s="206">
        <v>29.373258813413582</v>
      </c>
      <c r="H35" s="206">
        <v>27.113757523645749</v>
      </c>
      <c r="I35" s="206">
        <v>27.113757523645749</v>
      </c>
      <c r="J35" s="206">
        <v>27.113757523645749</v>
      </c>
      <c r="K35" s="206">
        <v>22.594840928632841</v>
      </c>
      <c r="L35" s="206">
        <v>23.724591573516761</v>
      </c>
      <c r="M35" s="206">
        <v>18.075838349097161</v>
      </c>
      <c r="N35" s="206">
        <v>16.946087704213241</v>
      </c>
      <c r="O35" s="206">
        <v>12.427171109200341</v>
      </c>
      <c r="P35" s="206">
        <v>37.281427343078249</v>
      </c>
      <c r="Q35" s="206">
        <v>32.762510748065353</v>
      </c>
      <c r="R35" s="206">
        <v>42.93018056749785</v>
      </c>
      <c r="S35" s="206">
        <v>33.892261392949273</v>
      </c>
      <c r="T35" s="206">
        <v>31.632760103181429</v>
      </c>
      <c r="U35" s="206">
        <v>36.151676698194322</v>
      </c>
      <c r="V35" s="206">
        <v>33.892261392949273</v>
      </c>
      <c r="W35" s="206">
        <v>25.373946689595869</v>
      </c>
      <c r="DA35" s="71" t="s">
        <v>1424</v>
      </c>
    </row>
    <row r="36" spans="1:105" ht="12" customHeight="1" x14ac:dyDescent="0.25">
      <c r="A36" s="18" t="s">
        <v>69</v>
      </c>
      <c r="B36" s="206">
        <v>71.8926053310404</v>
      </c>
      <c r="C36" s="206">
        <v>78.054858125537393</v>
      </c>
      <c r="D36" s="206">
        <v>77.027773000859838</v>
      </c>
      <c r="E36" s="206">
        <v>85.244110060189158</v>
      </c>
      <c r="F36" s="206">
        <v>97.568529664660346</v>
      </c>
      <c r="G36" s="206">
        <v>125.2985382631126</v>
      </c>
      <c r="H36" s="206">
        <v>52.378933791917447</v>
      </c>
      <c r="I36" s="206">
        <v>144.8122957867584</v>
      </c>
      <c r="J36" s="206">
        <v>141.73112639724849</v>
      </c>
      <c r="K36" s="206">
        <v>138.6500429922614</v>
      </c>
      <c r="L36" s="206">
        <v>143.7852106620808</v>
      </c>
      <c r="M36" s="206">
        <v>106.81186586414449</v>
      </c>
      <c r="N36" s="206">
        <v>89.35227858985381</v>
      </c>
      <c r="O36" s="206">
        <v>141.73112639724849</v>
      </c>
      <c r="P36" s="206">
        <v>107.83895098882201</v>
      </c>
      <c r="Q36" s="206">
        <v>140.70412725709369</v>
      </c>
      <c r="R36" s="206">
        <v>109.8930352536543</v>
      </c>
      <c r="S36" s="206">
        <v>111.9470335339639</v>
      </c>
      <c r="T36" s="206">
        <v>94.487446259673249</v>
      </c>
      <c r="U36" s="206">
        <v>95.514445399828034</v>
      </c>
      <c r="V36" s="206">
        <v>90.379277730008596</v>
      </c>
      <c r="W36" s="206">
        <v>106.42055030094581</v>
      </c>
      <c r="DA36" s="71" t="s">
        <v>1425</v>
      </c>
    </row>
    <row r="37" spans="1:105" ht="12" customHeight="1" x14ac:dyDescent="0.25">
      <c r="A37" s="18" t="s">
        <v>70</v>
      </c>
      <c r="B37" s="206">
        <v>182.3731728288908</v>
      </c>
      <c r="C37" s="206">
        <v>175.61857265692171</v>
      </c>
      <c r="D37" s="206">
        <v>184.30300945829751</v>
      </c>
      <c r="E37" s="206">
        <v>170.79389509888219</v>
      </c>
      <c r="F37" s="206">
        <v>110.0028374892519</v>
      </c>
      <c r="G37" s="206">
        <v>82.984608770421318</v>
      </c>
      <c r="H37" s="206">
        <v>183.3380911435942</v>
      </c>
      <c r="I37" s="206">
        <v>165.96921754084261</v>
      </c>
      <c r="J37" s="206">
        <v>141.8458297506449</v>
      </c>
      <c r="K37" s="206">
        <v>119.65227858985379</v>
      </c>
      <c r="L37" s="206">
        <v>95.52880481513327</v>
      </c>
      <c r="M37" s="206">
        <v>113.8625967325881</v>
      </c>
      <c r="N37" s="206">
        <v>65.615735167669811</v>
      </c>
      <c r="O37" s="206">
        <v>33.772828890799659</v>
      </c>
      <c r="P37" s="206">
        <v>17.368873602751499</v>
      </c>
      <c r="Q37" s="206">
        <v>11.5792777300086</v>
      </c>
      <c r="R37" s="206">
        <v>13.5091143594153</v>
      </c>
      <c r="S37" s="206">
        <v>14.474032674118661</v>
      </c>
      <c r="T37" s="206">
        <v>15.4390369733448</v>
      </c>
      <c r="U37" s="206">
        <v>18.33379191745486</v>
      </c>
      <c r="V37" s="206">
        <v>12.544196044711949</v>
      </c>
      <c r="W37" s="206">
        <v>11.833963886500429</v>
      </c>
      <c r="DA37" s="71" t="s">
        <v>1426</v>
      </c>
    </row>
    <row r="38" spans="1:105" ht="12" customHeight="1" x14ac:dyDescent="0.25">
      <c r="A38" s="18" t="s">
        <v>34</v>
      </c>
      <c r="B38" s="206">
        <v>2032.2202923473769</v>
      </c>
      <c r="C38" s="206">
        <v>2276.7387790197758</v>
      </c>
      <c r="D38" s="206">
        <v>2066.375236457437</v>
      </c>
      <c r="E38" s="206">
        <v>2234.8213241616509</v>
      </c>
      <c r="F38" s="206">
        <v>2315.5512467755798</v>
      </c>
      <c r="G38" s="206">
        <v>2254.2276010318142</v>
      </c>
      <c r="H38" s="206">
        <v>2328.747463456577</v>
      </c>
      <c r="I38" s="206">
        <v>2386.1899398108339</v>
      </c>
      <c r="J38" s="206">
        <v>2265.871281169389</v>
      </c>
      <c r="K38" s="206">
        <v>2077.2427343078239</v>
      </c>
      <c r="L38" s="206">
        <v>2195.232674118658</v>
      </c>
      <c r="M38" s="206">
        <v>2103.6352536543418</v>
      </c>
      <c r="N38" s="206">
        <v>1562.5895958727431</v>
      </c>
      <c r="O38" s="206">
        <v>1089.163542562339</v>
      </c>
      <c r="P38" s="206">
        <v>1092.26852966466</v>
      </c>
      <c r="Q38" s="206">
        <v>1117.798796216681</v>
      </c>
      <c r="R38" s="206">
        <v>1267.614875322442</v>
      </c>
      <c r="S38" s="206">
        <v>1229.578675838349</v>
      </c>
      <c r="T38" s="206">
        <v>1311.08486672399</v>
      </c>
      <c r="U38" s="206">
        <v>1235.0123817712811</v>
      </c>
      <c r="V38" s="206">
        <v>999.80894239036968</v>
      </c>
      <c r="W38" s="206">
        <v>891.33585554600177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2836.4554600171959</v>
      </c>
      <c r="C39" s="206">
        <f t="shared" si="8"/>
        <v>3269.5988822012032</v>
      </c>
      <c r="D39" s="206">
        <f t="shared" si="8"/>
        <v>2643.3358555460009</v>
      </c>
      <c r="E39" s="206">
        <f t="shared" si="8"/>
        <v>3588.6848667239892</v>
      </c>
      <c r="F39" s="206">
        <f t="shared" si="8"/>
        <v>3086.6038693035248</v>
      </c>
      <c r="G39" s="206">
        <f t="shared" si="8"/>
        <v>3698.593637145314</v>
      </c>
      <c r="H39" s="206">
        <f t="shared" si="8"/>
        <v>2805.9097162510752</v>
      </c>
      <c r="I39" s="206">
        <f t="shared" si="8"/>
        <v>2615.541530524506</v>
      </c>
      <c r="J39" s="206">
        <f t="shared" si="8"/>
        <v>2520.0053310404128</v>
      </c>
      <c r="K39" s="206">
        <f t="shared" si="8"/>
        <v>1329.0339638865</v>
      </c>
      <c r="L39" s="206">
        <f t="shared" si="8"/>
        <v>1282.025709372313</v>
      </c>
      <c r="M39" s="206">
        <f t="shared" si="8"/>
        <v>1410.8555460017201</v>
      </c>
      <c r="N39" s="206">
        <f t="shared" si="8"/>
        <v>1299.2189165950131</v>
      </c>
      <c r="O39" s="206">
        <f t="shared" si="8"/>
        <v>1412.3680137575241</v>
      </c>
      <c r="P39" s="206">
        <f t="shared" si="8"/>
        <v>1368.483920894239</v>
      </c>
      <c r="Q39" s="206">
        <f t="shared" si="8"/>
        <v>1521.33671539123</v>
      </c>
      <c r="R39" s="206">
        <f t="shared" si="8"/>
        <v>1717.3399828030949</v>
      </c>
      <c r="S39" s="206">
        <f t="shared" si="8"/>
        <v>1825.385468615649</v>
      </c>
      <c r="T39" s="206">
        <f t="shared" si="8"/>
        <v>1847.1840068787619</v>
      </c>
      <c r="U39" s="206">
        <f t="shared" si="8"/>
        <v>1827.2570937231301</v>
      </c>
      <c r="V39" s="206">
        <f t="shared" si="8"/>
        <v>1737.41883061049</v>
      </c>
      <c r="W39" s="206">
        <f t="shared" si="8"/>
        <v>1967.841788478074</v>
      </c>
      <c r="DA39" s="71"/>
    </row>
    <row r="40" spans="1:105" ht="12" customHeight="1" x14ac:dyDescent="0.25">
      <c r="A40" s="18" t="s">
        <v>72</v>
      </c>
      <c r="B40" s="206">
        <v>2836.4554600171959</v>
      </c>
      <c r="C40" s="206">
        <v>3269.5988822012032</v>
      </c>
      <c r="D40" s="206">
        <v>2643.3358555460009</v>
      </c>
      <c r="E40" s="206">
        <v>3588.6848667239892</v>
      </c>
      <c r="F40" s="206">
        <v>3086.6038693035248</v>
      </c>
      <c r="G40" s="206">
        <v>3698.593637145314</v>
      </c>
      <c r="H40" s="206">
        <v>2805.9097162510752</v>
      </c>
      <c r="I40" s="206">
        <v>2615.541530524506</v>
      </c>
      <c r="J40" s="206">
        <v>2520.0053310404128</v>
      </c>
      <c r="K40" s="206">
        <v>1329.0339638865</v>
      </c>
      <c r="L40" s="206">
        <v>1282.025709372313</v>
      </c>
      <c r="M40" s="206">
        <v>1410.8555460017201</v>
      </c>
      <c r="N40" s="206">
        <v>1299.2189165950131</v>
      </c>
      <c r="O40" s="206">
        <v>1412.3680137575241</v>
      </c>
      <c r="P40" s="206">
        <v>1368.483920894239</v>
      </c>
      <c r="Q40" s="206">
        <v>1521.33671539123</v>
      </c>
      <c r="R40" s="206">
        <v>1717.3399828030949</v>
      </c>
      <c r="S40" s="206">
        <v>1825.385468615649</v>
      </c>
      <c r="T40" s="206">
        <v>1847.1840068787619</v>
      </c>
      <c r="U40" s="206">
        <v>1827.2570937231301</v>
      </c>
      <c r="V40" s="206">
        <v>1737.41883061049</v>
      </c>
      <c r="W40" s="206">
        <v>1967.841788478074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129.02570937231303</v>
      </c>
      <c r="C42" s="206">
        <f t="shared" si="9"/>
        <v>129.02570937231303</v>
      </c>
      <c r="D42" s="206">
        <f t="shared" si="9"/>
        <v>129.02570937231303</v>
      </c>
      <c r="E42" s="206">
        <f t="shared" si="9"/>
        <v>129.03061049011183</v>
      </c>
      <c r="F42" s="206">
        <f t="shared" si="9"/>
        <v>129.04376612209805</v>
      </c>
      <c r="G42" s="206">
        <f t="shared" si="9"/>
        <v>129.04376612209805</v>
      </c>
      <c r="H42" s="206">
        <f t="shared" si="9"/>
        <v>132.23018056749783</v>
      </c>
      <c r="I42" s="206">
        <f t="shared" si="9"/>
        <v>136.76973344797929</v>
      </c>
      <c r="J42" s="206">
        <f t="shared" si="9"/>
        <v>136.77566638005152</v>
      </c>
      <c r="K42" s="206">
        <f t="shared" si="9"/>
        <v>232.2171109200344</v>
      </c>
      <c r="L42" s="206">
        <f t="shared" si="9"/>
        <v>298.76646603611357</v>
      </c>
      <c r="M42" s="206">
        <f t="shared" si="9"/>
        <v>371.61186586414436</v>
      </c>
      <c r="N42" s="206">
        <f t="shared" si="9"/>
        <v>360.05262252794489</v>
      </c>
      <c r="O42" s="206">
        <f t="shared" si="9"/>
        <v>322.3123817712812</v>
      </c>
      <c r="P42" s="206">
        <f t="shared" si="9"/>
        <v>356.82082677168046</v>
      </c>
      <c r="Q42" s="206">
        <f t="shared" si="9"/>
        <v>396.18884249319029</v>
      </c>
      <c r="R42" s="206">
        <f t="shared" si="9"/>
        <v>404.85393318264846</v>
      </c>
      <c r="S42" s="206">
        <f t="shared" si="9"/>
        <v>431.48720765563087</v>
      </c>
      <c r="T42" s="206">
        <f t="shared" si="9"/>
        <v>451.22399558922746</v>
      </c>
      <c r="U42" s="206">
        <f t="shared" si="9"/>
        <v>478.33295165364393</v>
      </c>
      <c r="V42" s="206">
        <f t="shared" si="9"/>
        <v>476.63688562716652</v>
      </c>
      <c r="W42" s="206">
        <f t="shared" si="9"/>
        <v>524.48668870613528</v>
      </c>
      <c r="DA42" s="71"/>
    </row>
    <row r="43" spans="1:105" ht="12" customHeight="1" x14ac:dyDescent="0.25">
      <c r="A43" s="18" t="s">
        <v>73</v>
      </c>
      <c r="B43" s="206">
        <v>129.0245915735168</v>
      </c>
      <c r="C43" s="206">
        <v>129.0245915735168</v>
      </c>
      <c r="D43" s="206">
        <v>129.0245915735168</v>
      </c>
      <c r="E43" s="206">
        <v>129.0245915735168</v>
      </c>
      <c r="F43" s="206">
        <v>129.0245915735168</v>
      </c>
      <c r="G43" s="206">
        <v>129.0245915735168</v>
      </c>
      <c r="H43" s="206">
        <v>132.20120378331899</v>
      </c>
      <c r="I43" s="206">
        <v>136.73929492691309</v>
      </c>
      <c r="J43" s="206">
        <v>136.73929492691309</v>
      </c>
      <c r="K43" s="206">
        <v>229.02312983662941</v>
      </c>
      <c r="L43" s="206">
        <v>295.56878761822878</v>
      </c>
      <c r="M43" s="206">
        <v>368.43809114359408</v>
      </c>
      <c r="N43" s="206">
        <v>356.87884780739461</v>
      </c>
      <c r="O43" s="206">
        <v>319.13860705073091</v>
      </c>
      <c r="P43" s="206">
        <v>332.24729148753232</v>
      </c>
      <c r="Q43" s="206">
        <v>366.04574376612209</v>
      </c>
      <c r="R43" s="206">
        <v>369.54952708512468</v>
      </c>
      <c r="S43" s="206">
        <v>392.14823731728291</v>
      </c>
      <c r="T43" s="206">
        <v>407.12631126397241</v>
      </c>
      <c r="U43" s="206">
        <v>430.41582115219262</v>
      </c>
      <c r="V43" s="206">
        <v>424.9211521926054</v>
      </c>
      <c r="W43" s="206">
        <v>468.4723989681857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3.1527944969905422</v>
      </c>
      <c r="L44" s="206">
        <v>3.1527944969905422</v>
      </c>
      <c r="M44" s="206">
        <v>3.128890799656062</v>
      </c>
      <c r="N44" s="206">
        <v>3.128890799656062</v>
      </c>
      <c r="O44" s="206">
        <v>3.128890799656062</v>
      </c>
      <c r="P44" s="206">
        <v>3.128890799656062</v>
      </c>
      <c r="Q44" s="206">
        <v>3.128890799656062</v>
      </c>
      <c r="R44" s="206">
        <v>4.2036973344797932</v>
      </c>
      <c r="S44" s="206">
        <v>4.2036973344797932</v>
      </c>
      <c r="T44" s="206">
        <v>4.2036973344797932</v>
      </c>
      <c r="U44" s="206">
        <v>4.2036973344797932</v>
      </c>
      <c r="V44" s="206">
        <v>4.2036973344797932</v>
      </c>
      <c r="W44" s="206">
        <v>4.2036973344797932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1.1177987962166811E-3</v>
      </c>
      <c r="C46" s="206">
        <v>1.1177987962166811E-3</v>
      </c>
      <c r="D46" s="206">
        <v>1.1177987962166811E-3</v>
      </c>
      <c r="E46" s="206">
        <v>6.0189165950128966E-3</v>
      </c>
      <c r="F46" s="206">
        <v>1.917454858125537E-2</v>
      </c>
      <c r="G46" s="206">
        <v>1.917454858125537E-2</v>
      </c>
      <c r="H46" s="206">
        <v>2.897678417884781E-2</v>
      </c>
      <c r="I46" s="206">
        <v>3.043852106620808E-2</v>
      </c>
      <c r="J46" s="206">
        <v>3.6371453138435081E-2</v>
      </c>
      <c r="K46" s="206">
        <v>4.1186586414445399E-2</v>
      </c>
      <c r="L46" s="206">
        <v>4.4883920894239038E-2</v>
      </c>
      <c r="M46" s="206">
        <v>4.4883920894239038E-2</v>
      </c>
      <c r="N46" s="206">
        <v>4.4883920894239038E-2</v>
      </c>
      <c r="O46" s="206">
        <v>4.4883920894239038E-2</v>
      </c>
      <c r="P46" s="206">
        <v>4.4883920894239038E-2</v>
      </c>
      <c r="Q46" s="206">
        <v>4.4883920894239038E-2</v>
      </c>
      <c r="R46" s="206">
        <v>4.4539982803095443E-2</v>
      </c>
      <c r="S46" s="206">
        <v>4.4539982803095443E-2</v>
      </c>
      <c r="T46" s="206">
        <v>4.4539982803095443E-2</v>
      </c>
      <c r="U46" s="206">
        <v>4.4539982803095443E-2</v>
      </c>
      <c r="V46" s="206">
        <v>4.4539982803095443E-2</v>
      </c>
      <c r="W46" s="206">
        <v>4.3766122098022352E-2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21.399760563597841</v>
      </c>
      <c r="Q48" s="206">
        <v>26.96932400651793</v>
      </c>
      <c r="R48" s="206">
        <v>31.056168780240888</v>
      </c>
      <c r="S48" s="206">
        <v>35.090733021065112</v>
      </c>
      <c r="T48" s="206">
        <v>39.849447007972152</v>
      </c>
      <c r="U48" s="206">
        <v>43.668893184168418</v>
      </c>
      <c r="V48" s="206">
        <v>47.467496117278273</v>
      </c>
      <c r="W48" s="206">
        <v>51.766826281371763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1436</v>
      </c>
    </row>
    <row r="50" spans="1:105" ht="12" customHeight="1" x14ac:dyDescent="0.25">
      <c r="A50" s="21" t="s">
        <v>38</v>
      </c>
      <c r="B50" s="209">
        <v>826.5692175408426</v>
      </c>
      <c r="C50" s="209">
        <v>940.58469475494405</v>
      </c>
      <c r="D50" s="209">
        <v>948.06534823731727</v>
      </c>
      <c r="E50" s="209">
        <v>1036.887360275151</v>
      </c>
      <c r="F50" s="209">
        <v>1053.826311263972</v>
      </c>
      <c r="G50" s="209">
        <v>1143.422184006879</v>
      </c>
      <c r="H50" s="209">
        <v>997.59243336199472</v>
      </c>
      <c r="I50" s="209">
        <v>1034.307824591574</v>
      </c>
      <c r="J50" s="209">
        <v>909.80223559759236</v>
      </c>
      <c r="K50" s="209">
        <v>673.77472055030091</v>
      </c>
      <c r="L50" s="209">
        <v>661.99484092863281</v>
      </c>
      <c r="M50" s="209">
        <v>562.25279449699053</v>
      </c>
      <c r="N50" s="209">
        <v>554.68615649183141</v>
      </c>
      <c r="O50" s="209">
        <v>472.39896818572652</v>
      </c>
      <c r="P50" s="209">
        <v>482.20120378331899</v>
      </c>
      <c r="Q50" s="209">
        <v>506.70679277730011</v>
      </c>
      <c r="R50" s="209">
        <v>509.37231298366288</v>
      </c>
      <c r="S50" s="209">
        <v>536.97334479793631</v>
      </c>
      <c r="T50" s="209">
        <v>540.84264832330177</v>
      </c>
      <c r="U50" s="209">
        <v>544.71195184866724</v>
      </c>
      <c r="V50" s="209">
        <v>507.65262252794491</v>
      </c>
      <c r="W50" s="209">
        <v>614.61736887360269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6402.3854686156492</v>
      </c>
      <c r="C51" s="286">
        <f t="shared" si="10"/>
        <v>7084.9137575236464</v>
      </c>
      <c r="D51" s="286">
        <f t="shared" si="10"/>
        <v>6229.1113499570065</v>
      </c>
      <c r="E51" s="286">
        <f t="shared" si="10"/>
        <v>7405.2282889079979</v>
      </c>
      <c r="F51" s="286">
        <f t="shared" si="10"/>
        <v>6908.6799656061894</v>
      </c>
      <c r="G51" s="286">
        <f t="shared" si="10"/>
        <v>7564.1366294067093</v>
      </c>
      <c r="H51" s="286">
        <f t="shared" si="10"/>
        <v>6654.4721410146176</v>
      </c>
      <c r="I51" s="286">
        <f t="shared" si="10"/>
        <v>6771.9634565778142</v>
      </c>
      <c r="J51" s="286">
        <f t="shared" si="10"/>
        <v>6330.2272570937221</v>
      </c>
      <c r="K51" s="286">
        <f t="shared" si="10"/>
        <v>4611.7001719690434</v>
      </c>
      <c r="L51" s="286">
        <f t="shared" si="10"/>
        <v>4723.647119518484</v>
      </c>
      <c r="M51" s="286">
        <f t="shared" si="10"/>
        <v>4851.0196904557188</v>
      </c>
      <c r="N51" s="286">
        <f t="shared" si="10"/>
        <v>3957.6712811693897</v>
      </c>
      <c r="O51" s="286">
        <f t="shared" si="10"/>
        <v>3493.3265692175428</v>
      </c>
      <c r="P51" s="286">
        <f t="shared" si="10"/>
        <v>3470.2922799101148</v>
      </c>
      <c r="Q51" s="286">
        <f t="shared" si="10"/>
        <v>3733.9701838517467</v>
      </c>
      <c r="R51" s="286">
        <f t="shared" si="10"/>
        <v>4075.822978754446</v>
      </c>
      <c r="S51" s="286">
        <f t="shared" si="10"/>
        <v>4195.7507502179697</v>
      </c>
      <c r="T51" s="286">
        <f t="shared" si="10"/>
        <v>4304.4847866468372</v>
      </c>
      <c r="U51" s="286">
        <f t="shared" si="10"/>
        <v>4244.4783514816754</v>
      </c>
      <c r="V51" s="286">
        <f t="shared" si="10"/>
        <v>3867.4970747931156</v>
      </c>
      <c r="W51" s="286">
        <f t="shared" si="10"/>
        <v>4151.0742209503314</v>
      </c>
      <c r="DA51" s="118"/>
    </row>
    <row r="52" spans="1:105" ht="12" customHeight="1" x14ac:dyDescent="0.25">
      <c r="A52" s="51" t="s">
        <v>49</v>
      </c>
      <c r="B52" s="243">
        <f>NMM_fec!B5</f>
        <v>2995.864240553547</v>
      </c>
      <c r="C52" s="243">
        <f>NMM_fec!C5</f>
        <v>3208.2092389121658</v>
      </c>
      <c r="D52" s="243">
        <f>NMM_fec!D5</f>
        <v>3132.3763178581362</v>
      </c>
      <c r="E52" s="243">
        <f>NMM_fec!E5</f>
        <v>3499.5614364416738</v>
      </c>
      <c r="F52" s="243">
        <f>NMM_fec!F5</f>
        <v>3377.7593612183309</v>
      </c>
      <c r="G52" s="243">
        <f>NMM_fec!G5</f>
        <v>3487.2528184977632</v>
      </c>
      <c r="H52" s="243">
        <f>NMM_fec!H5</f>
        <v>3646.266306452746</v>
      </c>
      <c r="I52" s="243">
        <f>NMM_fec!I5</f>
        <v>3807.503474848304</v>
      </c>
      <c r="J52" s="243">
        <f>NMM_fec!J5</f>
        <v>3067.6823046310778</v>
      </c>
      <c r="K52" s="243">
        <f>NMM_fec!K5</f>
        <v>2098.4643628863828</v>
      </c>
      <c r="L52" s="243">
        <f>NMM_fec!L5</f>
        <v>1836.732839900121</v>
      </c>
      <c r="M52" s="243">
        <f>NMM_fec!M5</f>
        <v>1620.2019699101349</v>
      </c>
      <c r="N52" s="243">
        <f>NMM_fec!N5</f>
        <v>1147.9951224744709</v>
      </c>
      <c r="O52" s="243">
        <f>NMM_fec!O5</f>
        <v>959.1673029026208</v>
      </c>
      <c r="P52" s="243">
        <f>NMM_fec!P5</f>
        <v>1000.19737889905</v>
      </c>
      <c r="Q52" s="243">
        <f>NMM_fec!Q5</f>
        <v>1100.7636710357331</v>
      </c>
      <c r="R52" s="243">
        <f>NMM_fec!R5</f>
        <v>1136.4825397529</v>
      </c>
      <c r="S52" s="243">
        <f>NMM_fec!S5</f>
        <v>1136.8489110103669</v>
      </c>
      <c r="T52" s="243">
        <f>NMM_fec!T5</f>
        <v>1198.37993325718</v>
      </c>
      <c r="U52" s="243">
        <f>NMM_fec!U5</f>
        <v>1185.091889373809</v>
      </c>
      <c r="V52" s="243">
        <f>NMM_fec!V5</f>
        <v>1135.153451531766</v>
      </c>
      <c r="W52" s="243">
        <f>NMM_fec!W5</f>
        <v>1069.9748654215</v>
      </c>
      <c r="DA52" s="83"/>
    </row>
    <row r="53" spans="1:105" ht="12" customHeight="1" x14ac:dyDescent="0.25">
      <c r="A53" s="99" t="s">
        <v>50</v>
      </c>
      <c r="B53" s="284">
        <f>NMM_fec!B48</f>
        <v>2487.1602855490801</v>
      </c>
      <c r="C53" s="284">
        <f>NMM_fec!C48</f>
        <v>2885.6180268045368</v>
      </c>
      <c r="D53" s="284">
        <f>NMM_fec!D48</f>
        <v>2130.8510080129208</v>
      </c>
      <c r="E53" s="284">
        <f>NMM_fec!E48</f>
        <v>2927.9094999588651</v>
      </c>
      <c r="F53" s="284">
        <f>NMM_fec!F48</f>
        <v>2578.510094532226</v>
      </c>
      <c r="G53" s="284">
        <f>NMM_fec!G48</f>
        <v>3157.0267759236599</v>
      </c>
      <c r="H53" s="284">
        <f>NMM_fec!H48</f>
        <v>2104.0240786220979</v>
      </c>
      <c r="I53" s="284">
        <f>NMM_fec!I48</f>
        <v>2065.5379248026388</v>
      </c>
      <c r="J53" s="284">
        <f>NMM_fec!J48</f>
        <v>2386.6900349416828</v>
      </c>
      <c r="K53" s="284">
        <f>NMM_fec!K48</f>
        <v>1753.660914796063</v>
      </c>
      <c r="L53" s="284">
        <f>NMM_fec!L48</f>
        <v>2073.0656296241768</v>
      </c>
      <c r="M53" s="284">
        <f>NMM_fec!M48</f>
        <v>2424.6180623122959</v>
      </c>
      <c r="N53" s="284">
        <f>NMM_fec!N48</f>
        <v>2063.1994828689649</v>
      </c>
      <c r="O53" s="284">
        <f>NMM_fec!O48</f>
        <v>1815.6988281026511</v>
      </c>
      <c r="P53" s="284">
        <f>NMM_fec!P48</f>
        <v>1763.453203436959</v>
      </c>
      <c r="Q53" s="284">
        <f>NMM_fec!Q48</f>
        <v>1897.548171313369</v>
      </c>
      <c r="R53" s="284">
        <f>NMM_fec!R48</f>
        <v>2168.7614004044508</v>
      </c>
      <c r="S53" s="284">
        <f>NMM_fec!S48</f>
        <v>2274.095340986863</v>
      </c>
      <c r="T53" s="284">
        <f>NMM_fec!T48</f>
        <v>2316.7759580619831</v>
      </c>
      <c r="U53" s="284">
        <f>NMM_fec!U48</f>
        <v>2311.9637777099551</v>
      </c>
      <c r="V53" s="284">
        <f>NMM_fec!V48</f>
        <v>2029.0907243902891</v>
      </c>
      <c r="W53" s="284">
        <f>NMM_fec!W48</f>
        <v>2337.907704579965</v>
      </c>
      <c r="DA53" s="94"/>
    </row>
    <row r="54" spans="1:105" ht="12" customHeight="1" x14ac:dyDescent="0.25">
      <c r="A54" s="52" t="s">
        <v>51</v>
      </c>
      <c r="B54" s="244">
        <f>NMM_fec!B99</f>
        <v>919.36094251302234</v>
      </c>
      <c r="C54" s="244">
        <f>NMM_fec!C99</f>
        <v>991.08649180694408</v>
      </c>
      <c r="D54" s="244">
        <f>NMM_fec!D99</f>
        <v>965.88402408594879</v>
      </c>
      <c r="E54" s="244">
        <f>NMM_fec!E99</f>
        <v>977.75735250745822</v>
      </c>
      <c r="F54" s="244">
        <f>NMM_fec!F99</f>
        <v>952.41050985563277</v>
      </c>
      <c r="G54" s="244">
        <f>NMM_fec!G99</f>
        <v>919.85703498528585</v>
      </c>
      <c r="H54" s="244">
        <f>NMM_fec!H99</f>
        <v>904.1817559397731</v>
      </c>
      <c r="I54" s="244">
        <f>NMM_fec!I99</f>
        <v>898.92205692687094</v>
      </c>
      <c r="J54" s="244">
        <f>NMM_fec!J99</f>
        <v>875.85491752096073</v>
      </c>
      <c r="K54" s="244">
        <f>NMM_fec!K99</f>
        <v>759.57489428659733</v>
      </c>
      <c r="L54" s="244">
        <f>NMM_fec!L99</f>
        <v>813.84864999418619</v>
      </c>
      <c r="M54" s="244">
        <f>NMM_fec!M99</f>
        <v>806.19965823328732</v>
      </c>
      <c r="N54" s="244">
        <f>NMM_fec!N99</f>
        <v>746.47667582595375</v>
      </c>
      <c r="O54" s="244">
        <f>NMM_fec!O99</f>
        <v>718.46043821227067</v>
      </c>
      <c r="P54" s="244">
        <f>NMM_fec!P99</f>
        <v>706.64169757410582</v>
      </c>
      <c r="Q54" s="244">
        <f>NMM_fec!Q99</f>
        <v>735.65834150264448</v>
      </c>
      <c r="R54" s="244">
        <f>NMM_fec!R99</f>
        <v>770.57903859709472</v>
      </c>
      <c r="S54" s="244">
        <f>NMM_fec!S99</f>
        <v>784.80649822073963</v>
      </c>
      <c r="T54" s="244">
        <f>NMM_fec!T99</f>
        <v>789.3288953276741</v>
      </c>
      <c r="U54" s="244">
        <f>NMM_fec!U99</f>
        <v>747.42268439791133</v>
      </c>
      <c r="V54" s="244">
        <f>NMM_fec!V99</f>
        <v>703.25289887106055</v>
      </c>
      <c r="W54" s="244">
        <f>NMM_fec!W99</f>
        <v>743.19165094886637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35820.884862095394</v>
      </c>
      <c r="C56" s="205">
        <f t="shared" si="11"/>
        <v>37749.967973049264</v>
      </c>
      <c r="D56" s="205">
        <f t="shared" si="11"/>
        <v>36013.291304054488</v>
      </c>
      <c r="E56" s="205">
        <f t="shared" si="11"/>
        <v>39415.306967665492</v>
      </c>
      <c r="F56" s="205">
        <f t="shared" si="11"/>
        <v>38691.542725433377</v>
      </c>
      <c r="G56" s="205">
        <f t="shared" si="11"/>
        <v>40466.564949053834</v>
      </c>
      <c r="H56" s="205">
        <f t="shared" si="11"/>
        <v>39110.374035791741</v>
      </c>
      <c r="I56" s="205">
        <f t="shared" si="11"/>
        <v>39498.241967975715</v>
      </c>
      <c r="J56" s="205">
        <f t="shared" si="11"/>
        <v>35310.482400738671</v>
      </c>
      <c r="K56" s="205">
        <f t="shared" si="11"/>
        <v>27529.254061207452</v>
      </c>
      <c r="L56" s="205">
        <f t="shared" si="11"/>
        <v>27978.013600408351</v>
      </c>
      <c r="M56" s="205">
        <f t="shared" si="11"/>
        <v>27070.908971065837</v>
      </c>
      <c r="N56" s="205">
        <f t="shared" si="11"/>
        <v>22582.807560184243</v>
      </c>
      <c r="O56" s="205">
        <f t="shared" si="11"/>
        <v>19691.593617174472</v>
      </c>
      <c r="P56" s="205">
        <f t="shared" si="11"/>
        <v>20911.609193270306</v>
      </c>
      <c r="Q56" s="205">
        <f t="shared" si="11"/>
        <v>21836.025495293456</v>
      </c>
      <c r="R56" s="205">
        <f t="shared" si="11"/>
        <v>23125.858796501012</v>
      </c>
      <c r="S56" s="205">
        <f t="shared" si="11"/>
        <v>23502.663464308134</v>
      </c>
      <c r="T56" s="205">
        <f t="shared" si="11"/>
        <v>24156.07025352052</v>
      </c>
      <c r="U56" s="205">
        <f t="shared" si="11"/>
        <v>23073.798450374707</v>
      </c>
      <c r="V56" s="205">
        <f t="shared" si="11"/>
        <v>20524.471615240691</v>
      </c>
      <c r="W56" s="205">
        <f t="shared" si="11"/>
        <v>21269.483816846507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17057.104407684084</v>
      </c>
      <c r="C57" s="215">
        <f>(NMM_emi!C5-NMM_emi!C46)+(NMM_emi!C48-NMM_emi!C97)+(NMM_emi!C99-NMM_emi!C128)</f>
        <v>18622.355697199313</v>
      </c>
      <c r="D57" s="215">
        <f>(NMM_emi!D5-NMM_emi!D46)+(NMM_emi!D48-NMM_emi!D97)+(NMM_emi!D99-NMM_emi!D128)</f>
        <v>16180.118119291505</v>
      </c>
      <c r="E57" s="215">
        <f>(NMM_emi!E5-NMM_emi!E46)+(NMM_emi!E48-NMM_emi!E97)+(NMM_emi!E99-NMM_emi!E128)</f>
        <v>18979.627393324838</v>
      </c>
      <c r="F57" s="215">
        <f>(NMM_emi!F5-NMM_emi!F46)+(NMM_emi!F48-NMM_emi!F97)+(NMM_emi!F99-NMM_emi!F128)</f>
        <v>17792.580504199454</v>
      </c>
      <c r="G57" s="215">
        <f>(NMM_emi!G5-NMM_emi!G46)+(NMM_emi!G48-NMM_emi!G97)+(NMM_emi!G99-NMM_emi!G128)</f>
        <v>19038.65882526154</v>
      </c>
      <c r="H57" s="215">
        <f>(NMM_emi!H5-NMM_emi!H46)+(NMM_emi!H48-NMM_emi!H97)+(NMM_emi!H99-NMM_emi!H128)</f>
        <v>17445.204694769</v>
      </c>
      <c r="I57" s="215">
        <f>(NMM_emi!I5-NMM_emi!I46)+(NMM_emi!I48-NMM_emi!I97)+(NMM_emi!I99-NMM_emi!I128)</f>
        <v>18006.04926082521</v>
      </c>
      <c r="J57" s="215">
        <f>(NMM_emi!J5-NMM_emi!J46)+(NMM_emi!J48-NMM_emi!J97)+(NMM_emi!J99-NMM_emi!J128)</f>
        <v>16900.597465177547</v>
      </c>
      <c r="K57" s="215">
        <f>(NMM_emi!K5-NMM_emi!K46)+(NMM_emi!K48-NMM_emi!K97)+(NMM_emi!K99-NMM_emi!K128)</f>
        <v>13194.976059583412</v>
      </c>
      <c r="L57" s="215">
        <f>(NMM_emi!L5-NMM_emi!L46)+(NMM_emi!L48-NMM_emi!L97)+(NMM_emi!L99-NMM_emi!L128)</f>
        <v>13768.535884436909</v>
      </c>
      <c r="M57" s="215">
        <f>(NMM_emi!M5-NMM_emi!M46)+(NMM_emi!M48-NMM_emi!M97)+(NMM_emi!M99-NMM_emi!M128)</f>
        <v>14392.101967915263</v>
      </c>
      <c r="N57" s="215">
        <f>(NMM_emi!N5-NMM_emi!N46)+(NMM_emi!N48-NMM_emi!N97)+(NMM_emi!N99-NMM_emi!N128)</f>
        <v>11016.975131759582</v>
      </c>
      <c r="O57" s="215">
        <f>(NMM_emi!O5-NMM_emi!O46)+(NMM_emi!O48-NMM_emi!O97)+(NMM_emi!O99-NMM_emi!O128)</f>
        <v>9290.7598231738702</v>
      </c>
      <c r="P57" s="215">
        <f>(NMM_emi!P5-NMM_emi!P46)+(NMM_emi!P48-NMM_emi!P97)+(NMM_emi!P99-NMM_emi!P128)</f>
        <v>9207.0598046686882</v>
      </c>
      <c r="Q57" s="215">
        <f>(NMM_emi!Q5-NMM_emi!Q46)+(NMM_emi!Q48-NMM_emi!Q97)+(NMM_emi!Q99-NMM_emi!Q128)</f>
        <v>9692.7962595592617</v>
      </c>
      <c r="R57" s="215">
        <f>(NMM_emi!R5-NMM_emi!R46)+(NMM_emi!R48-NMM_emi!R97)+(NMM_emi!R99-NMM_emi!R128)</f>
        <v>10966.04782527729</v>
      </c>
      <c r="S57" s="215">
        <f>(NMM_emi!S5-NMM_emi!S46)+(NMM_emi!S48-NMM_emi!S97)+(NMM_emi!S99-NMM_emi!S128)</f>
        <v>11110.906650208886</v>
      </c>
      <c r="T57" s="215">
        <f>(NMM_emi!T5-NMM_emi!T46)+(NMM_emi!T48-NMM_emi!T97)+(NMM_emi!T99-NMM_emi!T128)</f>
        <v>11499.164975894255</v>
      </c>
      <c r="U57" s="215">
        <f>(NMM_emi!U5-NMM_emi!U46)+(NMM_emi!U48-NMM_emi!U97)+(NMM_emi!U99-NMM_emi!U128)</f>
        <v>11094.022699224284</v>
      </c>
      <c r="V57" s="215">
        <f>(NMM_emi!V5-NMM_emi!V46)+(NMM_emi!V48-NMM_emi!V97)+(NMM_emi!V99-NMM_emi!V128)</f>
        <v>9740.3683338588253</v>
      </c>
      <c r="W57" s="215">
        <f>(NMM_emi!W5-NMM_emi!W46)+(NMM_emi!W48-NMM_emi!W97)+(NMM_emi!W99-NMM_emi!W128)</f>
        <v>9975.5665553171784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18763.78045441131</v>
      </c>
      <c r="C58" s="206">
        <f>NMM_emi!C46+NMM_emi!C97+NMM_emi!C128</f>
        <v>19127.612275849948</v>
      </c>
      <c r="D58" s="206">
        <f>NMM_emi!D46+NMM_emi!D97+NMM_emi!D128</f>
        <v>19833.173184762982</v>
      </c>
      <c r="E58" s="206">
        <f>NMM_emi!E46+NMM_emi!E97+NMM_emi!E128</f>
        <v>20435.679574340655</v>
      </c>
      <c r="F58" s="206">
        <f>NMM_emi!F46+NMM_emi!F97+NMM_emi!F128</f>
        <v>20898.96222123392</v>
      </c>
      <c r="G58" s="206">
        <f>NMM_emi!G46+NMM_emi!G97+NMM_emi!G128</f>
        <v>21427.906123792298</v>
      </c>
      <c r="H58" s="206">
        <f>NMM_emi!H46+NMM_emi!H97+NMM_emi!H128</f>
        <v>21665.169341022738</v>
      </c>
      <c r="I58" s="206">
        <f>NMM_emi!I46+NMM_emi!I97+NMM_emi!I128</f>
        <v>21492.192707150502</v>
      </c>
      <c r="J58" s="206">
        <f>NMM_emi!J46+NMM_emi!J97+NMM_emi!J128</f>
        <v>18409.884935561124</v>
      </c>
      <c r="K58" s="206">
        <f>NMM_emi!K46+NMM_emi!K97+NMM_emi!K128</f>
        <v>14334.278001624041</v>
      </c>
      <c r="L58" s="206">
        <f>NMM_emi!L46+NMM_emi!L97+NMM_emi!L128</f>
        <v>14209.477715971441</v>
      </c>
      <c r="M58" s="206">
        <f>NMM_emi!M46+NMM_emi!M97+NMM_emi!M128</f>
        <v>12678.807003150576</v>
      </c>
      <c r="N58" s="206">
        <f>NMM_emi!N46+NMM_emi!N97+NMM_emi!N128</f>
        <v>11565.832428424659</v>
      </c>
      <c r="O58" s="206">
        <f>NMM_emi!O46+NMM_emi!O97+NMM_emi!O128</f>
        <v>10400.833794000602</v>
      </c>
      <c r="P58" s="206">
        <f>NMM_emi!P46+NMM_emi!P97+NMM_emi!P128</f>
        <v>11704.549388601616</v>
      </c>
      <c r="Q58" s="206">
        <f>NMM_emi!Q46+NMM_emi!Q97+NMM_emi!Q128</f>
        <v>12143.229235734196</v>
      </c>
      <c r="R58" s="206">
        <f>NMM_emi!R46+NMM_emi!R97+NMM_emi!R128</f>
        <v>12159.810971223722</v>
      </c>
      <c r="S58" s="206">
        <f>NMM_emi!S46+NMM_emi!S97+NMM_emi!S128</f>
        <v>12391.756814099246</v>
      </c>
      <c r="T58" s="206">
        <f>NMM_emi!T46+NMM_emi!T97+NMM_emi!T128</f>
        <v>12656.905277626265</v>
      </c>
      <c r="U58" s="206">
        <f>NMM_emi!U46+NMM_emi!U97+NMM_emi!U128</f>
        <v>11979.775751150421</v>
      </c>
      <c r="V58" s="206">
        <f>NMM_emi!V46+NMM_emi!V97+NMM_emi!V128</f>
        <v>10784.103281381864</v>
      </c>
      <c r="W58" s="206">
        <f>NMM_emi!W46+NMM_emi!W97+NMM_emi!W128</f>
        <v>11293.91726152933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35820.884862095394</v>
      </c>
      <c r="C59" s="212">
        <f t="shared" si="12"/>
        <v>37749.967973049264</v>
      </c>
      <c r="D59" s="212">
        <f t="shared" si="12"/>
        <v>36013.291304054488</v>
      </c>
      <c r="E59" s="212">
        <f t="shared" si="12"/>
        <v>39415.306967665492</v>
      </c>
      <c r="F59" s="212">
        <f t="shared" si="12"/>
        <v>38691.542725433377</v>
      </c>
      <c r="G59" s="212">
        <f t="shared" si="12"/>
        <v>40466.564949053842</v>
      </c>
      <c r="H59" s="212">
        <f t="shared" si="12"/>
        <v>39110.374035791741</v>
      </c>
      <c r="I59" s="212">
        <f t="shared" si="12"/>
        <v>39498.241967975715</v>
      </c>
      <c r="J59" s="212">
        <f t="shared" si="12"/>
        <v>35310.482400738671</v>
      </c>
      <c r="K59" s="212">
        <f t="shared" si="12"/>
        <v>27529.254061207452</v>
      </c>
      <c r="L59" s="212">
        <f t="shared" si="12"/>
        <v>27978.013600408351</v>
      </c>
      <c r="M59" s="212">
        <f t="shared" si="12"/>
        <v>27070.908971065841</v>
      </c>
      <c r="N59" s="212">
        <f t="shared" si="12"/>
        <v>22582.807560184243</v>
      </c>
      <c r="O59" s="212">
        <f t="shared" si="12"/>
        <v>19691.593617174472</v>
      </c>
      <c r="P59" s="212">
        <f t="shared" si="12"/>
        <v>20911.609193270302</v>
      </c>
      <c r="Q59" s="212">
        <f t="shared" si="12"/>
        <v>21836.025495293456</v>
      </c>
      <c r="R59" s="212">
        <f t="shared" si="12"/>
        <v>23125.858796501012</v>
      </c>
      <c r="S59" s="212">
        <f t="shared" si="12"/>
        <v>23502.663464308134</v>
      </c>
      <c r="T59" s="212">
        <f t="shared" si="12"/>
        <v>24156.07025352052</v>
      </c>
      <c r="U59" s="212">
        <f t="shared" si="12"/>
        <v>23073.798450374703</v>
      </c>
      <c r="V59" s="212">
        <f t="shared" si="12"/>
        <v>20524.471615240687</v>
      </c>
      <c r="W59" s="212">
        <f t="shared" si="12"/>
        <v>21269.483816846507</v>
      </c>
      <c r="DA59" s="109"/>
    </row>
    <row r="60" spans="1:105" ht="12" customHeight="1" x14ac:dyDescent="0.25">
      <c r="A60" s="51" t="s">
        <v>49</v>
      </c>
      <c r="B60" s="243">
        <f>NMM_emi!B$5</f>
        <v>24962.613316782204</v>
      </c>
      <c r="C60" s="243">
        <f>NMM_emi!C$5</f>
        <v>25795.375371484319</v>
      </c>
      <c r="D60" s="243">
        <f>NMM_emi!D$5</f>
        <v>26107.333497519699</v>
      </c>
      <c r="E60" s="243">
        <f>NMM_emi!E$5</f>
        <v>27520.089543437189</v>
      </c>
      <c r="F60" s="243">
        <f>NMM_emi!F$5</f>
        <v>27622.177564431546</v>
      </c>
      <c r="G60" s="243">
        <f>NMM_emi!G$5</f>
        <v>28071.945821552956</v>
      </c>
      <c r="H60" s="243">
        <f>NMM_emi!H$5</f>
        <v>28960.626151297554</v>
      </c>
      <c r="I60" s="243">
        <f>NMM_emi!I$5</f>
        <v>29710.762319659305</v>
      </c>
      <c r="J60" s="243">
        <f>NMM_emi!J$5</f>
        <v>25136.816869282677</v>
      </c>
      <c r="K60" s="243">
        <f>NMM_emi!K$5</f>
        <v>19687.714054566786</v>
      </c>
      <c r="L60" s="243">
        <f>NMM_emi!L$5</f>
        <v>18930.869673225581</v>
      </c>
      <c r="M60" s="243">
        <f>NMM_emi!M$5</f>
        <v>16457.170521765162</v>
      </c>
      <c r="N60" s="243">
        <f>NMM_emi!N$5</f>
        <v>13776.138995285823</v>
      </c>
      <c r="O60" s="243">
        <f>NMM_emi!O$5</f>
        <v>12007.868447408136</v>
      </c>
      <c r="P60" s="243">
        <f>NMM_emi!P$5</f>
        <v>13372.391640574106</v>
      </c>
      <c r="Q60" s="243">
        <f>NMM_emi!Q$5</f>
        <v>13928.741457460164</v>
      </c>
      <c r="R60" s="243">
        <f>NMM_emi!R$5</f>
        <v>14265.810037562263</v>
      </c>
      <c r="S60" s="243">
        <f>NMM_emi!S$5</f>
        <v>14409.646189124283</v>
      </c>
      <c r="T60" s="243">
        <f>NMM_emi!T$5</f>
        <v>14891.43414661118</v>
      </c>
      <c r="U60" s="243">
        <f>NMM_emi!U$5</f>
        <v>14157.134161657916</v>
      </c>
      <c r="V60" s="243">
        <f>NMM_emi!V$5</f>
        <v>12828.643541554979</v>
      </c>
      <c r="W60" s="243">
        <f>NMM_emi!W$5</f>
        <v>12970.762976682621</v>
      </c>
      <c r="DA60" s="83"/>
    </row>
    <row r="61" spans="1:105" ht="12" customHeight="1" x14ac:dyDescent="0.25">
      <c r="A61" s="99" t="s">
        <v>50</v>
      </c>
      <c r="B61" s="284">
        <f>NMM_emi!B$48</f>
        <v>8570.8072030515868</v>
      </c>
      <c r="C61" s="284">
        <f>NMM_emi!C$48</f>
        <v>9561.3814347802982</v>
      </c>
      <c r="D61" s="284">
        <f>NMM_emi!D$48</f>
        <v>7620.052928372028</v>
      </c>
      <c r="E61" s="284">
        <f>NMM_emi!E$48</f>
        <v>9598.1359669147769</v>
      </c>
      <c r="F61" s="284">
        <f>NMM_emi!F$48</f>
        <v>8884.9402898182252</v>
      </c>
      <c r="G61" s="284">
        <f>NMM_emi!G$48</f>
        <v>10271.18610011863</v>
      </c>
      <c r="H61" s="284">
        <f>NMM_emi!H$48</f>
        <v>8032.7842015965653</v>
      </c>
      <c r="I61" s="284">
        <f>NMM_emi!I$48</f>
        <v>7653.9065798430001</v>
      </c>
      <c r="J61" s="284">
        <f>NMM_emi!J$48</f>
        <v>8089.7961865187208</v>
      </c>
      <c r="K61" s="284">
        <f>NMM_emi!K$48</f>
        <v>6078.712765682184</v>
      </c>
      <c r="L61" s="284">
        <f>NMM_emi!L$48</f>
        <v>7131.4094341896789</v>
      </c>
      <c r="M61" s="284">
        <f>NMM_emi!M$48</f>
        <v>8533.6702864591698</v>
      </c>
      <c r="N61" s="284">
        <f>NMM_emi!N$48</f>
        <v>7014.258749423976</v>
      </c>
      <c r="O61" s="284">
        <f>NMM_emi!O$48</f>
        <v>5892.0029626066407</v>
      </c>
      <c r="P61" s="284">
        <f>NMM_emi!P$48</f>
        <v>5810.7789145535644</v>
      </c>
      <c r="Q61" s="284">
        <f>NMM_emi!Q$48</f>
        <v>6116.9054196830566</v>
      </c>
      <c r="R61" s="284">
        <f>NMM_emi!R$48</f>
        <v>6983.9976040559213</v>
      </c>
      <c r="S61" s="284">
        <f>NMM_emi!S$48</f>
        <v>7199.5529225783939</v>
      </c>
      <c r="T61" s="284">
        <f>NMM_emi!T$48</f>
        <v>7356.4603948043405</v>
      </c>
      <c r="U61" s="284">
        <f>NMM_emi!U$48</f>
        <v>7073.8548851709274</v>
      </c>
      <c r="V61" s="284">
        <f>NMM_emi!V$48</f>
        <v>6005.6756472658226</v>
      </c>
      <c r="W61" s="284">
        <f>NMM_emi!W$48</f>
        <v>6554.6534295542606</v>
      </c>
      <c r="DA61" s="94"/>
    </row>
    <row r="62" spans="1:105" ht="12" customHeight="1" x14ac:dyDescent="0.25">
      <c r="A62" s="52" t="s">
        <v>51</v>
      </c>
      <c r="B62" s="244">
        <f>NMM_emi!B$99</f>
        <v>2287.4643422616055</v>
      </c>
      <c r="C62" s="244">
        <f>NMM_emi!C$99</f>
        <v>2393.2111667846452</v>
      </c>
      <c r="D62" s="244">
        <f>NMM_emi!D$99</f>
        <v>2285.904878162758</v>
      </c>
      <c r="E62" s="244">
        <f>NMM_emi!E$99</f>
        <v>2297.081457313529</v>
      </c>
      <c r="F62" s="244">
        <f>NMM_emi!F$99</f>
        <v>2184.424871183603</v>
      </c>
      <c r="G62" s="244">
        <f>NMM_emi!G$99</f>
        <v>2123.4330273822543</v>
      </c>
      <c r="H62" s="244">
        <f>NMM_emi!H$99</f>
        <v>2116.963682897619</v>
      </c>
      <c r="I62" s="244">
        <f>NMM_emi!I$99</f>
        <v>2133.5730684734049</v>
      </c>
      <c r="J62" s="244">
        <f>NMM_emi!J$99</f>
        <v>2083.8693449372722</v>
      </c>
      <c r="K62" s="244">
        <f>NMM_emi!K$99</f>
        <v>1762.8272409584843</v>
      </c>
      <c r="L62" s="244">
        <f>NMM_emi!L$99</f>
        <v>1915.7344929930905</v>
      </c>
      <c r="M62" s="244">
        <f>NMM_emi!M$99</f>
        <v>2080.0681628415068</v>
      </c>
      <c r="N62" s="244">
        <f>NMM_emi!N$99</f>
        <v>1792.4098154744429</v>
      </c>
      <c r="O62" s="244">
        <f>NMM_emi!O$99</f>
        <v>1791.7222071596946</v>
      </c>
      <c r="P62" s="244">
        <f>NMM_emi!P$99</f>
        <v>1728.4386381426339</v>
      </c>
      <c r="Q62" s="244">
        <f>NMM_emi!Q$99</f>
        <v>1790.3786181502373</v>
      </c>
      <c r="R62" s="244">
        <f>NMM_emi!R$99</f>
        <v>1876.0511548828269</v>
      </c>
      <c r="S62" s="244">
        <f>NMM_emi!S$99</f>
        <v>1893.4643526054558</v>
      </c>
      <c r="T62" s="244">
        <f>NMM_emi!T$99</f>
        <v>1908.1757121050007</v>
      </c>
      <c r="U62" s="244">
        <f>NMM_emi!U$99</f>
        <v>1842.8094035458607</v>
      </c>
      <c r="V62" s="244">
        <f>NMM_emi!V$99</f>
        <v>1690.1524264198861</v>
      </c>
      <c r="W62" s="244">
        <f>NMM_emi!W$99</f>
        <v>1744.0674106096249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143.12212374783357</v>
      </c>
      <c r="C65" s="289">
        <f t="shared" si="13"/>
        <v>132.35909655959767</v>
      </c>
      <c r="D65" s="289">
        <f t="shared" si="13"/>
        <v>137.99258853562321</v>
      </c>
      <c r="E65" s="289">
        <f t="shared" si="13"/>
        <v>114.25652784276249</v>
      </c>
      <c r="F65" s="289">
        <f t="shared" si="13"/>
        <v>119.42468963958706</v>
      </c>
      <c r="G65" s="289">
        <f t="shared" si="13"/>
        <v>107.83146986559851</v>
      </c>
      <c r="H65" s="289">
        <f t="shared" si="13"/>
        <v>119.73652372031663</v>
      </c>
      <c r="I65" s="289">
        <f t="shared" si="13"/>
        <v>115.59453462662991</v>
      </c>
      <c r="J65" s="289">
        <f t="shared" si="13"/>
        <v>118.28854511470108</v>
      </c>
      <c r="K65" s="289">
        <f t="shared" si="13"/>
        <v>120.97458919036342</v>
      </c>
      <c r="L65" s="289">
        <f t="shared" si="13"/>
        <v>106.93064412328495</v>
      </c>
      <c r="M65" s="289">
        <f t="shared" si="13"/>
        <v>100.85598227729427</v>
      </c>
      <c r="N65" s="289">
        <f t="shared" si="13"/>
        <v>102.31068251158312</v>
      </c>
      <c r="O65" s="289">
        <f t="shared" si="13"/>
        <v>93.103964712009727</v>
      </c>
      <c r="P65" s="289">
        <f t="shared" si="13"/>
        <v>96.201349438946124</v>
      </c>
      <c r="Q65" s="289">
        <f t="shared" si="13"/>
        <v>89.352473217368242</v>
      </c>
      <c r="R65" s="289">
        <f t="shared" si="13"/>
        <v>93.567995771606192</v>
      </c>
      <c r="S65" s="289">
        <f t="shared" si="13"/>
        <v>89.594524305437204</v>
      </c>
      <c r="T65" s="289">
        <f t="shared" si="13"/>
        <v>101.38273442951566</v>
      </c>
      <c r="U65" s="289">
        <f t="shared" si="13"/>
        <v>115.50972872857173</v>
      </c>
      <c r="V65" s="289">
        <f t="shared" si="13"/>
        <v>119.66957410321605</v>
      </c>
      <c r="W65" s="289">
        <f t="shared" si="13"/>
        <v>117.34567417073137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92.674720827015804</v>
      </c>
      <c r="C66" s="290">
        <f t="shared" si="14"/>
        <v>85.705424160619458</v>
      </c>
      <c r="D66" s="290">
        <f t="shared" si="14"/>
        <v>89.353234034369351</v>
      </c>
      <c r="E66" s="290">
        <f t="shared" si="14"/>
        <v>73.983613037690546</v>
      </c>
      <c r="F66" s="290">
        <f t="shared" si="14"/>
        <v>77.330111392853553</v>
      </c>
      <c r="G66" s="290">
        <f t="shared" si="14"/>
        <v>69.823246780268505</v>
      </c>
      <c r="H66" s="290">
        <f t="shared" si="14"/>
        <v>77.532030813968888</v>
      </c>
      <c r="I66" s="290">
        <f t="shared" si="14"/>
        <v>74.850001838474697</v>
      </c>
      <c r="J66" s="290">
        <f t="shared" si="14"/>
        <v>76.59443284151746</v>
      </c>
      <c r="K66" s="290">
        <f t="shared" si="14"/>
        <v>73.882418004749496</v>
      </c>
      <c r="L66" s="290">
        <f t="shared" si="14"/>
        <v>63.156538023205393</v>
      </c>
      <c r="M66" s="290">
        <f t="shared" si="14"/>
        <v>52.605459162413624</v>
      </c>
      <c r="N66" s="290">
        <f t="shared" si="14"/>
        <v>53.002189105084426</v>
      </c>
      <c r="O66" s="290">
        <f t="shared" si="14"/>
        <v>60.644919026083642</v>
      </c>
      <c r="P66" s="290">
        <f t="shared" si="14"/>
        <v>64.845425332419936</v>
      </c>
      <c r="Q66" s="290">
        <f t="shared" si="14"/>
        <v>65.303534168210106</v>
      </c>
      <c r="R66" s="290">
        <f t="shared" si="14"/>
        <v>62.208508551238126</v>
      </c>
      <c r="S66" s="290">
        <f t="shared" si="14"/>
        <v>65.188990499579646</v>
      </c>
      <c r="T66" s="290">
        <f t="shared" si="14"/>
        <v>64.958532314443204</v>
      </c>
      <c r="U66" s="290">
        <f t="shared" si="14"/>
        <v>64.947967219998091</v>
      </c>
      <c r="V66" s="290">
        <f t="shared" si="14"/>
        <v>68.123954757067324</v>
      </c>
      <c r="W66" s="290">
        <f t="shared" si="14"/>
        <v>72.152371459107584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336.23699258868709</v>
      </c>
      <c r="C67" s="291">
        <f t="shared" si="15"/>
        <v>310.95139873249968</v>
      </c>
      <c r="D67" s="291">
        <f t="shared" si="15"/>
        <v>324.18616880290978</v>
      </c>
      <c r="E67" s="291">
        <f t="shared" si="15"/>
        <v>268.42301035976334</v>
      </c>
      <c r="F67" s="291">
        <f t="shared" si="15"/>
        <v>280.56457963131601</v>
      </c>
      <c r="G67" s="291">
        <f t="shared" si="15"/>
        <v>253.32861324715577</v>
      </c>
      <c r="H67" s="291">
        <f t="shared" si="15"/>
        <v>281.29717184519274</v>
      </c>
      <c r="I67" s="291">
        <f t="shared" si="15"/>
        <v>271.56639144781593</v>
      </c>
      <c r="J67" s="291">
        <f t="shared" si="15"/>
        <v>277.89543381241486</v>
      </c>
      <c r="K67" s="291">
        <f t="shared" si="15"/>
        <v>243.91592106868421</v>
      </c>
      <c r="L67" s="291">
        <f t="shared" si="15"/>
        <v>228.96778500692716</v>
      </c>
      <c r="M67" s="291">
        <f t="shared" si="15"/>
        <v>224.47687749573959</v>
      </c>
      <c r="N67" s="291">
        <f t="shared" si="15"/>
        <v>218.76078320703616</v>
      </c>
      <c r="O67" s="291">
        <f t="shared" si="15"/>
        <v>221.14439838961187</v>
      </c>
      <c r="P67" s="291">
        <f t="shared" si="15"/>
        <v>220.49150355120216</v>
      </c>
      <c r="Q67" s="291">
        <f t="shared" si="15"/>
        <v>218.64376302462475</v>
      </c>
      <c r="R67" s="291">
        <f t="shared" si="15"/>
        <v>236.83880661243282</v>
      </c>
      <c r="S67" s="291">
        <f t="shared" si="15"/>
        <v>247.43607818655556</v>
      </c>
      <c r="T67" s="291">
        <f t="shared" si="15"/>
        <v>241.58785192940843</v>
      </c>
      <c r="U67" s="291">
        <f t="shared" si="15"/>
        <v>256.87215482506593</v>
      </c>
      <c r="V67" s="291">
        <f t="shared" si="15"/>
        <v>244.33486404669119</v>
      </c>
      <c r="W67" s="291">
        <f t="shared" si="15"/>
        <v>245.77128872049661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8.2912407611259661E-2</v>
      </c>
      <c r="C69" s="254">
        <f t="shared" si="16"/>
        <v>8.340445054641861E-2</v>
      </c>
      <c r="D69" s="254">
        <f t="shared" si="16"/>
        <v>7.8403501949230223E-2</v>
      </c>
      <c r="E69" s="254">
        <f t="shared" si="16"/>
        <v>8.0538041202434366E-2</v>
      </c>
      <c r="F69" s="254">
        <f t="shared" si="16"/>
        <v>7.7417351060701994E-2</v>
      </c>
      <c r="G69" s="254">
        <f t="shared" si="16"/>
        <v>7.3700500313352638E-2</v>
      </c>
      <c r="H69" s="254">
        <f t="shared" si="16"/>
        <v>7.1799157775331982E-2</v>
      </c>
      <c r="I69" s="254">
        <f t="shared" si="16"/>
        <v>7.3334306401456106E-2</v>
      </c>
      <c r="J69" s="254">
        <f t="shared" si="16"/>
        <v>7.4183343839643826E-2</v>
      </c>
      <c r="K69" s="254">
        <f t="shared" si="16"/>
        <v>7.313314120161421E-2</v>
      </c>
      <c r="L69" s="254">
        <f t="shared" si="16"/>
        <v>7.4380953337249367E-2</v>
      </c>
      <c r="M69" s="254">
        <f t="shared" si="16"/>
        <v>7.4548080757813537E-2</v>
      </c>
      <c r="N69" s="254">
        <f t="shared" si="16"/>
        <v>7.137017088904489E-2</v>
      </c>
      <c r="O69" s="254">
        <f t="shared" si="16"/>
        <v>7.1164922606815811E-2</v>
      </c>
      <c r="P69" s="254">
        <f t="shared" si="16"/>
        <v>7.1099033059079095E-2</v>
      </c>
      <c r="Q69" s="254">
        <f t="shared" si="16"/>
        <v>7.2572219655545708E-2</v>
      </c>
      <c r="R69" s="254">
        <f t="shared" si="16"/>
        <v>7.6715496211613818E-2</v>
      </c>
      <c r="S69" s="254">
        <f t="shared" si="16"/>
        <v>7.0710143677002332E-2</v>
      </c>
      <c r="T69" s="254">
        <f t="shared" si="16"/>
        <v>7.3242562125491475E-2</v>
      </c>
      <c r="U69" s="254">
        <f t="shared" si="16"/>
        <v>7.1158274376547773E-2</v>
      </c>
      <c r="V69" s="254">
        <f t="shared" si="16"/>
        <v>7.1494420727012314E-2</v>
      </c>
      <c r="W69" s="254">
        <f t="shared" si="16"/>
        <v>6.7068299780361482E-2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5.3662540119783941E-2</v>
      </c>
      <c r="C70" s="293">
        <f t="shared" si="17"/>
        <v>5.3429171659299432E-2</v>
      </c>
      <c r="D70" s="293">
        <f t="shared" si="17"/>
        <v>5.0225547160750582E-2</v>
      </c>
      <c r="E70" s="293">
        <f t="shared" si="17"/>
        <v>5.183718007202507E-2</v>
      </c>
      <c r="F70" s="293">
        <f t="shared" si="17"/>
        <v>5.1005943433263472E-2</v>
      </c>
      <c r="G70" s="293">
        <f t="shared" si="17"/>
        <v>4.723235513760711E-2</v>
      </c>
      <c r="H70" s="293">
        <f t="shared" si="17"/>
        <v>4.6872850198118911E-2</v>
      </c>
      <c r="I70" s="293">
        <f t="shared" si="17"/>
        <v>4.7875045680819801E-2</v>
      </c>
      <c r="J70" s="293">
        <f t="shared" si="17"/>
        <v>4.8429325227904434E-2</v>
      </c>
      <c r="K70" s="293">
        <f t="shared" si="17"/>
        <v>4.7743718426163595E-2</v>
      </c>
      <c r="L70" s="293">
        <f t="shared" si="17"/>
        <v>4.855833120326658E-2</v>
      </c>
      <c r="M70" s="293">
        <f t="shared" si="17"/>
        <v>4.8667437476805582E-2</v>
      </c>
      <c r="N70" s="293">
        <f t="shared" si="17"/>
        <v>4.6592793458166477E-2</v>
      </c>
      <c r="O70" s="293">
        <f t="shared" si="17"/>
        <v>4.6458800633119052E-2</v>
      </c>
      <c r="P70" s="293">
        <f t="shared" si="17"/>
        <v>4.6415785770600064E-2</v>
      </c>
      <c r="Q70" s="293">
        <f t="shared" si="17"/>
        <v>4.7377530403679549E-2</v>
      </c>
      <c r="R70" s="293">
        <f t="shared" si="17"/>
        <v>4.8199202123630609E-2</v>
      </c>
      <c r="S70" s="293">
        <f t="shared" si="17"/>
        <v>5.003588745412936E-2</v>
      </c>
      <c r="T70" s="293">
        <f t="shared" si="17"/>
        <v>5.1827876522263235E-2</v>
      </c>
      <c r="U70" s="293">
        <f t="shared" si="17"/>
        <v>4.8207132637439427E-2</v>
      </c>
      <c r="V70" s="293">
        <f t="shared" si="17"/>
        <v>4.8434859515928415E-2</v>
      </c>
      <c r="W70" s="293">
        <f t="shared" si="17"/>
        <v>5.1573356954661503E-2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0.20904068724716288</v>
      </c>
      <c r="C71" s="255">
        <f t="shared" si="18"/>
        <v>0.21127403364036326</v>
      </c>
      <c r="D71" s="255">
        <f t="shared" si="18"/>
        <v>0.19623811948109485</v>
      </c>
      <c r="E71" s="255">
        <f t="shared" si="18"/>
        <v>0.20101919253853992</v>
      </c>
      <c r="F71" s="255">
        <f t="shared" si="18"/>
        <v>0.19528614104072847</v>
      </c>
      <c r="G71" s="255">
        <f t="shared" si="18"/>
        <v>0.18730544389844958</v>
      </c>
      <c r="H71" s="255">
        <f t="shared" si="18"/>
        <v>0.18562548879896798</v>
      </c>
      <c r="I71" s="255">
        <f t="shared" si="18"/>
        <v>0.18488730088993643</v>
      </c>
      <c r="J71" s="255">
        <f t="shared" si="18"/>
        <v>0.18400313393297493</v>
      </c>
      <c r="K71" s="255">
        <f t="shared" si="18"/>
        <v>0.18089423536237137</v>
      </c>
      <c r="L71" s="255">
        <f t="shared" si="18"/>
        <v>0.18129842949302433</v>
      </c>
      <c r="M71" s="255">
        <f t="shared" si="18"/>
        <v>0.17836275624630252</v>
      </c>
      <c r="N71" s="255">
        <f t="shared" si="18"/>
        <v>0.16861908195752287</v>
      </c>
      <c r="O71" s="255">
        <f t="shared" si="18"/>
        <v>0.16310112104705349</v>
      </c>
      <c r="P71" s="255">
        <f t="shared" si="18"/>
        <v>0.16063689419734162</v>
      </c>
      <c r="Q71" s="255">
        <f t="shared" si="18"/>
        <v>0.16097556706841235</v>
      </c>
      <c r="R71" s="255">
        <f t="shared" si="18"/>
        <v>0.16784557582162812</v>
      </c>
      <c r="S71" s="255">
        <f t="shared" si="18"/>
        <v>0.16965121016444867</v>
      </c>
      <c r="T71" s="255">
        <f t="shared" si="18"/>
        <v>0.16826452682320914</v>
      </c>
      <c r="U71" s="255">
        <f t="shared" si="18"/>
        <v>0.1564627767213547</v>
      </c>
      <c r="V71" s="255">
        <f t="shared" si="18"/>
        <v>0.15466305231384661</v>
      </c>
      <c r="W71" s="255">
        <f t="shared" si="18"/>
        <v>0.1601337014606706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4.6862963931949053E-2</v>
      </c>
      <c r="C73" s="254">
        <f>IF(NMM_ued!C$5=0,"",NMM_ued!C$5/C$9)</f>
        <v>4.7273113351214965E-2</v>
      </c>
      <c r="D73" s="254">
        <f>IF(NMM_ued!D$5=0,"",NMM_ued!D$5/D$9)</f>
        <v>4.4519377047617222E-2</v>
      </c>
      <c r="E73" s="254">
        <f>IF(NMM_ued!E$5=0,"",NMM_ued!E$5/E$9)</f>
        <v>4.6015653808202828E-2</v>
      </c>
      <c r="F73" s="254">
        <f>IF(NMM_ued!F$5=0,"",NMM_ued!F$5/F$9)</f>
        <v>4.4421776500167556E-2</v>
      </c>
      <c r="G73" s="254">
        <f>IF(NMM_ued!G$5=0,"",NMM_ued!G$5/G$9)</f>
        <v>4.2670873875543441E-2</v>
      </c>
      <c r="H73" s="254">
        <f>IF(NMM_ued!H$5=0,"",NMM_ued!H$5/H$9)</f>
        <v>4.1580147771106628E-2</v>
      </c>
      <c r="I73" s="254">
        <f>IF(NMM_ued!I$5=0,"",NMM_ued!I$5/I$9)</f>
        <v>4.246146985678937E-2</v>
      </c>
      <c r="J73" s="254">
        <f>IF(NMM_ued!J$5=0,"",NMM_ued!J$5/J$9)</f>
        <v>4.2788203924400817E-2</v>
      </c>
      <c r="K73" s="254">
        <f>IF(NMM_ued!K$5=0,"",NMM_ued!K$5/K$9)</f>
        <v>4.1636355822586478E-2</v>
      </c>
      <c r="L73" s="254">
        <f>IF(NMM_ued!L$5=0,"",NMM_ued!L$5/L$9)</f>
        <v>4.210911780565018E-2</v>
      </c>
      <c r="M73" s="254">
        <f>IF(NMM_ued!M$5=0,"",NMM_ued!M$5/M$9)</f>
        <v>4.2059415942102066E-2</v>
      </c>
      <c r="N73" s="254">
        <f>IF(NMM_ued!N$5=0,"",NMM_ued!N$5/N$9)</f>
        <v>4.0425818923359058E-2</v>
      </c>
      <c r="O73" s="254">
        <f>IF(NMM_ued!O$5=0,"",NMM_ued!O$5/O$9)</f>
        <v>4.0572585407059131E-2</v>
      </c>
      <c r="P73" s="254">
        <f>IF(NMM_ued!P$5=0,"",NMM_ued!P$5/P$9)</f>
        <v>4.0644048670280215E-2</v>
      </c>
      <c r="Q73" s="254">
        <f>IF(NMM_ued!Q$5=0,"",NMM_ued!Q$5/Q$9)</f>
        <v>4.1569510352274956E-2</v>
      </c>
      <c r="R73" s="254">
        <f>IF(NMM_ued!R$5=0,"",NMM_ued!R$5/R$9)</f>
        <v>4.3886511391626248E-2</v>
      </c>
      <c r="S73" s="254">
        <f>IF(NMM_ued!S$5=0,"",NMM_ued!S$5/S$9)</f>
        <v>4.1381071345488483E-2</v>
      </c>
      <c r="T73" s="254">
        <f>IF(NMM_ued!T$5=0,"",NMM_ued!T$5/T$9)</f>
        <v>4.285307988897253E-2</v>
      </c>
      <c r="U73" s="254">
        <f>IF(NMM_ued!U$5=0,"",NMM_ued!U$5/U$9)</f>
        <v>4.1721836079515018E-2</v>
      </c>
      <c r="V73" s="254">
        <f>IF(NMM_ued!V$5=0,"",NMM_ued!V$5/V$9)</f>
        <v>4.2072757956737247E-2</v>
      </c>
      <c r="W73" s="254">
        <f>IF(NMM_ued!W$5=0,"",NMM_ued!W$5/W$9)</f>
        <v>4.0652614862608565E-2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2.6797592282273595E-2</v>
      </c>
      <c r="C74" s="293">
        <f>IF(NMM_ued!C$48=0,"",NMM_ued!C$48/C$10)</f>
        <v>2.6756498981250071E-2</v>
      </c>
      <c r="D74" s="293">
        <f>IF(NMM_ued!D$48=0,"",NMM_ued!D$48/D$10)</f>
        <v>2.5201097381506773E-2</v>
      </c>
      <c r="E74" s="293">
        <f>IF(NMM_ued!E$48=0,"",NMM_ued!E$48/E$10)</f>
        <v>2.6110105338253482E-2</v>
      </c>
      <c r="F74" s="293">
        <f>IF(NMM_ued!F$48=0,"",NMM_ued!F$48/F$10)</f>
        <v>2.5704604837983702E-2</v>
      </c>
      <c r="G74" s="293">
        <f>IF(NMM_ued!G$48=0,"",NMM_ued!G$48/G$10)</f>
        <v>2.4150119394145828E-2</v>
      </c>
      <c r="H74" s="293">
        <f>IF(NMM_ued!H$48=0,"",NMM_ued!H$48/H$10)</f>
        <v>2.3882486619262792E-2</v>
      </c>
      <c r="I74" s="293">
        <f>IF(NMM_ued!I$48=0,"",NMM_ued!I$48/I$10)</f>
        <v>2.439719261469854E-2</v>
      </c>
      <c r="J74" s="293">
        <f>IF(NMM_ued!J$48=0,"",NMM_ued!J$48/J$10)</f>
        <v>2.4618966407832749E-2</v>
      </c>
      <c r="K74" s="293">
        <f>IF(NMM_ued!K$48=0,"",NMM_ued!K$48/K$10)</f>
        <v>2.4173101690383853E-2</v>
      </c>
      <c r="L74" s="293">
        <f>IF(NMM_ued!L$48=0,"",NMM_ued!L$48/L$10)</f>
        <v>2.4563647623737476E-2</v>
      </c>
      <c r="M74" s="293">
        <f>IF(NMM_ued!M$48=0,"",NMM_ued!M$48/M$10)</f>
        <v>2.4552299969896437E-2</v>
      </c>
      <c r="N74" s="293">
        <f>IF(NMM_ued!N$48=0,"",NMM_ued!N$48/N$10)</f>
        <v>2.3660339988804846E-2</v>
      </c>
      <c r="O74" s="293">
        <f>IF(NMM_ued!O$48=0,"",NMM_ued!O$48/O$10)</f>
        <v>2.366429854210482E-2</v>
      </c>
      <c r="P74" s="293">
        <f>IF(NMM_ued!P$48=0,"",NMM_ued!P$48/P$10)</f>
        <v>2.3781925418609681E-2</v>
      </c>
      <c r="Q74" s="293">
        <f>IF(NMM_ued!Q$48=0,"",NMM_ued!Q$48/Q$10)</f>
        <v>2.4314305933397666E-2</v>
      </c>
      <c r="R74" s="293">
        <f>IF(NMM_ued!R$48=0,"",NMM_ued!R$48/R$10)</f>
        <v>2.5113471149116561E-2</v>
      </c>
      <c r="S74" s="293">
        <f>IF(NMM_ued!S$48=0,"",NMM_ued!S$48/S$10)</f>
        <v>2.6121301090035933E-2</v>
      </c>
      <c r="T74" s="293">
        <f>IF(NMM_ued!T$48=0,"",NMM_ued!T$48/T$10)</f>
        <v>2.7060691577464629E-2</v>
      </c>
      <c r="U74" s="293">
        <f>IF(NMM_ued!U$48=0,"",NMM_ued!U$48/U$10)</f>
        <v>2.5714183597281025E-2</v>
      </c>
      <c r="V74" s="293">
        <f>IF(NMM_ued!V$48=0,"",NMM_ued!V$48/V$10)</f>
        <v>2.5948450358060475E-2</v>
      </c>
      <c r="W74" s="293">
        <f>IF(NMM_ued!W$48=0,"",NMM_ued!W$48/W$10)</f>
        <v>2.7743634586560359E-2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8.8876761617682917E-2</v>
      </c>
      <c r="C75" s="255">
        <f>IF(NMM_ued!C$99=0,"",NMM_ued!C$99/C$11)</f>
        <v>9.0537517160444336E-2</v>
      </c>
      <c r="D75" s="255">
        <f>IF(NMM_ued!D$99=0,"",NMM_ued!D$99/D$11)</f>
        <v>8.4931016594382097E-2</v>
      </c>
      <c r="E75" s="255">
        <f>IF(NMM_ued!E$99=0,"",NMM_ued!E$99/E$11)</f>
        <v>8.7145829981674569E-2</v>
      </c>
      <c r="F75" s="255">
        <f>IF(NMM_ued!F$99=0,"",NMM_ued!F$99/F$11)</f>
        <v>8.5535802756222745E-2</v>
      </c>
      <c r="G75" s="255">
        <f>IF(NMM_ued!G$99=0,"",NMM_ued!G$99/G$11)</f>
        <v>8.2245657661633595E-2</v>
      </c>
      <c r="H75" s="255">
        <f>IF(NMM_ued!H$99=0,"",NMM_ued!H$99/H$11)</f>
        <v>8.1346836168794762E-2</v>
      </c>
      <c r="I75" s="255">
        <f>IF(NMM_ued!I$99=0,"",NMM_ued!I$99/I$11)</f>
        <v>8.1394484974585332E-2</v>
      </c>
      <c r="J75" s="255">
        <f>IF(NMM_ued!J$99=0,"",NMM_ued!J$99/J$11)</f>
        <v>8.1057789151689028E-2</v>
      </c>
      <c r="K75" s="255">
        <f>IF(NMM_ued!K$99=0,"",NMM_ued!K$99/K$11)</f>
        <v>7.997768235005169E-2</v>
      </c>
      <c r="L75" s="255">
        <f>IF(NMM_ued!L$99=0,"",NMM_ued!L$99/L$11)</f>
        <v>8.0452121032333151E-2</v>
      </c>
      <c r="M75" s="255">
        <f>IF(NMM_ued!M$99=0,"",NMM_ued!M$99/M$11)</f>
        <v>7.7938781178414754E-2</v>
      </c>
      <c r="N75" s="255">
        <f>IF(NMM_ued!N$99=0,"",NMM_ued!N$99/N$11)</f>
        <v>7.5274486912887129E-2</v>
      </c>
      <c r="O75" s="255">
        <f>IF(NMM_ued!O$99=0,"",NMM_ued!O$99/O$11)</f>
        <v>7.3118337534923597E-2</v>
      </c>
      <c r="P75" s="255">
        <f>IF(NMM_ued!P$99=0,"",NMM_ued!P$99/P$11)</f>
        <v>7.3341426058457379E-2</v>
      </c>
      <c r="Q75" s="255">
        <f>IF(NMM_ued!Q$99=0,"",NMM_ued!Q$99/Q$11)</f>
        <v>7.4206273452808669E-2</v>
      </c>
      <c r="R75" s="255">
        <f>IF(NMM_ued!R$99=0,"",NMM_ued!R$99/R$11)</f>
        <v>7.7804714070316361E-2</v>
      </c>
      <c r="S75" s="255">
        <f>IF(NMM_ued!S$99=0,"",NMM_ued!S$99/S$11)</f>
        <v>7.9612171717914348E-2</v>
      </c>
      <c r="T75" s="255">
        <f>IF(NMM_ued!T$99=0,"",NMM_ued!T$99/T$11)</f>
        <v>8.0560146965725637E-2</v>
      </c>
      <c r="U75" s="255">
        <f>IF(NMM_ued!U$99=0,"",NMM_ued!U$99/U$11)</f>
        <v>7.6429413584702233E-2</v>
      </c>
      <c r="V75" s="255">
        <f>IF(NMM_ued!V$99=0,"",NMM_ued!V$99/V$11)</f>
        <v>7.6417261220314794E-2</v>
      </c>
      <c r="W75" s="255">
        <f>IF(NMM_ued!W$99=0,"",NMM_ued!W$99/W$11)</f>
        <v>8.0322065659430758E-2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5.5949278651978354</v>
      </c>
      <c r="C76" s="256">
        <f t="shared" si="19"/>
        <v>5.3282184180381353</v>
      </c>
      <c r="D76" s="256">
        <f t="shared" si="19"/>
        <v>5.7814492759553984</v>
      </c>
      <c r="E76" s="256">
        <f t="shared" si="19"/>
        <v>5.3226322579013718</v>
      </c>
      <c r="F76" s="256">
        <f t="shared" si="19"/>
        <v>5.6004248160362513</v>
      </c>
      <c r="G76" s="256">
        <f t="shared" si="19"/>
        <v>5.349792968008277</v>
      </c>
      <c r="H76" s="256">
        <f t="shared" si="19"/>
        <v>5.8773067505589589</v>
      </c>
      <c r="I76" s="256">
        <f t="shared" si="19"/>
        <v>5.8326129816323613</v>
      </c>
      <c r="J76" s="256">
        <f t="shared" si="19"/>
        <v>5.5780749989930234</v>
      </c>
      <c r="K76" s="256">
        <f t="shared" si="19"/>
        <v>5.9694370914519732</v>
      </c>
      <c r="L76" s="256">
        <f t="shared" si="19"/>
        <v>5.922968607202046</v>
      </c>
      <c r="M76" s="256">
        <f t="shared" si="19"/>
        <v>5.5804574498692094</v>
      </c>
      <c r="N76" s="256">
        <f t="shared" si="19"/>
        <v>5.7060847038088536</v>
      </c>
      <c r="O76" s="256">
        <f t="shared" si="19"/>
        <v>5.6369174845239618</v>
      </c>
      <c r="P76" s="256">
        <f t="shared" si="19"/>
        <v>6.0258927797897011</v>
      </c>
      <c r="Q76" s="256">
        <f t="shared" si="19"/>
        <v>5.84793783028248</v>
      </c>
      <c r="R76" s="256">
        <f t="shared" si="19"/>
        <v>5.6739114816925085</v>
      </c>
      <c r="S76" s="256">
        <f t="shared" si="19"/>
        <v>5.6015394773121754</v>
      </c>
      <c r="T76" s="256">
        <f t="shared" si="19"/>
        <v>5.6118377577860894</v>
      </c>
      <c r="U76" s="256">
        <f t="shared" si="19"/>
        <v>5.4361918096060098</v>
      </c>
      <c r="V76" s="256">
        <f t="shared" si="19"/>
        <v>5.3069132874104641</v>
      </c>
      <c r="W76" s="256">
        <f t="shared" si="19"/>
        <v>5.123850522715335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8.332357981672045</v>
      </c>
      <c r="C77" s="257">
        <f t="shared" si="20"/>
        <v>8.0404279928546583</v>
      </c>
      <c r="D77" s="257">
        <f t="shared" si="20"/>
        <v>8.3346733751873838</v>
      </c>
      <c r="E77" s="257">
        <f t="shared" si="20"/>
        <v>7.8638680998323593</v>
      </c>
      <c r="F77" s="257">
        <f t="shared" si="20"/>
        <v>8.1776629447245313</v>
      </c>
      <c r="G77" s="257">
        <f t="shared" si="20"/>
        <v>8.0498740075994188</v>
      </c>
      <c r="H77" s="257">
        <f t="shared" si="20"/>
        <v>7.9425427868629184</v>
      </c>
      <c r="I77" s="257">
        <f t="shared" si="20"/>
        <v>7.8032134483719728</v>
      </c>
      <c r="J77" s="257">
        <f t="shared" si="20"/>
        <v>8.194074344444104</v>
      </c>
      <c r="K77" s="257">
        <f t="shared" si="20"/>
        <v>9.381962544975913</v>
      </c>
      <c r="L77" s="257">
        <f t="shared" si="20"/>
        <v>10.306817225664139</v>
      </c>
      <c r="M77" s="257">
        <f t="shared" si="20"/>
        <v>10.157480874238145</v>
      </c>
      <c r="N77" s="257">
        <f t="shared" si="20"/>
        <v>12.000172061351398</v>
      </c>
      <c r="O77" s="257">
        <f t="shared" si="20"/>
        <v>12.519055237881927</v>
      </c>
      <c r="P77" s="257">
        <f t="shared" si="20"/>
        <v>13.369752733498997</v>
      </c>
      <c r="Q77" s="257">
        <f t="shared" si="20"/>
        <v>12.65370744326464</v>
      </c>
      <c r="R77" s="257">
        <f t="shared" si="20"/>
        <v>12.552599392036424</v>
      </c>
      <c r="S77" s="257">
        <f t="shared" si="20"/>
        <v>12.675075860624087</v>
      </c>
      <c r="T77" s="257">
        <f t="shared" si="20"/>
        <v>12.426304657936376</v>
      </c>
      <c r="U77" s="257">
        <f t="shared" si="20"/>
        <v>11.946022319955635</v>
      </c>
      <c r="V77" s="257">
        <f t="shared" si="20"/>
        <v>11.301241716918643</v>
      </c>
      <c r="W77" s="257">
        <f t="shared" si="20"/>
        <v>12.12249314994235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3.4460212527715903</v>
      </c>
      <c r="C78" s="295">
        <f t="shared" si="21"/>
        <v>3.3134605294132915</v>
      </c>
      <c r="D78" s="295">
        <f t="shared" si="21"/>
        <v>3.5760608788307278</v>
      </c>
      <c r="E78" s="295">
        <f t="shared" si="21"/>
        <v>3.278153224015163</v>
      </c>
      <c r="F78" s="295">
        <f t="shared" si="21"/>
        <v>3.445765176044449</v>
      </c>
      <c r="G78" s="295">
        <f t="shared" si="21"/>
        <v>3.2534364860157261</v>
      </c>
      <c r="H78" s="295">
        <f t="shared" si="21"/>
        <v>3.8178195217505051</v>
      </c>
      <c r="I78" s="295">
        <f t="shared" si="21"/>
        <v>3.7055270145060772</v>
      </c>
      <c r="J78" s="295">
        <f t="shared" si="21"/>
        <v>3.3895462201133251</v>
      </c>
      <c r="K78" s="295">
        <f t="shared" si="21"/>
        <v>3.4662988234467726</v>
      </c>
      <c r="L78" s="295">
        <f t="shared" si="21"/>
        <v>3.4400307121403206</v>
      </c>
      <c r="M78" s="295">
        <f t="shared" si="21"/>
        <v>3.5195936296543251</v>
      </c>
      <c r="N78" s="295">
        <f t="shared" si="21"/>
        <v>3.3996997419126709</v>
      </c>
      <c r="O78" s="295">
        <f t="shared" si="21"/>
        <v>3.2450331913049704</v>
      </c>
      <c r="P78" s="295">
        <f t="shared" si="21"/>
        <v>3.2951137593151851</v>
      </c>
      <c r="Q78" s="295">
        <f t="shared" si="21"/>
        <v>3.2235837340821241</v>
      </c>
      <c r="R78" s="295">
        <f t="shared" si="21"/>
        <v>3.2202701517804035</v>
      </c>
      <c r="S78" s="295">
        <f t="shared" si="21"/>
        <v>3.1658975737816193</v>
      </c>
      <c r="T78" s="295">
        <f t="shared" si="21"/>
        <v>3.1753007316935933</v>
      </c>
      <c r="U78" s="295">
        <f t="shared" si="21"/>
        <v>3.0596737515402244</v>
      </c>
      <c r="V78" s="295">
        <f t="shared" si="21"/>
        <v>2.9597866547196587</v>
      </c>
      <c r="W78" s="295">
        <f t="shared" si="21"/>
        <v>2.8036408010092462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2.4881025900545088</v>
      </c>
      <c r="C79" s="258">
        <f t="shared" si="22"/>
        <v>2.414734926334587</v>
      </c>
      <c r="D79" s="258">
        <f t="shared" si="22"/>
        <v>2.3666452919396748</v>
      </c>
      <c r="E79" s="258">
        <f t="shared" si="22"/>
        <v>2.349336930499847</v>
      </c>
      <c r="F79" s="258">
        <f t="shared" si="22"/>
        <v>2.2935749328456279</v>
      </c>
      <c r="G79" s="258">
        <f t="shared" si="22"/>
        <v>2.3084381013797661</v>
      </c>
      <c r="H79" s="258">
        <f t="shared" si="22"/>
        <v>2.3413032490324084</v>
      </c>
      <c r="I79" s="258">
        <f t="shared" si="22"/>
        <v>2.3734794936141781</v>
      </c>
      <c r="J79" s="258">
        <f t="shared" si="22"/>
        <v>2.3792403322179232</v>
      </c>
      <c r="K79" s="258">
        <f t="shared" si="22"/>
        <v>2.3208076704722509</v>
      </c>
      <c r="L79" s="258">
        <f t="shared" si="22"/>
        <v>2.3539198510764572</v>
      </c>
      <c r="M79" s="258">
        <f t="shared" si="22"/>
        <v>2.5800906036102589</v>
      </c>
      <c r="N79" s="258">
        <f t="shared" si="22"/>
        <v>2.4011598399791874</v>
      </c>
      <c r="O79" s="258">
        <f t="shared" si="22"/>
        <v>2.4938355849042955</v>
      </c>
      <c r="P79" s="258">
        <f t="shared" si="22"/>
        <v>2.4459901589112945</v>
      </c>
      <c r="Q79" s="258">
        <f t="shared" si="22"/>
        <v>2.4337093962575582</v>
      </c>
      <c r="R79" s="258">
        <f t="shared" si="22"/>
        <v>2.4345992570708113</v>
      </c>
      <c r="S79" s="258">
        <f t="shared" si="22"/>
        <v>2.4126512164440412</v>
      </c>
      <c r="T79" s="258">
        <f t="shared" si="22"/>
        <v>2.4174659301087158</v>
      </c>
      <c r="U79" s="258">
        <f t="shared" si="22"/>
        <v>2.4655518784934145</v>
      </c>
      <c r="V79" s="258">
        <f t="shared" si="22"/>
        <v>2.4033351716475053</v>
      </c>
      <c r="W79" s="258">
        <f t="shared" si="22"/>
        <v>2.3467263233957154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ES: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2995.864240553547</v>
      </c>
      <c r="C5" s="225">
        <v>3208.2092389121658</v>
      </c>
      <c r="D5" s="225">
        <v>3132.3763178581362</v>
      </c>
      <c r="E5" s="225">
        <v>3499.5614364416738</v>
      </c>
      <c r="F5" s="225">
        <v>3377.7593612183309</v>
      </c>
      <c r="G5" s="225">
        <v>3487.2528184977632</v>
      </c>
      <c r="H5" s="225">
        <v>3646.266306452746</v>
      </c>
      <c r="I5" s="225">
        <v>3807.503474848304</v>
      </c>
      <c r="J5" s="225">
        <v>3067.6823046310778</v>
      </c>
      <c r="K5" s="225">
        <v>2098.4643628863828</v>
      </c>
      <c r="L5" s="225">
        <v>1836.732839900121</v>
      </c>
      <c r="M5" s="225">
        <v>1620.2019699101349</v>
      </c>
      <c r="N5" s="225">
        <v>1147.9951224744709</v>
      </c>
      <c r="O5" s="225">
        <v>959.1673029026208</v>
      </c>
      <c r="P5" s="225">
        <v>1000.19737889905</v>
      </c>
      <c r="Q5" s="225">
        <v>1100.7636710357331</v>
      </c>
      <c r="R5" s="225">
        <v>1136.4825397529</v>
      </c>
      <c r="S5" s="225">
        <v>1136.8489110103669</v>
      </c>
      <c r="T5" s="225">
        <v>1198.37993325718</v>
      </c>
      <c r="U5" s="225">
        <v>1185.091889373809</v>
      </c>
      <c r="V5" s="225">
        <v>1135.153451531766</v>
      </c>
      <c r="W5" s="225">
        <v>1069.9748654215</v>
      </c>
      <c r="DA5" s="89" t="s">
        <v>1441</v>
      </c>
    </row>
    <row r="6" spans="1:105" ht="12" customHeight="1" x14ac:dyDescent="0.25">
      <c r="A6" s="55" t="s">
        <v>92</v>
      </c>
      <c r="B6" s="261">
        <v>14.399477426242971</v>
      </c>
      <c r="C6" s="261">
        <v>15.420103450964341</v>
      </c>
      <c r="D6" s="261">
        <v>15.055616162088629</v>
      </c>
      <c r="E6" s="261">
        <v>16.820473779706951</v>
      </c>
      <c r="F6" s="261">
        <v>16.235037961587409</v>
      </c>
      <c r="G6" s="261">
        <v>16.76131299937941</v>
      </c>
      <c r="H6" s="261">
        <v>17.525603683610871</v>
      </c>
      <c r="I6" s="261">
        <v>18.300582380961401</v>
      </c>
      <c r="J6" s="261">
        <v>14.744667498103251</v>
      </c>
      <c r="K6" s="261">
        <v>10.0861680626669</v>
      </c>
      <c r="L6" s="261">
        <v>8.828168081906373</v>
      </c>
      <c r="M6" s="261">
        <v>7.7874228664526752</v>
      </c>
      <c r="N6" s="261">
        <v>5.5177833587187024</v>
      </c>
      <c r="O6" s="261">
        <v>4.6101915230921238</v>
      </c>
      <c r="P6" s="261">
        <v>4.8074006105769094</v>
      </c>
      <c r="Q6" s="261">
        <v>5.2907676583425793</v>
      </c>
      <c r="R6" s="261">
        <v>5.4624486834108996</v>
      </c>
      <c r="S6" s="261">
        <v>5.4642096292443743</v>
      </c>
      <c r="T6" s="261">
        <v>5.7599555291629194</v>
      </c>
      <c r="U6" s="261">
        <v>5.6960871851482473</v>
      </c>
      <c r="V6" s="261">
        <v>5.4560604847807888</v>
      </c>
      <c r="W6" s="261">
        <v>5.1427827445334993</v>
      </c>
      <c r="DA6" s="67" t="s">
        <v>1442</v>
      </c>
    </row>
    <row r="7" spans="1:105" ht="12" customHeight="1" x14ac:dyDescent="0.25">
      <c r="A7" s="202" t="s">
        <v>93</v>
      </c>
      <c r="B7" s="226">
        <v>5.7574993293656576</v>
      </c>
      <c r="C7" s="226">
        <v>6.1655873091528273</v>
      </c>
      <c r="D7" s="226">
        <v>6.0198504008508884</v>
      </c>
      <c r="E7" s="226">
        <v>6.7255125751840126</v>
      </c>
      <c r="F7" s="226">
        <v>6.4914314185951669</v>
      </c>
      <c r="G7" s="226">
        <v>6.7018576783445054</v>
      </c>
      <c r="H7" s="226">
        <v>7.0074523170696121</v>
      </c>
      <c r="I7" s="226">
        <v>7.3173204600715556</v>
      </c>
      <c r="J7" s="226">
        <v>5.8955204219656654</v>
      </c>
      <c r="K7" s="226">
        <v>4.032862036426387</v>
      </c>
      <c r="L7" s="226">
        <v>3.5298622517001341</v>
      </c>
      <c r="M7" s="226">
        <v>3.113729797539357</v>
      </c>
      <c r="N7" s="226">
        <v>2.206235201946269</v>
      </c>
      <c r="O7" s="226">
        <v>1.8433429086860711</v>
      </c>
      <c r="P7" s="226">
        <v>1.9221951583426571</v>
      </c>
      <c r="Q7" s="226">
        <v>2.1154650507816921</v>
      </c>
      <c r="R7" s="226">
        <v>2.1841101381995318</v>
      </c>
      <c r="S7" s="226">
        <v>2.1848142362827589</v>
      </c>
      <c r="T7" s="226">
        <v>2.3030655290234519</v>
      </c>
      <c r="U7" s="226">
        <v>2.277528355906183</v>
      </c>
      <c r="V7" s="226">
        <v>2.1815558754134621</v>
      </c>
      <c r="W7" s="226">
        <v>2.0562946366901911</v>
      </c>
      <c r="DA7" s="174" t="s">
        <v>1443</v>
      </c>
    </row>
    <row r="8" spans="1:105" ht="12" customHeight="1" x14ac:dyDescent="0.25">
      <c r="A8" s="202" t="s">
        <v>94</v>
      </c>
      <c r="B8" s="226">
        <v>20.59468379047965</v>
      </c>
      <c r="C8" s="226">
        <v>22.677653202689591</v>
      </c>
      <c r="D8" s="226">
        <v>26.47045975246915</v>
      </c>
      <c r="E8" s="226">
        <v>27.09159652947849</v>
      </c>
      <c r="F8" s="226">
        <v>28.947038821419479</v>
      </c>
      <c r="G8" s="226">
        <v>29.74132157327983</v>
      </c>
      <c r="H8" s="226">
        <v>31.879989337210041</v>
      </c>
      <c r="I8" s="226">
        <v>34.482593964302588</v>
      </c>
      <c r="J8" s="226">
        <v>24.263550954475871</v>
      </c>
      <c r="K8" s="226">
        <v>15.370079214396389</v>
      </c>
      <c r="L8" s="226">
        <v>11.789550612790419</v>
      </c>
      <c r="M8" s="226">
        <v>8.0643617736868016</v>
      </c>
      <c r="N8" s="226">
        <v>6.816181483710456</v>
      </c>
      <c r="O8" s="226">
        <v>5.4968905486507182</v>
      </c>
      <c r="P8" s="226">
        <v>6.0239403235452782</v>
      </c>
      <c r="Q8" s="226">
        <v>6.5772430392613188</v>
      </c>
      <c r="R8" s="226">
        <v>6.1162112382774421</v>
      </c>
      <c r="S8" s="226">
        <v>6.3295820036049308</v>
      </c>
      <c r="T8" s="226">
        <v>6.5607976688066074</v>
      </c>
      <c r="U8" s="226">
        <v>6.7597332593425659</v>
      </c>
      <c r="V8" s="226">
        <v>6.7411950089258799</v>
      </c>
      <c r="W8" s="226">
        <v>7.3287158632589389</v>
      </c>
      <c r="DA8" s="174" t="s">
        <v>1444</v>
      </c>
    </row>
    <row r="9" spans="1:105" ht="12" customHeight="1" x14ac:dyDescent="0.25">
      <c r="A9" s="202" t="s">
        <v>95</v>
      </c>
      <c r="B9" s="226">
        <v>2.8730205618540081</v>
      </c>
      <c r="C9" s="226">
        <v>3.0766584764941438</v>
      </c>
      <c r="D9" s="226">
        <v>3.003935040464035</v>
      </c>
      <c r="E9" s="226">
        <v>3.35606394584509</v>
      </c>
      <c r="F9" s="226">
        <v>3.2392562941980989</v>
      </c>
      <c r="G9" s="226">
        <v>3.3442600356541141</v>
      </c>
      <c r="H9" s="226">
        <v>3.496753267597974</v>
      </c>
      <c r="I9" s="226">
        <v>3.6513789992532808</v>
      </c>
      <c r="J9" s="226">
        <v>2.94189376779376</v>
      </c>
      <c r="K9" s="226">
        <v>2.0124180466122601</v>
      </c>
      <c r="L9" s="226">
        <v>1.76141867319403</v>
      </c>
      <c r="M9" s="226">
        <v>1.5537665261653979</v>
      </c>
      <c r="N9" s="226">
        <v>1.100922247120109</v>
      </c>
      <c r="O9" s="226">
        <v>0.91983720296609228</v>
      </c>
      <c r="P9" s="226">
        <v>0.95918486445106088</v>
      </c>
      <c r="Q9" s="226">
        <v>1.0556274940024979</v>
      </c>
      <c r="R9" s="226">
        <v>1.089881731187698</v>
      </c>
      <c r="S9" s="226">
        <v>1.090233079603903</v>
      </c>
      <c r="T9" s="226">
        <v>1.1492410579074379</v>
      </c>
      <c r="U9" s="226">
        <v>1.136497882570304</v>
      </c>
      <c r="V9" s="226">
        <v>1.088607141459597</v>
      </c>
      <c r="W9" s="226">
        <v>1.026101165537076</v>
      </c>
      <c r="DA9" s="174" t="s">
        <v>1445</v>
      </c>
    </row>
    <row r="10" spans="1:105" ht="12" customHeight="1" x14ac:dyDescent="0.25">
      <c r="A10" s="56" t="s">
        <v>96</v>
      </c>
      <c r="B10" s="262">
        <v>11.15820713731287</v>
      </c>
      <c r="C10" s="262">
        <v>11.9796510356115</v>
      </c>
      <c r="D10" s="262">
        <v>12.06718901566388</v>
      </c>
      <c r="E10" s="262">
        <v>13.396873018222831</v>
      </c>
      <c r="F10" s="262">
        <v>13.081350307907851</v>
      </c>
      <c r="G10" s="262">
        <v>13.63734437979593</v>
      </c>
      <c r="H10" s="262">
        <v>14.24642942388216</v>
      </c>
      <c r="I10" s="262">
        <v>15.086575967353831</v>
      </c>
      <c r="J10" s="262">
        <v>11.561244294349031</v>
      </c>
      <c r="K10" s="262">
        <v>7.1524901858928427</v>
      </c>
      <c r="L10" s="262">
        <v>5.7349886291924044</v>
      </c>
      <c r="M10" s="262">
        <v>4.906500330783488</v>
      </c>
      <c r="N10" s="262">
        <v>3.5298070227407812</v>
      </c>
      <c r="O10" s="262">
        <v>3.1535315923821021</v>
      </c>
      <c r="P10" s="262">
        <v>5.3212879390427963</v>
      </c>
      <c r="Q10" s="262">
        <v>6.4070992134873519</v>
      </c>
      <c r="R10" s="262">
        <v>6.7115944905809961</v>
      </c>
      <c r="S10" s="262">
        <v>7.115860071414323</v>
      </c>
      <c r="T10" s="262">
        <v>7.934097466275233</v>
      </c>
      <c r="U10" s="262">
        <v>8.4575950445103345</v>
      </c>
      <c r="V10" s="262">
        <v>9.2853967171795144</v>
      </c>
      <c r="W10" s="262">
        <v>8.9281295458377503</v>
      </c>
      <c r="DA10" s="68" t="s">
        <v>1446</v>
      </c>
    </row>
    <row r="11" spans="1:105" ht="12" customHeight="1" x14ac:dyDescent="0.25">
      <c r="A11" s="37" t="s">
        <v>160</v>
      </c>
      <c r="B11" s="228">
        <v>0.22310684705269229</v>
      </c>
      <c r="C11" s="228">
        <v>0.22366371385720149</v>
      </c>
      <c r="D11" s="228">
        <v>0.23397168691566569</v>
      </c>
      <c r="E11" s="228">
        <v>0.23987784765363859</v>
      </c>
      <c r="F11" s="228">
        <v>0.27693672322088703</v>
      </c>
      <c r="G11" s="228">
        <v>0.32266503983812161</v>
      </c>
      <c r="H11" s="228">
        <v>0.17514024199987149</v>
      </c>
      <c r="I11" s="228">
        <v>0.50518047426984602</v>
      </c>
      <c r="J11" s="228">
        <v>0.439928995599013</v>
      </c>
      <c r="K11" s="228">
        <v>0.42522867607419118</v>
      </c>
      <c r="L11" s="228">
        <v>0.38038043439542568</v>
      </c>
      <c r="M11" s="228">
        <v>0.28034891373297899</v>
      </c>
      <c r="N11" s="228">
        <v>0.1651465175127351</v>
      </c>
      <c r="O11" s="228">
        <v>0.2349776110223871</v>
      </c>
      <c r="P11" s="228">
        <v>0.1156644342222581</v>
      </c>
      <c r="Q11" s="228">
        <v>0.14306503519334929</v>
      </c>
      <c r="R11" s="228">
        <v>0.1067940288138869</v>
      </c>
      <c r="S11" s="228">
        <v>9.9045502968065857E-2</v>
      </c>
      <c r="T11" s="228">
        <v>8.1815358156348661E-2</v>
      </c>
      <c r="U11" s="228">
        <v>7.7456553606393322E-2</v>
      </c>
      <c r="V11" s="228">
        <v>6.6582814001977284E-2</v>
      </c>
      <c r="W11" s="228">
        <v>6.4703069100354102E-2</v>
      </c>
      <c r="DA11" s="69" t="s">
        <v>1447</v>
      </c>
    </row>
    <row r="12" spans="1:105" ht="12" customHeight="1" x14ac:dyDescent="0.25">
      <c r="A12" s="37" t="s">
        <v>162</v>
      </c>
      <c r="B12" s="228">
        <v>8.8024718477770669</v>
      </c>
      <c r="C12" s="228">
        <v>9.3689316255027304</v>
      </c>
      <c r="D12" s="228">
        <v>8.0291267047258206</v>
      </c>
      <c r="E12" s="228">
        <v>10.098598027818101</v>
      </c>
      <c r="F12" s="228">
        <v>8.760959751917202</v>
      </c>
      <c r="G12" s="228">
        <v>9.5245074668668348</v>
      </c>
      <c r="H12" s="228">
        <v>9.3821632316203392</v>
      </c>
      <c r="I12" s="228">
        <v>9.124366848023346</v>
      </c>
      <c r="J12" s="228">
        <v>7.8220179460190193</v>
      </c>
      <c r="K12" s="228">
        <v>4.0857110414498603</v>
      </c>
      <c r="L12" s="228">
        <v>3.3999098747809611</v>
      </c>
      <c r="M12" s="228">
        <v>3.7112824280853038</v>
      </c>
      <c r="N12" s="228">
        <v>2.4070813679954508</v>
      </c>
      <c r="O12" s="228">
        <v>2.3467680635669259</v>
      </c>
      <c r="P12" s="228">
        <v>1.4711458001202129</v>
      </c>
      <c r="Q12" s="228">
        <v>1.550044976308641</v>
      </c>
      <c r="R12" s="228">
        <v>1.672995790466743</v>
      </c>
      <c r="S12" s="228">
        <v>1.6187349806949201</v>
      </c>
      <c r="T12" s="228">
        <v>1.6030907184239771</v>
      </c>
      <c r="U12" s="228">
        <v>1.4852061418221529</v>
      </c>
      <c r="V12" s="228">
        <v>1.2830610262922091</v>
      </c>
      <c r="W12" s="228">
        <v>1.198992064753841</v>
      </c>
      <c r="DA12" s="69" t="s">
        <v>1448</v>
      </c>
    </row>
    <row r="13" spans="1:105" ht="12" customHeight="1" x14ac:dyDescent="0.25">
      <c r="A13" s="37" t="s">
        <v>97</v>
      </c>
      <c r="B13" s="228">
        <v>3.3088143178992791E-4</v>
      </c>
      <c r="C13" s="228">
        <v>3.1749408744612318E-4</v>
      </c>
      <c r="D13" s="228">
        <v>3.6885060104837708E-4</v>
      </c>
      <c r="E13" s="228">
        <v>1.826246110352173E-3</v>
      </c>
      <c r="F13" s="228">
        <v>6.1091619129773301E-3</v>
      </c>
      <c r="G13" s="228">
        <v>5.6774195762069879E-3</v>
      </c>
      <c r="H13" s="228">
        <v>1.0800630294885229E-2</v>
      </c>
      <c r="I13" s="228">
        <v>1.1797696353470751E-2</v>
      </c>
      <c r="J13" s="228">
        <v>1.134721758453432E-2</v>
      </c>
      <c r="K13" s="228">
        <v>1.1363984961540501E-2</v>
      </c>
      <c r="L13" s="228">
        <v>9.805547818850251E-3</v>
      </c>
      <c r="M13" s="228">
        <v>8.0412545719031614E-3</v>
      </c>
      <c r="N13" s="228">
        <v>6.8134998788034352E-3</v>
      </c>
      <c r="O13" s="228">
        <v>6.5184896912836411E-3</v>
      </c>
      <c r="P13" s="228">
        <v>6.9366106554863867E-3</v>
      </c>
      <c r="Q13" s="228">
        <v>7.1770034460741034E-3</v>
      </c>
      <c r="R13" s="228">
        <v>6.6284415155921537E-3</v>
      </c>
      <c r="S13" s="228">
        <v>6.4565247497332511E-3</v>
      </c>
      <c r="T13" s="228">
        <v>6.648319957107139E-3</v>
      </c>
      <c r="U13" s="228">
        <v>6.723141483107235E-3</v>
      </c>
      <c r="V13" s="228">
        <v>7.1920346030160554E-3</v>
      </c>
      <c r="W13" s="228">
        <v>6.1859797205970719E-3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3.3072379639044209</v>
      </c>
      <c r="Q14" s="228">
        <v>4.3124336616926886</v>
      </c>
      <c r="R14" s="228">
        <v>4.6217799267735513</v>
      </c>
      <c r="S14" s="228">
        <v>5.0867596253549303</v>
      </c>
      <c r="T14" s="228">
        <v>5.9481808736659936</v>
      </c>
      <c r="U14" s="228">
        <v>6.5916538087988998</v>
      </c>
      <c r="V14" s="228">
        <v>7.6647509295910607</v>
      </c>
      <c r="W14" s="228">
        <v>7.3168131473706097</v>
      </c>
      <c r="DA14" s="69" t="s">
        <v>1450</v>
      </c>
    </row>
    <row r="15" spans="1:105" ht="12" customHeight="1" x14ac:dyDescent="0.25">
      <c r="A15" s="37" t="s">
        <v>38</v>
      </c>
      <c r="B15" s="228">
        <v>2.1322975610513231</v>
      </c>
      <c r="C15" s="228">
        <v>2.386738202164119</v>
      </c>
      <c r="D15" s="228">
        <v>3.8037217734213451</v>
      </c>
      <c r="E15" s="228">
        <v>3.056570896640741</v>
      </c>
      <c r="F15" s="228">
        <v>4.0373446708567879</v>
      </c>
      <c r="G15" s="228">
        <v>3.7844944535147649</v>
      </c>
      <c r="H15" s="228">
        <v>4.6783253199670662</v>
      </c>
      <c r="I15" s="228">
        <v>5.4452309487071693</v>
      </c>
      <c r="J15" s="228">
        <v>3.2879501351464611</v>
      </c>
      <c r="K15" s="228">
        <v>2.6301864834072508</v>
      </c>
      <c r="L15" s="228">
        <v>1.9448927721971669</v>
      </c>
      <c r="M15" s="228">
        <v>0.90682773439330211</v>
      </c>
      <c r="N15" s="228">
        <v>0.95076563735379183</v>
      </c>
      <c r="O15" s="228">
        <v>0.5652674281015051</v>
      </c>
      <c r="P15" s="228">
        <v>0.42030313014041742</v>
      </c>
      <c r="Q15" s="228">
        <v>0.39437853684659913</v>
      </c>
      <c r="R15" s="228">
        <v>0.30339630301122272</v>
      </c>
      <c r="S15" s="228">
        <v>0.30486343764667351</v>
      </c>
      <c r="T15" s="228">
        <v>0.29436219607180508</v>
      </c>
      <c r="U15" s="228">
        <v>0.29655539879978032</v>
      </c>
      <c r="V15" s="228">
        <v>0.26380991269125098</v>
      </c>
      <c r="W15" s="228">
        <v>0.34143528489234848</v>
      </c>
      <c r="DA15" s="69" t="s">
        <v>1451</v>
      </c>
    </row>
    <row r="16" spans="1:105" ht="12" customHeight="1" x14ac:dyDescent="0.25">
      <c r="A16" s="57" t="s">
        <v>1452</v>
      </c>
      <c r="B16" s="263">
        <v>81.603767040262127</v>
      </c>
      <c r="C16" s="263">
        <v>89.857263544274844</v>
      </c>
      <c r="D16" s="263">
        <v>104.8857682431461</v>
      </c>
      <c r="E16" s="263">
        <v>107.3469422707193</v>
      </c>
      <c r="F16" s="263">
        <v>114.6988920305984</v>
      </c>
      <c r="G16" s="263">
        <v>117.84613455718051</v>
      </c>
      <c r="H16" s="263">
        <v>126.3203285656827</v>
      </c>
      <c r="I16" s="263">
        <v>136.63281230410001</v>
      </c>
      <c r="J16" s="263">
        <v>96.141177975933601</v>
      </c>
      <c r="K16" s="263">
        <v>60.901948112540879</v>
      </c>
      <c r="L16" s="263">
        <v>46.714567288489668</v>
      </c>
      <c r="M16" s="263">
        <v>31.953989010141822</v>
      </c>
      <c r="N16" s="263">
        <v>27.008236278819879</v>
      </c>
      <c r="O16" s="263">
        <v>21.780716826799349</v>
      </c>
      <c r="P16" s="263">
        <v>23.869083294897301</v>
      </c>
      <c r="Q16" s="263">
        <v>26.061473640648011</v>
      </c>
      <c r="R16" s="263">
        <v>24.234694843343419</v>
      </c>
      <c r="S16" s="263">
        <v>25.08014886459117</v>
      </c>
      <c r="T16" s="263">
        <v>25.99631099027037</v>
      </c>
      <c r="U16" s="263">
        <v>26.784567501089821</v>
      </c>
      <c r="V16" s="263">
        <v>26.71111208493836</v>
      </c>
      <c r="W16" s="263">
        <v>29.039087372932521</v>
      </c>
      <c r="DA16" s="70" t="s">
        <v>1453</v>
      </c>
    </row>
    <row r="17" spans="1:105" ht="12" customHeight="1" x14ac:dyDescent="0.25">
      <c r="A17" s="57" t="s">
        <v>1454</v>
      </c>
      <c r="B17" s="263">
        <v>1380.7433335798351</v>
      </c>
      <c r="C17" s="263">
        <v>1475.5475604262531</v>
      </c>
      <c r="D17" s="263">
        <v>1419.322476912474</v>
      </c>
      <c r="E17" s="263">
        <v>1597.8740012472899</v>
      </c>
      <c r="F17" s="263">
        <v>1528.5046153165611</v>
      </c>
      <c r="G17" s="263">
        <v>1578.6908969703729</v>
      </c>
      <c r="H17" s="263">
        <v>1646.857850902456</v>
      </c>
      <c r="I17" s="263">
        <v>1713.744961063795</v>
      </c>
      <c r="J17" s="263">
        <v>1398.253205473869</v>
      </c>
      <c r="K17" s="263">
        <v>962.86159163470109</v>
      </c>
      <c r="L17" s="263">
        <v>851.16335433150471</v>
      </c>
      <c r="M17" s="263">
        <v>762.31311813134857</v>
      </c>
      <c r="N17" s="263">
        <v>534.72270757133538</v>
      </c>
      <c r="O17" s="263">
        <v>447.63530107317962</v>
      </c>
      <c r="P17" s="263">
        <v>464.33983134986642</v>
      </c>
      <c r="Q17" s="263">
        <v>511.00813457461362</v>
      </c>
      <c r="R17" s="263">
        <v>530.83875717225544</v>
      </c>
      <c r="S17" s="263">
        <v>529.7753121365372</v>
      </c>
      <c r="T17" s="263">
        <v>558.77676704155306</v>
      </c>
      <c r="U17" s="263">
        <v>550.94685227155833</v>
      </c>
      <c r="V17" s="263">
        <v>525.83636477216703</v>
      </c>
      <c r="W17" s="263">
        <v>490.79139270571852</v>
      </c>
      <c r="DA17" s="70" t="s">
        <v>1455</v>
      </c>
    </row>
    <row r="18" spans="1:105" ht="12" customHeight="1" x14ac:dyDescent="0.25">
      <c r="A18" s="18" t="s">
        <v>30</v>
      </c>
      <c r="B18" s="232">
        <v>61.238553878773438</v>
      </c>
      <c r="C18" s="232">
        <v>37.353729522975797</v>
      </c>
      <c r="D18" s="232">
        <v>33.623816133980178</v>
      </c>
      <c r="E18" s="232">
        <v>28.136710541876209</v>
      </c>
      <c r="F18" s="232">
        <v>18.59862291288405</v>
      </c>
      <c r="G18" s="232">
        <v>21.519865867503849</v>
      </c>
      <c r="H18" s="232">
        <v>30.989614979027941</v>
      </c>
      <c r="I18" s="232">
        <v>65.590880638956776</v>
      </c>
      <c r="J18" s="232">
        <v>39.143120588019542</v>
      </c>
      <c r="K18" s="232">
        <v>2.8486571139722718</v>
      </c>
      <c r="L18" s="232">
        <v>2.5702805249893039</v>
      </c>
      <c r="M18" s="232">
        <v>16.720129743647099</v>
      </c>
      <c r="N18" s="232">
        <v>0.79700448933233459</v>
      </c>
      <c r="O18" s="232">
        <v>0.88995747683344517</v>
      </c>
      <c r="P18" s="232">
        <v>0.8136923073072968</v>
      </c>
      <c r="Q18" s="232">
        <v>0.74435801616295394</v>
      </c>
      <c r="R18" s="232">
        <v>1.0478660044566781</v>
      </c>
      <c r="S18" s="232">
        <v>1.2204843685053921</v>
      </c>
      <c r="T18" s="232">
        <v>1.2940373065688591</v>
      </c>
      <c r="U18" s="232">
        <v>0.96663764518590378</v>
      </c>
      <c r="V18" s="232">
        <v>1.057258312961566</v>
      </c>
      <c r="W18" s="232">
        <v>0.98221199637799117</v>
      </c>
      <c r="DA18" s="71" t="s">
        <v>1456</v>
      </c>
    </row>
    <row r="19" spans="1:105" ht="12" customHeight="1" x14ac:dyDescent="0.25">
      <c r="A19" s="18" t="s">
        <v>33</v>
      </c>
      <c r="B19" s="232">
        <v>6.1084007019138804</v>
      </c>
      <c r="C19" s="232">
        <v>5.901498769364558</v>
      </c>
      <c r="D19" s="232">
        <v>6.5145609796372819</v>
      </c>
      <c r="E19" s="232">
        <v>6.3382830937664201</v>
      </c>
      <c r="F19" s="232">
        <v>6.6290178622984222</v>
      </c>
      <c r="G19" s="232">
        <v>6.2465622082751882</v>
      </c>
      <c r="H19" s="232">
        <v>6.6076955472532557</v>
      </c>
      <c r="I19" s="232">
        <v>6.8070924343263046</v>
      </c>
      <c r="J19" s="232">
        <v>5.6730038939802174</v>
      </c>
      <c r="K19" s="232">
        <v>3.4727143716500821</v>
      </c>
      <c r="L19" s="232">
        <v>2.6995146383569368</v>
      </c>
      <c r="M19" s="232">
        <v>1.843835745732473</v>
      </c>
      <c r="N19" s="232">
        <v>1.466479033629454</v>
      </c>
      <c r="O19" s="232">
        <v>1.208370356354366</v>
      </c>
      <c r="P19" s="232">
        <v>3.7784684025105988</v>
      </c>
      <c r="Q19" s="232">
        <v>3.5378802522551438</v>
      </c>
      <c r="R19" s="232">
        <v>4.3634398913521411</v>
      </c>
      <c r="S19" s="232">
        <v>3.4434295965919279</v>
      </c>
      <c r="T19" s="232">
        <v>3.2513016532782699</v>
      </c>
      <c r="U19" s="232">
        <v>3.8133291870042778</v>
      </c>
      <c r="V19" s="232">
        <v>3.9101534786271261</v>
      </c>
      <c r="W19" s="232">
        <v>2.719602337435012</v>
      </c>
      <c r="DA19" s="71" t="s">
        <v>1457</v>
      </c>
    </row>
    <row r="20" spans="1:105" ht="12" customHeight="1" x14ac:dyDescent="0.25">
      <c r="A20" s="18" t="s">
        <v>160</v>
      </c>
      <c r="B20" s="297">
        <v>14.79389407863305</v>
      </c>
      <c r="C20" s="297">
        <v>15.524103439854009</v>
      </c>
      <c r="D20" s="297">
        <v>16.926381319406701</v>
      </c>
      <c r="E20" s="297">
        <v>18.22373018388064</v>
      </c>
      <c r="F20" s="297">
        <v>21.015025643847569</v>
      </c>
      <c r="G20" s="297">
        <v>26.414431584962379</v>
      </c>
      <c r="H20" s="297">
        <v>12.65037583948904</v>
      </c>
      <c r="I20" s="297">
        <v>36.028883733071929</v>
      </c>
      <c r="J20" s="297">
        <v>29.359326379110581</v>
      </c>
      <c r="K20" s="297">
        <v>21.07295158196635</v>
      </c>
      <c r="L20" s="297">
        <v>16.162554791330901</v>
      </c>
      <c r="M20" s="297">
        <v>10.73578175501186</v>
      </c>
      <c r="N20" s="297">
        <v>7.6382147479200873</v>
      </c>
      <c r="O20" s="297">
        <v>13.62406488393597</v>
      </c>
      <c r="P20" s="297">
        <v>10.85361344541421</v>
      </c>
      <c r="Q20" s="297">
        <v>15.097407783916539</v>
      </c>
      <c r="R20" s="297">
        <v>11.09663225925566</v>
      </c>
      <c r="S20" s="297">
        <v>11.30432007553301</v>
      </c>
      <c r="T20" s="297">
        <v>9.6553413858922728</v>
      </c>
      <c r="U20" s="297">
        <v>10.02086993879929</v>
      </c>
      <c r="V20" s="297">
        <v>10.379493774358</v>
      </c>
      <c r="W20" s="297">
        <v>11.357184913956729</v>
      </c>
      <c r="DA20" s="122" t="s">
        <v>1458</v>
      </c>
    </row>
    <row r="21" spans="1:105" ht="12" customHeight="1" x14ac:dyDescent="0.25">
      <c r="A21" s="18" t="s">
        <v>70</v>
      </c>
      <c r="B21" s="297">
        <v>37.925938827377749</v>
      </c>
      <c r="C21" s="297">
        <v>35.284228998761812</v>
      </c>
      <c r="D21" s="297">
        <v>40.8757231015326</v>
      </c>
      <c r="E21" s="297">
        <v>36.854612036762092</v>
      </c>
      <c r="F21" s="297">
        <v>23.906191145392029</v>
      </c>
      <c r="G21" s="297">
        <v>17.647634002976108</v>
      </c>
      <c r="H21" s="297">
        <v>44.67998533345839</v>
      </c>
      <c r="I21" s="297">
        <v>41.667695968294417</v>
      </c>
      <c r="J21" s="297">
        <v>29.678363237500239</v>
      </c>
      <c r="K21" s="297">
        <v>18.389958520712931</v>
      </c>
      <c r="L21" s="297">
        <v>10.869793319058109</v>
      </c>
      <c r="M21" s="297">
        <v>11.61461625750562</v>
      </c>
      <c r="N21" s="297">
        <v>5.6782486659529559</v>
      </c>
      <c r="O21" s="297">
        <v>3.283940079625784</v>
      </c>
      <c r="P21" s="297">
        <v>1.7603333555677709</v>
      </c>
      <c r="Q21" s="297">
        <v>1.250395561298496</v>
      </c>
      <c r="R21" s="297">
        <v>1.3730715248222951</v>
      </c>
      <c r="S21" s="297">
        <v>1.4705514015204451</v>
      </c>
      <c r="T21" s="297">
        <v>1.5868664723762691</v>
      </c>
      <c r="U21" s="297">
        <v>1.9338738950048679</v>
      </c>
      <c r="V21" s="297">
        <v>1.4472251123088249</v>
      </c>
      <c r="W21" s="297">
        <v>1.2683748508088579</v>
      </c>
      <c r="DA21" s="122" t="s">
        <v>1459</v>
      </c>
    </row>
    <row r="22" spans="1:105" ht="12" customHeight="1" x14ac:dyDescent="0.25">
      <c r="A22" s="18" t="s">
        <v>34</v>
      </c>
      <c r="B22" s="297">
        <v>636.58110306386777</v>
      </c>
      <c r="C22" s="297">
        <v>691.98751773219556</v>
      </c>
      <c r="D22" s="297">
        <v>697.00415134011337</v>
      </c>
      <c r="E22" s="297">
        <v>700.66908224756844</v>
      </c>
      <c r="F22" s="297">
        <v>751.65735264099146</v>
      </c>
      <c r="G22" s="297">
        <v>687.78787427835573</v>
      </c>
      <c r="H22" s="297">
        <v>827.29200346244329</v>
      </c>
      <c r="I22" s="297">
        <v>863.43264888047122</v>
      </c>
      <c r="J22" s="297">
        <v>728.42659799032083</v>
      </c>
      <c r="K22" s="297">
        <v>643.63930646879487</v>
      </c>
      <c r="L22" s="297">
        <v>594.37056750759302</v>
      </c>
      <c r="M22" s="297">
        <v>492.94198009921189</v>
      </c>
      <c r="N22" s="297">
        <v>331.98960668666592</v>
      </c>
      <c r="O22" s="297">
        <v>226.2644106723935</v>
      </c>
      <c r="P22" s="297">
        <v>236.9960137575099</v>
      </c>
      <c r="Q22" s="297">
        <v>246.18595321787939</v>
      </c>
      <c r="R22" s="297">
        <v>262.57356942205013</v>
      </c>
      <c r="S22" s="297">
        <v>248.37282232652731</v>
      </c>
      <c r="T22" s="297">
        <v>269.96970285917519</v>
      </c>
      <c r="U22" s="297">
        <v>253.66117522480769</v>
      </c>
      <c r="V22" s="297">
        <v>216.86125532673429</v>
      </c>
      <c r="W22" s="297">
        <v>173.05341496422</v>
      </c>
      <c r="DA22" s="122" t="s">
        <v>1460</v>
      </c>
    </row>
    <row r="23" spans="1:105" ht="12" customHeight="1" x14ac:dyDescent="0.25">
      <c r="A23" s="18" t="s">
        <v>162</v>
      </c>
      <c r="B23" s="297">
        <v>583.67924546667007</v>
      </c>
      <c r="C23" s="297">
        <v>650.28100073525127</v>
      </c>
      <c r="D23" s="297">
        <v>580.85686374098248</v>
      </c>
      <c r="E23" s="297">
        <v>767.19933705656069</v>
      </c>
      <c r="F23" s="297">
        <v>664.81538349252241</v>
      </c>
      <c r="G23" s="297">
        <v>779.70780779422296</v>
      </c>
      <c r="H23" s="297">
        <v>677.67344450465816</v>
      </c>
      <c r="I23" s="297">
        <v>650.73922894678185</v>
      </c>
      <c r="J23" s="297">
        <v>522.0141889209624</v>
      </c>
      <c r="K23" s="297">
        <v>202.47456439028201</v>
      </c>
      <c r="L23" s="297">
        <v>144.46387003073221</v>
      </c>
      <c r="M23" s="297">
        <v>142.12117909999699</v>
      </c>
      <c r="N23" s="297">
        <v>111.33025801194211</v>
      </c>
      <c r="O23" s="297">
        <v>136.066241487741</v>
      </c>
      <c r="P23" s="297">
        <v>138.04803476293409</v>
      </c>
      <c r="Q23" s="297">
        <v>163.5735877680801</v>
      </c>
      <c r="R23" s="297">
        <v>173.83574029635389</v>
      </c>
      <c r="S23" s="297">
        <v>184.75042067419221</v>
      </c>
      <c r="T23" s="297">
        <v>189.1868288269263</v>
      </c>
      <c r="U23" s="297">
        <v>192.14717007854611</v>
      </c>
      <c r="V23" s="297">
        <v>200.0144351682986</v>
      </c>
      <c r="W23" s="297">
        <v>210.45639378645231</v>
      </c>
      <c r="DA23" s="122" t="s">
        <v>1461</v>
      </c>
    </row>
    <row r="24" spans="1:105" ht="12" customHeight="1" x14ac:dyDescent="0.25">
      <c r="A24" s="18" t="s">
        <v>73</v>
      </c>
      <c r="B24" s="297">
        <v>40.416197562599052</v>
      </c>
      <c r="C24" s="297">
        <v>39.215481227850027</v>
      </c>
      <c r="D24" s="297">
        <v>43.520980296821421</v>
      </c>
      <c r="E24" s="297">
        <v>40.452246086875192</v>
      </c>
      <c r="F24" s="297">
        <v>41.883021618624639</v>
      </c>
      <c r="G24" s="297">
        <v>39.366721234077268</v>
      </c>
      <c r="H24" s="297">
        <v>46.964731236126177</v>
      </c>
      <c r="I24" s="297">
        <v>49.478530461892831</v>
      </c>
      <c r="J24" s="297">
        <v>43.958604463975433</v>
      </c>
      <c r="K24" s="297">
        <v>70.963439187322564</v>
      </c>
      <c r="L24" s="297">
        <v>80.026773519444291</v>
      </c>
      <c r="M24" s="297">
        <v>86.335595430242662</v>
      </c>
      <c r="N24" s="297">
        <v>75.822895935892561</v>
      </c>
      <c r="O24" s="297">
        <v>66.298316116295481</v>
      </c>
      <c r="P24" s="297">
        <v>72.089675318622554</v>
      </c>
      <c r="Q24" s="297">
        <v>80.618551975020992</v>
      </c>
      <c r="R24" s="297">
        <v>76.548437773964537</v>
      </c>
      <c r="S24" s="297">
        <v>79.213283693666881</v>
      </c>
      <c r="T24" s="297">
        <v>83.832688537335841</v>
      </c>
      <c r="U24" s="297">
        <v>88.40379630221021</v>
      </c>
      <c r="V24" s="297">
        <v>92.166543598878633</v>
      </c>
      <c r="W24" s="297">
        <v>90.954209856467557</v>
      </c>
      <c r="DA24" s="122" t="s">
        <v>1462</v>
      </c>
    </row>
    <row r="25" spans="1:105" ht="12" customHeight="1" x14ac:dyDescent="0.25">
      <c r="A25" s="57" t="s">
        <v>1463</v>
      </c>
      <c r="B25" s="263">
        <v>1318.561947357661</v>
      </c>
      <c r="C25" s="263">
        <v>1409.096692612776</v>
      </c>
      <c r="D25" s="263">
        <v>1355.403689861814</v>
      </c>
      <c r="E25" s="263">
        <v>1525.9141967061189</v>
      </c>
      <c r="F25" s="263">
        <v>1459.668841486709</v>
      </c>
      <c r="G25" s="263">
        <v>1507.5949981146209</v>
      </c>
      <c r="H25" s="263">
        <v>1572.692072520977</v>
      </c>
      <c r="I25" s="263">
        <v>1636.5669405594849</v>
      </c>
      <c r="J25" s="263">
        <v>1335.2832671142601</v>
      </c>
      <c r="K25" s="263">
        <v>919.49939168642732</v>
      </c>
      <c r="L25" s="263">
        <v>812.83145296600833</v>
      </c>
      <c r="M25" s="263">
        <v>727.98256206930466</v>
      </c>
      <c r="N25" s="263">
        <v>510.64162139650369</v>
      </c>
      <c r="O25" s="263">
        <v>427.47617166384578</v>
      </c>
      <c r="P25" s="263">
        <v>443.42841813547409</v>
      </c>
      <c r="Q25" s="263">
        <v>487.9950274996919</v>
      </c>
      <c r="R25" s="263">
        <v>506.93258360714611</v>
      </c>
      <c r="S25" s="263">
        <v>505.91703051838408</v>
      </c>
      <c r="T25" s="263">
        <v>533.61241308932017</v>
      </c>
      <c r="U25" s="263">
        <v>526.13511632048369</v>
      </c>
      <c r="V25" s="263">
        <v>502.15547253654148</v>
      </c>
      <c r="W25" s="263">
        <v>468.68874089335782</v>
      </c>
      <c r="DA25" s="70" t="s">
        <v>1464</v>
      </c>
    </row>
    <row r="26" spans="1:105" ht="12" customHeight="1" x14ac:dyDescent="0.25">
      <c r="A26" s="18" t="s">
        <v>30</v>
      </c>
      <c r="B26" s="232">
        <v>58.480692893451298</v>
      </c>
      <c r="C26" s="232">
        <v>35.671514859454852</v>
      </c>
      <c r="D26" s="232">
        <v>32.109577066919329</v>
      </c>
      <c r="E26" s="232">
        <v>26.869581726059419</v>
      </c>
      <c r="F26" s="232">
        <v>17.761039180686531</v>
      </c>
      <c r="G26" s="232">
        <v>20.550724783557929</v>
      </c>
      <c r="H26" s="232">
        <v>29.594006417303891</v>
      </c>
      <c r="I26" s="232">
        <v>62.637013846720173</v>
      </c>
      <c r="J26" s="232">
        <v>37.380321203057633</v>
      </c>
      <c r="K26" s="232">
        <v>2.720368645065308</v>
      </c>
      <c r="L26" s="232">
        <v>2.4545286671770921</v>
      </c>
      <c r="M26" s="232">
        <v>15.96714342099796</v>
      </c>
      <c r="N26" s="232">
        <v>0.76111161716217501</v>
      </c>
      <c r="O26" s="232">
        <v>0.84987849311326558</v>
      </c>
      <c r="P26" s="232">
        <v>0.77704790396586854</v>
      </c>
      <c r="Q26" s="232">
        <v>0.71083606304904856</v>
      </c>
      <c r="R26" s="232">
        <v>1.000675654775051</v>
      </c>
      <c r="S26" s="232">
        <v>1.1655201995317139</v>
      </c>
      <c r="T26" s="232">
        <v>1.2357607017946459</v>
      </c>
      <c r="U26" s="232">
        <v>0.92310539173199013</v>
      </c>
      <c r="V26" s="232">
        <v>1.0096449833180181</v>
      </c>
      <c r="W26" s="232">
        <v>0.93797835641502725</v>
      </c>
      <c r="DA26" s="71" t="s">
        <v>1465</v>
      </c>
    </row>
    <row r="27" spans="1:105" ht="12" customHeight="1" x14ac:dyDescent="0.25">
      <c r="A27" s="18" t="s">
        <v>33</v>
      </c>
      <c r="B27" s="297">
        <v>5.8333106008009299</v>
      </c>
      <c r="C27" s="297">
        <v>5.6357264383722914</v>
      </c>
      <c r="D27" s="297">
        <v>6.2211795650825019</v>
      </c>
      <c r="E27" s="297">
        <v>6.0528403040358087</v>
      </c>
      <c r="F27" s="297">
        <v>6.3304819143459756</v>
      </c>
      <c r="G27" s="297">
        <v>5.9652500427284254</v>
      </c>
      <c r="H27" s="297">
        <v>6.3101198437392467</v>
      </c>
      <c r="I27" s="297">
        <v>6.5005369482958422</v>
      </c>
      <c r="J27" s="297">
        <v>5.4175217651931824</v>
      </c>
      <c r="K27" s="297">
        <v>3.316321660324792</v>
      </c>
      <c r="L27" s="297">
        <v>2.577942758734038</v>
      </c>
      <c r="M27" s="297">
        <v>1.7607991234672871</v>
      </c>
      <c r="N27" s="297">
        <v>1.400436564360084</v>
      </c>
      <c r="O27" s="297">
        <v>1.153951738497933</v>
      </c>
      <c r="P27" s="297">
        <v>3.608306144724684</v>
      </c>
      <c r="Q27" s="297">
        <v>3.3785528138941578</v>
      </c>
      <c r="R27" s="297">
        <v>4.1669336077129131</v>
      </c>
      <c r="S27" s="297">
        <v>3.288355716843828</v>
      </c>
      <c r="T27" s="297">
        <v>3.1048802012165559</v>
      </c>
      <c r="U27" s="297">
        <v>3.6415969836304369</v>
      </c>
      <c r="V27" s="297">
        <v>3.7340608206150749</v>
      </c>
      <c r="W27" s="297">
        <v>2.597125813955206</v>
      </c>
      <c r="DA27" s="122" t="s">
        <v>1466</v>
      </c>
    </row>
    <row r="28" spans="1:105" ht="12" customHeight="1" x14ac:dyDescent="0.25">
      <c r="A28" s="18" t="s">
        <v>160</v>
      </c>
      <c r="B28" s="297">
        <v>14.127655235351151</v>
      </c>
      <c r="C28" s="297">
        <v>14.824979824139129</v>
      </c>
      <c r="D28" s="297">
        <v>16.1641065152713</v>
      </c>
      <c r="E28" s="297">
        <v>17.40302963989566</v>
      </c>
      <c r="F28" s="297">
        <v>20.068619896849661</v>
      </c>
      <c r="G28" s="297">
        <v>25.224865115743729</v>
      </c>
      <c r="H28" s="297">
        <v>12.08066973495802</v>
      </c>
      <c r="I28" s="297">
        <v>34.406333125674458</v>
      </c>
      <c r="J28" s="297">
        <v>28.03713740422765</v>
      </c>
      <c r="K28" s="297">
        <v>20.12393715669868</v>
      </c>
      <c r="L28" s="297">
        <v>15.434678699247129</v>
      </c>
      <c r="M28" s="297">
        <v>10.2522988545552</v>
      </c>
      <c r="N28" s="297">
        <v>7.2942299031358484</v>
      </c>
      <c r="O28" s="297">
        <v>13.010508968176049</v>
      </c>
      <c r="P28" s="297">
        <v>10.36482402804603</v>
      </c>
      <c r="Q28" s="297">
        <v>14.417500286603889</v>
      </c>
      <c r="R28" s="297">
        <v>10.596898558214169</v>
      </c>
      <c r="S28" s="297">
        <v>10.79523321231901</v>
      </c>
      <c r="T28" s="297">
        <v>9.2205158124335824</v>
      </c>
      <c r="U28" s="297">
        <v>9.5695828901548943</v>
      </c>
      <c r="V28" s="297">
        <v>9.9120562025243846</v>
      </c>
      <c r="W28" s="297">
        <v>10.845717297668889</v>
      </c>
      <c r="DA28" s="122" t="s">
        <v>1467</v>
      </c>
    </row>
    <row r="29" spans="1:105" ht="12" customHeight="1" x14ac:dyDescent="0.25">
      <c r="A29" s="18" t="s">
        <v>70</v>
      </c>
      <c r="B29" s="297">
        <v>36.217954879376762</v>
      </c>
      <c r="C29" s="297">
        <v>33.695213707096237</v>
      </c>
      <c r="D29" s="297">
        <v>39.034896451515607</v>
      </c>
      <c r="E29" s="297">
        <v>35.194874988324038</v>
      </c>
      <c r="F29" s="297">
        <v>22.829582576253632</v>
      </c>
      <c r="G29" s="297">
        <v>16.85287778785716</v>
      </c>
      <c r="H29" s="297">
        <v>42.66783480782977</v>
      </c>
      <c r="I29" s="297">
        <v>39.791203043809219</v>
      </c>
      <c r="J29" s="297">
        <v>28.34180652776887</v>
      </c>
      <c r="K29" s="297">
        <v>17.5617719305076</v>
      </c>
      <c r="L29" s="297">
        <v>10.38027524564821</v>
      </c>
      <c r="M29" s="297">
        <v>11.091555293337979</v>
      </c>
      <c r="N29" s="297">
        <v>5.4225303403408089</v>
      </c>
      <c r="O29" s="297">
        <v>3.1360487652478519</v>
      </c>
      <c r="P29" s="297">
        <v>1.681057239869612</v>
      </c>
      <c r="Q29" s="297">
        <v>1.1940843502017819</v>
      </c>
      <c r="R29" s="297">
        <v>1.311235636341644</v>
      </c>
      <c r="S29" s="297">
        <v>1.4043255343127961</v>
      </c>
      <c r="T29" s="297">
        <v>1.5154023887902059</v>
      </c>
      <c r="U29" s="297">
        <v>1.846782430106386</v>
      </c>
      <c r="V29" s="297">
        <v>1.3820497379504439</v>
      </c>
      <c r="W29" s="297">
        <v>1.211253947484882</v>
      </c>
      <c r="DA29" s="122" t="s">
        <v>1468</v>
      </c>
    </row>
    <row r="30" spans="1:105" ht="12" customHeight="1" x14ac:dyDescent="0.25">
      <c r="A30" s="18" t="s">
        <v>34</v>
      </c>
      <c r="B30" s="297">
        <v>607.91285280425984</v>
      </c>
      <c r="C30" s="297">
        <v>660.82405523010289</v>
      </c>
      <c r="D30" s="297">
        <v>665.61476615976278</v>
      </c>
      <c r="E30" s="297">
        <v>669.11464793846824</v>
      </c>
      <c r="F30" s="297">
        <v>717.80667596951514</v>
      </c>
      <c r="G30" s="297">
        <v>656.81354153358109</v>
      </c>
      <c r="H30" s="297">
        <v>790.0351416440767</v>
      </c>
      <c r="I30" s="297">
        <v>824.54820329877703</v>
      </c>
      <c r="J30" s="297">
        <v>695.62211179612996</v>
      </c>
      <c r="K30" s="297">
        <v>614.65319201148804</v>
      </c>
      <c r="L30" s="297">
        <v>567.60325680006258</v>
      </c>
      <c r="M30" s="297">
        <v>470.74247719072991</v>
      </c>
      <c r="N30" s="297">
        <v>317.03854847542738</v>
      </c>
      <c r="O30" s="297">
        <v>216.0746568157696</v>
      </c>
      <c r="P30" s="297">
        <v>226.3229651856484</v>
      </c>
      <c r="Q30" s="297">
        <v>235.09903831688479</v>
      </c>
      <c r="R30" s="297">
        <v>250.7486428517829</v>
      </c>
      <c r="S30" s="297">
        <v>237.1874223926124</v>
      </c>
      <c r="T30" s="297">
        <v>257.81169350761212</v>
      </c>
      <c r="U30" s="297">
        <v>242.23761581110389</v>
      </c>
      <c r="V30" s="297">
        <v>207.09496991644329</v>
      </c>
      <c r="W30" s="297">
        <v>165.26000327701141</v>
      </c>
      <c r="DA30" s="122" t="s">
        <v>1469</v>
      </c>
    </row>
    <row r="31" spans="1:105" ht="12" customHeight="1" x14ac:dyDescent="0.25">
      <c r="A31" s="18" t="s">
        <v>162</v>
      </c>
      <c r="B31" s="297">
        <v>557.39341542892407</v>
      </c>
      <c r="C31" s="297">
        <v>620.99577945170927</v>
      </c>
      <c r="D31" s="297">
        <v>554.69813886744976</v>
      </c>
      <c r="E31" s="297">
        <v>732.64873150467656</v>
      </c>
      <c r="F31" s="297">
        <v>634.87561038479157</v>
      </c>
      <c r="G31" s="297">
        <v>744.59388679400638</v>
      </c>
      <c r="H31" s="297">
        <v>647.15461224927924</v>
      </c>
      <c r="I31" s="297">
        <v>621.43337148509852</v>
      </c>
      <c r="J31" s="297">
        <v>498.50542729573561</v>
      </c>
      <c r="K31" s="297">
        <v>193.35617954472471</v>
      </c>
      <c r="L31" s="297">
        <v>137.9579804283243</v>
      </c>
      <c r="M31" s="297">
        <v>135.72079192227619</v>
      </c>
      <c r="N31" s="297">
        <v>106.3165312726598</v>
      </c>
      <c r="O31" s="297">
        <v>129.9385367159839</v>
      </c>
      <c r="P31" s="297">
        <v>131.83108049052021</v>
      </c>
      <c r="Q31" s="297">
        <v>156.2070974223451</v>
      </c>
      <c r="R31" s="297">
        <v>166.0070968086755</v>
      </c>
      <c r="S31" s="297">
        <v>176.43023763708399</v>
      </c>
      <c r="T31" s="297">
        <v>180.66685340112761</v>
      </c>
      <c r="U31" s="297">
        <v>183.49387652023171</v>
      </c>
      <c r="V31" s="297">
        <v>191.00684154772</v>
      </c>
      <c r="W31" s="297">
        <v>200.97854950743459</v>
      </c>
      <c r="DA31" s="122" t="s">
        <v>1470</v>
      </c>
    </row>
    <row r="32" spans="1:105" ht="12" customHeight="1" x14ac:dyDescent="0.25">
      <c r="A32" s="18" t="s">
        <v>73</v>
      </c>
      <c r="B32" s="297">
        <v>38.59606551549664</v>
      </c>
      <c r="C32" s="297">
        <v>37.449423101901907</v>
      </c>
      <c r="D32" s="297">
        <v>41.561025235812373</v>
      </c>
      <c r="E32" s="297">
        <v>38.630490604659052</v>
      </c>
      <c r="F32" s="297">
        <v>39.996831564266621</v>
      </c>
      <c r="G32" s="297">
        <v>37.593852057146123</v>
      </c>
      <c r="H32" s="297">
        <v>44.849687823790681</v>
      </c>
      <c r="I32" s="297">
        <v>47.250278811110043</v>
      </c>
      <c r="J32" s="297">
        <v>41.978941122146807</v>
      </c>
      <c r="K32" s="297">
        <v>67.767620737618245</v>
      </c>
      <c r="L32" s="297">
        <v>76.422790366814922</v>
      </c>
      <c r="M32" s="297">
        <v>82.447496263940252</v>
      </c>
      <c r="N32" s="297">
        <v>72.408233223417554</v>
      </c>
      <c r="O32" s="297">
        <v>63.31259016705711</v>
      </c>
      <c r="P32" s="297">
        <v>68.843137142699305</v>
      </c>
      <c r="Q32" s="297">
        <v>76.987918246713065</v>
      </c>
      <c r="R32" s="297">
        <v>73.101100489643841</v>
      </c>
      <c r="S32" s="297">
        <v>75.645935825680368</v>
      </c>
      <c r="T32" s="297">
        <v>80.057307076345467</v>
      </c>
      <c r="U32" s="297">
        <v>84.422556293524394</v>
      </c>
      <c r="V32" s="297">
        <v>88.015849327970244</v>
      </c>
      <c r="W32" s="297">
        <v>86.858112693387739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160.172304330533</v>
      </c>
      <c r="C33" s="263">
        <f t="shared" si="0"/>
        <v>174.38806885394933</v>
      </c>
      <c r="D33" s="263">
        <f t="shared" si="0"/>
        <v>190.14733246916546</v>
      </c>
      <c r="E33" s="263">
        <f t="shared" si="0"/>
        <v>201.03577636910842</v>
      </c>
      <c r="F33" s="263">
        <f t="shared" si="0"/>
        <v>206.89289758075518</v>
      </c>
      <c r="G33" s="263">
        <f t="shared" si="0"/>
        <v>212.93469218913438</v>
      </c>
      <c r="H33" s="263">
        <f t="shared" si="0"/>
        <v>226.23982643425794</v>
      </c>
      <c r="I33" s="263">
        <f t="shared" si="0"/>
        <v>241.72030914898085</v>
      </c>
      <c r="J33" s="263">
        <f t="shared" si="0"/>
        <v>178.59777713032827</v>
      </c>
      <c r="K33" s="263">
        <f t="shared" si="0"/>
        <v>116.54741390671902</v>
      </c>
      <c r="L33" s="263">
        <f t="shared" si="0"/>
        <v>94.379477065335522</v>
      </c>
      <c r="M33" s="263">
        <f t="shared" si="0"/>
        <v>72.526519404712246</v>
      </c>
      <c r="N33" s="263">
        <f t="shared" si="0"/>
        <v>56.45162791357599</v>
      </c>
      <c r="O33" s="263">
        <f t="shared" si="0"/>
        <v>46.25131956301913</v>
      </c>
      <c r="P33" s="263">
        <f t="shared" si="0"/>
        <v>49.526037222853759</v>
      </c>
      <c r="Q33" s="263">
        <f t="shared" si="0"/>
        <v>54.252832864903993</v>
      </c>
      <c r="R33" s="263">
        <f t="shared" si="0"/>
        <v>52.912257848498498</v>
      </c>
      <c r="S33" s="263">
        <f t="shared" si="0"/>
        <v>53.891720470704556</v>
      </c>
      <c r="T33" s="263">
        <f t="shared" si="0"/>
        <v>56.287284884860611</v>
      </c>
      <c r="U33" s="263">
        <f t="shared" si="0"/>
        <v>56.89791155319962</v>
      </c>
      <c r="V33" s="263">
        <f t="shared" si="0"/>
        <v>55.697686910359764</v>
      </c>
      <c r="W33" s="263">
        <f t="shared" si="0"/>
        <v>56.973620493634172</v>
      </c>
      <c r="DA33" s="70"/>
    </row>
    <row r="34" spans="1:105" ht="12" customHeight="1" x14ac:dyDescent="0.25">
      <c r="A34" s="60" t="s">
        <v>1473</v>
      </c>
      <c r="B34" s="264">
        <v>99.079965431613118</v>
      </c>
      <c r="C34" s="264">
        <v>109.10102423768581</v>
      </c>
      <c r="D34" s="264">
        <v>127.3480216504197</v>
      </c>
      <c r="E34" s="264">
        <v>130.3362787666974</v>
      </c>
      <c r="F34" s="264">
        <v>139.26271628893059</v>
      </c>
      <c r="G34" s="264">
        <v>143.0839697928873</v>
      </c>
      <c r="H34" s="264">
        <v>153.37299050695461</v>
      </c>
      <c r="I34" s="264">
        <v>165.89398762970191</v>
      </c>
      <c r="J34" s="264">
        <v>116.7306968281285</v>
      </c>
      <c r="K34" s="264">
        <v>73.94466128912012</v>
      </c>
      <c r="L34" s="264">
        <v>56.718922176873278</v>
      </c>
      <c r="M34" s="264">
        <v>38.797230095578037</v>
      </c>
      <c r="N34" s="264">
        <v>32.792298859855663</v>
      </c>
      <c r="O34" s="264">
        <v>26.445257964749249</v>
      </c>
      <c r="P34" s="264">
        <v>28.980867348634622</v>
      </c>
      <c r="Q34" s="264">
        <v>31.642778281770941</v>
      </c>
      <c r="R34" s="264">
        <v>29.42477797795113</v>
      </c>
      <c r="S34" s="264">
        <v>30.451293765609751</v>
      </c>
      <c r="T34" s="264">
        <v>31.563660449579888</v>
      </c>
      <c r="U34" s="264">
        <v>32.520729353086523</v>
      </c>
      <c r="V34" s="264">
        <v>32.431542782943758</v>
      </c>
      <c r="W34" s="264">
        <v>35.258075422623357</v>
      </c>
      <c r="DA34" s="72" t="s">
        <v>1474</v>
      </c>
    </row>
    <row r="35" spans="1:105" ht="12" customHeight="1" x14ac:dyDescent="0.25">
      <c r="A35" s="60" t="s">
        <v>1475</v>
      </c>
      <c r="B35" s="264">
        <v>61.09233889891987</v>
      </c>
      <c r="C35" s="264">
        <v>65.287044616263515</v>
      </c>
      <c r="D35" s="264">
        <v>62.799310818745781</v>
      </c>
      <c r="E35" s="264">
        <v>70.699497602411014</v>
      </c>
      <c r="F35" s="264">
        <v>67.630181291824584</v>
      </c>
      <c r="G35" s="264">
        <v>69.850722396247079</v>
      </c>
      <c r="H35" s="264">
        <v>72.866835927303327</v>
      </c>
      <c r="I35" s="264">
        <v>75.82632151927892</v>
      </c>
      <c r="J35" s="264">
        <v>61.867080302199781</v>
      </c>
      <c r="K35" s="264">
        <v>42.602752617598902</v>
      </c>
      <c r="L35" s="264">
        <v>37.660554888462237</v>
      </c>
      <c r="M35" s="264">
        <v>33.729289309134202</v>
      </c>
      <c r="N35" s="264">
        <v>23.659329053720331</v>
      </c>
      <c r="O35" s="264">
        <v>19.806061598269881</v>
      </c>
      <c r="P35" s="264">
        <v>20.545169874219141</v>
      </c>
      <c r="Q35" s="264">
        <v>22.610054583133049</v>
      </c>
      <c r="R35" s="264">
        <v>23.487479870547372</v>
      </c>
      <c r="S35" s="264">
        <v>23.440426705094801</v>
      </c>
      <c r="T35" s="264">
        <v>24.723624435280719</v>
      </c>
      <c r="U35" s="264">
        <v>24.377182200113101</v>
      </c>
      <c r="V35" s="264">
        <v>23.266144127416009</v>
      </c>
      <c r="W35" s="264">
        <v>21.715545071010819</v>
      </c>
      <c r="DA35" s="72" t="s">
        <v>1476</v>
      </c>
    </row>
    <row r="36" spans="1:105" ht="12" customHeight="1" x14ac:dyDescent="0.25">
      <c r="A36" s="64" t="s">
        <v>30</v>
      </c>
      <c r="B36" s="231">
        <v>2.7095596960385202</v>
      </c>
      <c r="C36" s="231">
        <v>1.652752287595441</v>
      </c>
      <c r="D36" s="231">
        <v>1.487718622552608</v>
      </c>
      <c r="E36" s="231">
        <v>1.2449362702830851</v>
      </c>
      <c r="F36" s="231">
        <v>0.82291425670057805</v>
      </c>
      <c r="G36" s="231">
        <v>0.95216750764839186</v>
      </c>
      <c r="H36" s="231">
        <v>1.3711658167034351</v>
      </c>
      <c r="I36" s="231">
        <v>2.9021326492915889</v>
      </c>
      <c r="J36" s="231">
        <v>1.731925644952832</v>
      </c>
      <c r="K36" s="231">
        <v>0.1260416194532005</v>
      </c>
      <c r="L36" s="231">
        <v>0.1137245750742284</v>
      </c>
      <c r="M36" s="231">
        <v>0.73979848961822725</v>
      </c>
      <c r="N36" s="231">
        <v>3.5264242949492562E-2</v>
      </c>
      <c r="O36" s="231">
        <v>3.9377038771842669E-2</v>
      </c>
      <c r="P36" s="231">
        <v>3.6002611773310537E-2</v>
      </c>
      <c r="Q36" s="231">
        <v>3.293484826586382E-2</v>
      </c>
      <c r="R36" s="231">
        <v>4.6363855981074689E-2</v>
      </c>
      <c r="S36" s="231">
        <v>5.4001524286377743E-2</v>
      </c>
      <c r="T36" s="231">
        <v>5.7255945951796373E-2</v>
      </c>
      <c r="U36" s="231">
        <v>4.2769827799234897E-2</v>
      </c>
      <c r="V36" s="231">
        <v>4.6779427854766929E-2</v>
      </c>
      <c r="W36" s="231">
        <v>4.3458930196485612E-2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0.27027216191165171</v>
      </c>
      <c r="C38" s="231">
        <v>0.26111758359522208</v>
      </c>
      <c r="D38" s="231">
        <v>0.28824312054711682</v>
      </c>
      <c r="E38" s="231">
        <v>0.28044353312047571</v>
      </c>
      <c r="F38" s="231">
        <v>0.29330737723754668</v>
      </c>
      <c r="G38" s="231">
        <v>0.27638525285631438</v>
      </c>
      <c r="H38" s="231">
        <v>0.29236395055919978</v>
      </c>
      <c r="I38" s="231">
        <v>0.30118646080002281</v>
      </c>
      <c r="J38" s="231">
        <v>0.25100760440926101</v>
      </c>
      <c r="K38" s="231">
        <v>0.15365364302860091</v>
      </c>
      <c r="L38" s="231">
        <v>0.1194426647865915</v>
      </c>
      <c r="M38" s="231">
        <v>8.1582315491018575E-2</v>
      </c>
      <c r="N38" s="231">
        <v>6.4885798780842704E-2</v>
      </c>
      <c r="O38" s="231">
        <v>5.3465527973553001E-2</v>
      </c>
      <c r="P38" s="231">
        <v>0.16718202909338239</v>
      </c>
      <c r="Q38" s="231">
        <v>0.15653697113582349</v>
      </c>
      <c r="R38" s="231">
        <v>0.1930646646081654</v>
      </c>
      <c r="S38" s="231">
        <v>0.15235790952120609</v>
      </c>
      <c r="T38" s="231">
        <v>0.14385702080466331</v>
      </c>
      <c r="U38" s="231">
        <v>0.16872447859053011</v>
      </c>
      <c r="V38" s="231">
        <v>0.17300856404914641</v>
      </c>
      <c r="W38" s="231">
        <v>0.1203314646742546</v>
      </c>
      <c r="DA38" s="73" t="s">
        <v>1479</v>
      </c>
    </row>
    <row r="39" spans="1:105" ht="12" customHeight="1" x14ac:dyDescent="0.25">
      <c r="A39" s="64" t="s">
        <v>160</v>
      </c>
      <c r="B39" s="231">
        <v>0.65457030912712788</v>
      </c>
      <c r="C39" s="231">
        <v>0.686879136320387</v>
      </c>
      <c r="D39" s="231">
        <v>0.74892429226257107</v>
      </c>
      <c r="E39" s="231">
        <v>0.80632676133195169</v>
      </c>
      <c r="F39" s="231">
        <v>0.92983035831488581</v>
      </c>
      <c r="G39" s="231">
        <v>1.1687323537727941</v>
      </c>
      <c r="H39" s="231">
        <v>0.55972824868256799</v>
      </c>
      <c r="I39" s="231">
        <v>1.594133190173642</v>
      </c>
      <c r="J39" s="231">
        <v>1.2990321034875469</v>
      </c>
      <c r="K39" s="231">
        <v>0.9323933480875144</v>
      </c>
      <c r="L39" s="231">
        <v>0.71512804065061719</v>
      </c>
      <c r="M39" s="231">
        <v>0.47501516130557642</v>
      </c>
      <c r="N39" s="231">
        <v>0.33796028024471408</v>
      </c>
      <c r="O39" s="231">
        <v>0.60281007253703656</v>
      </c>
      <c r="P39" s="231">
        <v>0.4802287396644373</v>
      </c>
      <c r="Q39" s="231">
        <v>0.66799956979614139</v>
      </c>
      <c r="R39" s="231">
        <v>0.49098134470908611</v>
      </c>
      <c r="S39" s="231">
        <v>0.5001706952195073</v>
      </c>
      <c r="T39" s="231">
        <v>0.42721002070845132</v>
      </c>
      <c r="U39" s="231">
        <v>0.44338318894930728</v>
      </c>
      <c r="V39" s="231">
        <v>0.45925085121958598</v>
      </c>
      <c r="W39" s="231">
        <v>0.50250975168733392</v>
      </c>
      <c r="DA39" s="73" t="s">
        <v>1480</v>
      </c>
    </row>
    <row r="40" spans="1:105" ht="12" customHeight="1" x14ac:dyDescent="0.25">
      <c r="A40" s="64" t="s">
        <v>70</v>
      </c>
      <c r="B40" s="231">
        <v>1.678070247780701</v>
      </c>
      <c r="C40" s="231">
        <v>1.561185213323224</v>
      </c>
      <c r="D40" s="231">
        <v>1.808586337319332</v>
      </c>
      <c r="E40" s="231">
        <v>1.6306683463758309</v>
      </c>
      <c r="F40" s="231">
        <v>1.057752802941345</v>
      </c>
      <c r="G40" s="231">
        <v>0.78083682249520758</v>
      </c>
      <c r="H40" s="231">
        <v>1.976909639616653</v>
      </c>
      <c r="I40" s="231">
        <v>1.8436279512082201</v>
      </c>
      <c r="J40" s="231">
        <v>1.313148201244438</v>
      </c>
      <c r="K40" s="231">
        <v>0.81368169663483159</v>
      </c>
      <c r="L40" s="231">
        <v>0.48094463399465492</v>
      </c>
      <c r="M40" s="231">
        <v>0.51390005320160392</v>
      </c>
      <c r="N40" s="231">
        <v>0.25123966447358548</v>
      </c>
      <c r="O40" s="231">
        <v>0.14530113989258969</v>
      </c>
      <c r="P40" s="231">
        <v>7.7887670588706742E-2</v>
      </c>
      <c r="Q40" s="231">
        <v>5.5324974258972953E-2</v>
      </c>
      <c r="R40" s="231">
        <v>6.0752892218870938E-2</v>
      </c>
      <c r="S40" s="231">
        <v>6.5065984680181724E-2</v>
      </c>
      <c r="T40" s="231">
        <v>7.0212458724240548E-2</v>
      </c>
      <c r="U40" s="231">
        <v>8.556614144578116E-2</v>
      </c>
      <c r="V40" s="231">
        <v>6.4033890205334065E-2</v>
      </c>
      <c r="W40" s="231">
        <v>5.6120485503688533E-2</v>
      </c>
      <c r="DA40" s="73" t="s">
        <v>1481</v>
      </c>
    </row>
    <row r="41" spans="1:105" ht="12" customHeight="1" x14ac:dyDescent="0.25">
      <c r="A41" s="64" t="s">
        <v>34</v>
      </c>
      <c r="B41" s="231">
        <v>28.166153360448149</v>
      </c>
      <c r="C41" s="231">
        <v>30.61766435439629</v>
      </c>
      <c r="D41" s="231">
        <v>30.839630213693269</v>
      </c>
      <c r="E41" s="231">
        <v>31.00178866529982</v>
      </c>
      <c r="F41" s="231">
        <v>33.257814545699013</v>
      </c>
      <c r="G41" s="231">
        <v>30.431847023327659</v>
      </c>
      <c r="H41" s="231">
        <v>36.604343627614313</v>
      </c>
      <c r="I41" s="231">
        <v>38.203421822820509</v>
      </c>
      <c r="J41" s="231">
        <v>32.229947090915189</v>
      </c>
      <c r="K41" s="231">
        <v>28.478450471681231</v>
      </c>
      <c r="L41" s="231">
        <v>26.29850694087575</v>
      </c>
      <c r="M41" s="231">
        <v>21.810699913101839</v>
      </c>
      <c r="N41" s="231">
        <v>14.689204770618719</v>
      </c>
      <c r="O41" s="231">
        <v>10.01129009381018</v>
      </c>
      <c r="P41" s="231">
        <v>10.48612036578028</v>
      </c>
      <c r="Q41" s="231">
        <v>10.892738223219309</v>
      </c>
      <c r="R41" s="231">
        <v>11.61782432614833</v>
      </c>
      <c r="S41" s="231">
        <v>10.98949838527399</v>
      </c>
      <c r="T41" s="231">
        <v>11.945073482087389</v>
      </c>
      <c r="U41" s="231">
        <v>11.223486730262911</v>
      </c>
      <c r="V41" s="231">
        <v>9.5952382910418805</v>
      </c>
      <c r="W41" s="231">
        <v>7.6569175584567484</v>
      </c>
      <c r="DA41" s="73" t="s">
        <v>1482</v>
      </c>
    </row>
    <row r="42" spans="1:105" ht="12" customHeight="1" x14ac:dyDescent="0.25">
      <c r="A42" s="64" t="s">
        <v>162</v>
      </c>
      <c r="B42" s="231">
        <v>25.825458943093189</v>
      </c>
      <c r="C42" s="231">
        <v>28.772318728815868</v>
      </c>
      <c r="D42" s="231">
        <v>25.700579903886979</v>
      </c>
      <c r="E42" s="231">
        <v>33.945484843274123</v>
      </c>
      <c r="F42" s="231">
        <v>29.415406705776562</v>
      </c>
      <c r="G42" s="231">
        <v>34.498934361970122</v>
      </c>
      <c r="H42" s="231">
        <v>29.984324187999519</v>
      </c>
      <c r="I42" s="231">
        <v>28.792593484095161</v>
      </c>
      <c r="J42" s="231">
        <v>23.097028219517579</v>
      </c>
      <c r="K42" s="231">
        <v>8.9586850831078557</v>
      </c>
      <c r="L42" s="231">
        <v>6.391945187730796</v>
      </c>
      <c r="M42" s="231">
        <v>6.2882905367937214</v>
      </c>
      <c r="N42" s="231">
        <v>4.925916125581276</v>
      </c>
      <c r="O42" s="231">
        <v>6.0203839015607361</v>
      </c>
      <c r="P42" s="231">
        <v>6.1080702828389928</v>
      </c>
      <c r="Q42" s="231">
        <v>7.2374733346934246</v>
      </c>
      <c r="R42" s="231">
        <v>7.6915323077425661</v>
      </c>
      <c r="S42" s="231">
        <v>8.1744630135439671</v>
      </c>
      <c r="T42" s="231">
        <v>8.3707562302260747</v>
      </c>
      <c r="U42" s="231">
        <v>8.5017394235553638</v>
      </c>
      <c r="V42" s="231">
        <v>8.8498342601421722</v>
      </c>
      <c r="W42" s="231">
        <v>9.3118489294542499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1.788254180520535</v>
      </c>
      <c r="C44" s="231">
        <v>1.7351273122170909</v>
      </c>
      <c r="D44" s="231">
        <v>1.925628328483902</v>
      </c>
      <c r="E44" s="231">
        <v>1.7898491827257419</v>
      </c>
      <c r="F44" s="231">
        <v>1.853155245154662</v>
      </c>
      <c r="G44" s="231">
        <v>1.74181907417661</v>
      </c>
      <c r="H44" s="231">
        <v>2.0780004561276488</v>
      </c>
      <c r="I44" s="231">
        <v>2.189225960889789</v>
      </c>
      <c r="J44" s="231">
        <v>1.944991437672932</v>
      </c>
      <c r="K44" s="231">
        <v>3.1398467556056699</v>
      </c>
      <c r="L44" s="231">
        <v>3.54086284534961</v>
      </c>
      <c r="M44" s="231">
        <v>3.820002839622219</v>
      </c>
      <c r="N44" s="231">
        <v>3.3548581710716969</v>
      </c>
      <c r="O44" s="231">
        <v>2.9334338237239481</v>
      </c>
      <c r="P44" s="231">
        <v>3.1896781744800209</v>
      </c>
      <c r="Q44" s="231">
        <v>3.5670466617635079</v>
      </c>
      <c r="R44" s="231">
        <v>3.3869604791392769</v>
      </c>
      <c r="S44" s="231">
        <v>3.5048691925695761</v>
      </c>
      <c r="T44" s="231">
        <v>3.709259276778095</v>
      </c>
      <c r="U44" s="231">
        <v>3.911512409509982</v>
      </c>
      <c r="V44" s="231">
        <v>4.0779988429031233</v>
      </c>
      <c r="W44" s="231">
        <v>4.0243579510380512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2487.1602855490801</v>
      </c>
      <c r="C48" s="225">
        <v>2885.6180268045368</v>
      </c>
      <c r="D48" s="225">
        <v>2130.8510080129208</v>
      </c>
      <c r="E48" s="225">
        <v>2927.9094999588651</v>
      </c>
      <c r="F48" s="225">
        <v>2578.510094532226</v>
      </c>
      <c r="G48" s="225">
        <v>3157.0267759236599</v>
      </c>
      <c r="H48" s="225">
        <v>2104.0240786220979</v>
      </c>
      <c r="I48" s="225">
        <v>2065.5379248026388</v>
      </c>
      <c r="J48" s="225">
        <v>2386.6900349416828</v>
      </c>
      <c r="K48" s="225">
        <v>1753.660914796063</v>
      </c>
      <c r="L48" s="225">
        <v>2073.0656296241768</v>
      </c>
      <c r="M48" s="225">
        <v>2424.6180623122959</v>
      </c>
      <c r="N48" s="225">
        <v>2063.1994828689649</v>
      </c>
      <c r="O48" s="225">
        <v>1815.6988281026511</v>
      </c>
      <c r="P48" s="225">
        <v>1763.453203436959</v>
      </c>
      <c r="Q48" s="225">
        <v>1897.548171313369</v>
      </c>
      <c r="R48" s="225">
        <v>2168.7614004044508</v>
      </c>
      <c r="S48" s="225">
        <v>2274.095340986863</v>
      </c>
      <c r="T48" s="225">
        <v>2316.7759580619831</v>
      </c>
      <c r="U48" s="225">
        <v>2311.9637777099551</v>
      </c>
      <c r="V48" s="225">
        <v>2029.0907243902891</v>
      </c>
      <c r="W48" s="225">
        <v>2337.907704579965</v>
      </c>
      <c r="DA48" s="89" t="s">
        <v>1487</v>
      </c>
    </row>
    <row r="49" spans="1:105" ht="12" customHeight="1" x14ac:dyDescent="0.25">
      <c r="A49" s="55" t="s">
        <v>92</v>
      </c>
      <c r="B49" s="261">
        <v>17.896486760682471</v>
      </c>
      <c r="C49" s="261">
        <v>20.76360945177009</v>
      </c>
      <c r="D49" s="261">
        <v>15.33264545733581</v>
      </c>
      <c r="E49" s="261">
        <v>21.067919871083991</v>
      </c>
      <c r="F49" s="261">
        <v>18.55379889957295</v>
      </c>
      <c r="G49" s="261">
        <v>22.716544738476561</v>
      </c>
      <c r="H49" s="261">
        <v>15.139610939431011</v>
      </c>
      <c r="I49" s="261">
        <v>14.862681886526181</v>
      </c>
      <c r="J49" s="261">
        <v>17.173548025979809</v>
      </c>
      <c r="K49" s="261">
        <v>12.618555195949209</v>
      </c>
      <c r="L49" s="261">
        <v>14.91684786467377</v>
      </c>
      <c r="M49" s="261">
        <v>17.446461051987669</v>
      </c>
      <c r="N49" s="261">
        <v>14.84585551013584</v>
      </c>
      <c r="O49" s="261">
        <v>13.06495211720947</v>
      </c>
      <c r="P49" s="261">
        <v>12.68901610071493</v>
      </c>
      <c r="Q49" s="261">
        <v>13.653903177441711</v>
      </c>
      <c r="R49" s="261">
        <v>15.60543158996564</v>
      </c>
      <c r="S49" s="261">
        <v>16.363367250178971</v>
      </c>
      <c r="T49" s="261">
        <v>16.67047777412084</v>
      </c>
      <c r="U49" s="261">
        <v>16.635851488690051</v>
      </c>
      <c r="V49" s="261">
        <v>14.600424225275139</v>
      </c>
      <c r="W49" s="261">
        <v>16.822532317604541</v>
      </c>
      <c r="DA49" s="67" t="s">
        <v>1488</v>
      </c>
    </row>
    <row r="50" spans="1:105" ht="12" customHeight="1" x14ac:dyDescent="0.25">
      <c r="A50" s="202" t="s">
        <v>93</v>
      </c>
      <c r="B50" s="226">
        <v>20.0376582814085</v>
      </c>
      <c r="C50" s="226">
        <v>23.247809273786579</v>
      </c>
      <c r="D50" s="226">
        <v>17.16707386943969</v>
      </c>
      <c r="E50" s="226">
        <v>23.588528001167209</v>
      </c>
      <c r="F50" s="226">
        <v>20.77361256111914</v>
      </c>
      <c r="G50" s="226">
        <v>25.434397649707371</v>
      </c>
      <c r="H50" s="226">
        <v>16.950944315186021</v>
      </c>
      <c r="I50" s="226">
        <v>16.640882915733481</v>
      </c>
      <c r="J50" s="226">
        <v>19.228225708519911</v>
      </c>
      <c r="K50" s="226">
        <v>14.12826441315903</v>
      </c>
      <c r="L50" s="226">
        <v>16.701529419995101</v>
      </c>
      <c r="M50" s="226">
        <v>19.53379059557388</v>
      </c>
      <c r="N50" s="226">
        <v>16.62204339797044</v>
      </c>
      <c r="O50" s="226">
        <v>14.62806915616239</v>
      </c>
      <c r="P50" s="226">
        <v>14.2071554016963</v>
      </c>
      <c r="Q50" s="226">
        <v>15.28748350084445</v>
      </c>
      <c r="R50" s="226">
        <v>17.472496681337709</v>
      </c>
      <c r="S50" s="226">
        <v>18.32111328200002</v>
      </c>
      <c r="T50" s="226">
        <v>18.66496712413462</v>
      </c>
      <c r="U50" s="226">
        <v>18.626198080562279</v>
      </c>
      <c r="V50" s="226">
        <v>16.34724822261736</v>
      </c>
      <c r="W50" s="226">
        <v>18.83521377774909</v>
      </c>
      <c r="DA50" s="174" t="s">
        <v>1489</v>
      </c>
    </row>
    <row r="51" spans="1:105" ht="12" customHeight="1" x14ac:dyDescent="0.25">
      <c r="A51" s="202" t="s">
        <v>94</v>
      </c>
      <c r="B51" s="226">
        <v>21.777134302540219</v>
      </c>
      <c r="C51" s="226">
        <v>25.944121826064389</v>
      </c>
      <c r="D51" s="226">
        <v>22.647724430151381</v>
      </c>
      <c r="E51" s="226">
        <v>28.578767378351561</v>
      </c>
      <c r="F51" s="226">
        <v>27.74091567810407</v>
      </c>
      <c r="G51" s="226">
        <v>33.692076930670481</v>
      </c>
      <c r="H51" s="226">
        <v>23.045272568318129</v>
      </c>
      <c r="I51" s="226">
        <v>23.359109294894449</v>
      </c>
      <c r="J51" s="226">
        <v>23.89858900812705</v>
      </c>
      <c r="K51" s="226">
        <v>16.728502817666879</v>
      </c>
      <c r="L51" s="226">
        <v>17.700660644564849</v>
      </c>
      <c r="M51" s="226">
        <v>16.210916610720009</v>
      </c>
      <c r="N51" s="226">
        <v>16.355046258670772</v>
      </c>
      <c r="O51" s="226">
        <v>13.710397324368939</v>
      </c>
      <c r="P51" s="226">
        <v>13.93127283534985</v>
      </c>
      <c r="Q51" s="226">
        <v>14.81252641831448</v>
      </c>
      <c r="R51" s="226">
        <v>15.330888750889009</v>
      </c>
      <c r="S51" s="226">
        <v>16.555001645272309</v>
      </c>
      <c r="T51" s="226">
        <v>16.612499495290869</v>
      </c>
      <c r="U51" s="226">
        <v>17.19010489770924</v>
      </c>
      <c r="V51" s="226">
        <v>15.5993329375</v>
      </c>
      <c r="W51" s="226">
        <v>20.4678648260244</v>
      </c>
      <c r="DA51" s="174" t="s">
        <v>1490</v>
      </c>
    </row>
    <row r="52" spans="1:105" ht="12" customHeight="1" x14ac:dyDescent="0.25">
      <c r="A52" s="202" t="s">
        <v>95</v>
      </c>
      <c r="B52" s="226">
        <v>14.738013006306311</v>
      </c>
      <c r="C52" s="226">
        <v>17.09912958058046</v>
      </c>
      <c r="D52" s="226">
        <v>12.626652995812989</v>
      </c>
      <c r="E52" s="226">
        <v>17.349733566590508</v>
      </c>
      <c r="F52" s="226">
        <v>15.27931896102889</v>
      </c>
      <c r="G52" s="226">
        <v>18.707399742251958</v>
      </c>
      <c r="H52" s="226">
        <v>12.46768630734555</v>
      </c>
      <c r="I52" s="226">
        <v>12.239631268492779</v>
      </c>
      <c r="J52" s="226">
        <v>14.14266261059524</v>
      </c>
      <c r="K52" s="226">
        <v>10.3915608178061</v>
      </c>
      <c r="L52" s="226">
        <v>12.284237726794551</v>
      </c>
      <c r="M52" s="226">
        <v>14.36741039381551</v>
      </c>
      <c r="N52" s="226">
        <v>12.22577450669333</v>
      </c>
      <c r="O52" s="226">
        <v>10.75917507190443</v>
      </c>
      <c r="P52" s="226">
        <v>10.449586381413081</v>
      </c>
      <c r="Q52" s="226">
        <v>11.24418469987509</v>
      </c>
      <c r="R52" s="226">
        <v>12.851296280520179</v>
      </c>
      <c r="S52" s="226">
        <v>13.47546714531293</v>
      </c>
      <c r="T52" s="226">
        <v>13.72837705756301</v>
      </c>
      <c r="U52" s="226">
        <v>13.69986181589222</v>
      </c>
      <c r="V52" s="226">
        <v>12.02365833066384</v>
      </c>
      <c r="W52" s="226">
        <v>13.853596150533489</v>
      </c>
      <c r="DA52" s="174" t="s">
        <v>1491</v>
      </c>
    </row>
    <row r="53" spans="1:105" ht="12" customHeight="1" x14ac:dyDescent="0.25">
      <c r="A53" s="56" t="s">
        <v>96</v>
      </c>
      <c r="B53" s="262">
        <v>19.144386609478708</v>
      </c>
      <c r="C53" s="262">
        <v>22.237525968341711</v>
      </c>
      <c r="D53" s="262">
        <v>16.752153296528661</v>
      </c>
      <c r="E53" s="262">
        <v>22.93051299594562</v>
      </c>
      <c r="F53" s="262">
        <v>20.340923199373979</v>
      </c>
      <c r="G53" s="262">
        <v>25.066792393467679</v>
      </c>
      <c r="H53" s="262">
        <v>16.709796008137619</v>
      </c>
      <c r="I53" s="262">
        <v>16.582441345930629</v>
      </c>
      <c r="J53" s="262">
        <v>18.476679024118859</v>
      </c>
      <c r="K53" s="262">
        <v>12.63105639329082</v>
      </c>
      <c r="L53" s="262">
        <v>13.970959102318149</v>
      </c>
      <c r="M53" s="262">
        <v>16.003347562143709</v>
      </c>
      <c r="N53" s="262">
        <v>13.74241406704061</v>
      </c>
      <c r="O53" s="262">
        <v>12.762377096035729</v>
      </c>
      <c r="P53" s="262">
        <v>19.96771327867053</v>
      </c>
      <c r="Q53" s="262">
        <v>23.412518441801751</v>
      </c>
      <c r="R53" s="262">
        <v>27.296816491473319</v>
      </c>
      <c r="S53" s="262">
        <v>30.19833734758625</v>
      </c>
      <c r="T53" s="262">
        <v>32.596975264657523</v>
      </c>
      <c r="U53" s="262">
        <v>34.897739014374046</v>
      </c>
      <c r="V53" s="262">
        <v>34.863504130763957</v>
      </c>
      <c r="W53" s="262">
        <v>40.458201639032133</v>
      </c>
      <c r="DA53" s="68" t="s">
        <v>1492</v>
      </c>
    </row>
    <row r="54" spans="1:105" ht="12" customHeight="1" x14ac:dyDescent="0.25">
      <c r="A54" s="37" t="s">
        <v>160</v>
      </c>
      <c r="B54" s="228">
        <v>0.38278942868120852</v>
      </c>
      <c r="C54" s="228">
        <v>0.41518134629214498</v>
      </c>
      <c r="D54" s="228">
        <v>0.32480883171473263</v>
      </c>
      <c r="E54" s="228">
        <v>0.41058253635600228</v>
      </c>
      <c r="F54" s="228">
        <v>0.43062439928063351</v>
      </c>
      <c r="G54" s="228">
        <v>0.59309036576322094</v>
      </c>
      <c r="H54" s="228">
        <v>0.2054239437516702</v>
      </c>
      <c r="I54" s="228">
        <v>0.55527016877895818</v>
      </c>
      <c r="J54" s="228">
        <v>0.70307543358970637</v>
      </c>
      <c r="K54" s="228">
        <v>0.7509394977054461</v>
      </c>
      <c r="L54" s="228">
        <v>0.92664167897554406</v>
      </c>
      <c r="M54" s="228">
        <v>0.91440350609777366</v>
      </c>
      <c r="N54" s="228">
        <v>0.64295634598958273</v>
      </c>
      <c r="O54" s="228">
        <v>0.95095698049691291</v>
      </c>
      <c r="P54" s="228">
        <v>0.43402166647368912</v>
      </c>
      <c r="Q54" s="228">
        <v>0.52278147461652691</v>
      </c>
      <c r="R54" s="228">
        <v>0.43434343523120589</v>
      </c>
      <c r="S54" s="228">
        <v>0.42033000668554832</v>
      </c>
      <c r="T54" s="228">
        <v>0.33613567484237372</v>
      </c>
      <c r="U54" s="228">
        <v>0.31960132620245191</v>
      </c>
      <c r="V54" s="228">
        <v>0.24999580327042109</v>
      </c>
      <c r="W54" s="228">
        <v>0.29320473038462419</v>
      </c>
      <c r="DA54" s="69" t="s">
        <v>1493</v>
      </c>
    </row>
    <row r="55" spans="1:105" ht="12" customHeight="1" x14ac:dyDescent="0.25">
      <c r="A55" s="37" t="s">
        <v>162</v>
      </c>
      <c r="B55" s="228">
        <v>15.10259866115725</v>
      </c>
      <c r="C55" s="228">
        <v>17.391312960486431</v>
      </c>
      <c r="D55" s="228">
        <v>11.14635406971945</v>
      </c>
      <c r="E55" s="228">
        <v>17.28508085451961</v>
      </c>
      <c r="F55" s="228">
        <v>13.622906295753459</v>
      </c>
      <c r="G55" s="228">
        <v>17.506989973480191</v>
      </c>
      <c r="H55" s="228">
        <v>11.004443924216909</v>
      </c>
      <c r="I55" s="228">
        <v>10.029066794447701</v>
      </c>
      <c r="J55" s="228">
        <v>12.50080970783851</v>
      </c>
      <c r="K55" s="228">
        <v>7.2152278758844712</v>
      </c>
      <c r="L55" s="228">
        <v>8.2824927621210147</v>
      </c>
      <c r="M55" s="228">
        <v>12.10495028916907</v>
      </c>
      <c r="N55" s="228">
        <v>9.3713646777118118</v>
      </c>
      <c r="O55" s="228">
        <v>9.4973962070095777</v>
      </c>
      <c r="P55" s="228">
        <v>5.5203585794315924</v>
      </c>
      <c r="Q55" s="228">
        <v>5.6641009268366709</v>
      </c>
      <c r="R55" s="228">
        <v>6.8042637479763464</v>
      </c>
      <c r="S55" s="228">
        <v>6.8695989708588927</v>
      </c>
      <c r="T55" s="228">
        <v>6.5862448397675966</v>
      </c>
      <c r="U55" s="228">
        <v>6.128259398455949</v>
      </c>
      <c r="V55" s="228">
        <v>4.8174574283292717</v>
      </c>
      <c r="W55" s="228">
        <v>5.4332839225014453</v>
      </c>
      <c r="DA55" s="69" t="s">
        <v>1494</v>
      </c>
    </row>
    <row r="56" spans="1:105" ht="12" customHeight="1" x14ac:dyDescent="0.25">
      <c r="A56" s="37" t="s">
        <v>97</v>
      </c>
      <c r="B56" s="228">
        <v>5.6770070443500672E-4</v>
      </c>
      <c r="C56" s="228">
        <v>5.8935631709056135E-4</v>
      </c>
      <c r="D56" s="228">
        <v>5.1205312225228322E-4</v>
      </c>
      <c r="E56" s="228">
        <v>3.1258607967891931E-3</v>
      </c>
      <c r="F56" s="228">
        <v>9.4994775278888464E-3</v>
      </c>
      <c r="G56" s="228">
        <v>1.0435660630396099E-2</v>
      </c>
      <c r="H56" s="228">
        <v>1.266817976750721E-2</v>
      </c>
      <c r="I56" s="228">
        <v>1.2967462479350281E-2</v>
      </c>
      <c r="J56" s="228">
        <v>1.8134630822458812E-2</v>
      </c>
      <c r="K56" s="228">
        <v>2.0068414100705111E-2</v>
      </c>
      <c r="L56" s="228">
        <v>2.388721519963553E-2</v>
      </c>
      <c r="M56" s="228">
        <v>2.62278575510244E-2</v>
      </c>
      <c r="N56" s="228">
        <v>2.652664465139631E-2</v>
      </c>
      <c r="O56" s="228">
        <v>2.638039959318831E-2</v>
      </c>
      <c r="P56" s="228">
        <v>2.6029084364759671E-2</v>
      </c>
      <c r="Q56" s="228">
        <v>2.6225866018176711E-2</v>
      </c>
      <c r="R56" s="228">
        <v>2.6958623905169728E-2</v>
      </c>
      <c r="S56" s="228">
        <v>2.7400245441691468E-2</v>
      </c>
      <c r="T56" s="228">
        <v>2.731440117978411E-2</v>
      </c>
      <c r="U56" s="228">
        <v>2.77410346084703E-2</v>
      </c>
      <c r="V56" s="228">
        <v>2.7003641925922039E-2</v>
      </c>
      <c r="W56" s="228">
        <v>2.8032032195092451E-2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12.410149603642131</v>
      </c>
      <c r="Q57" s="228">
        <v>15.75829080668661</v>
      </c>
      <c r="R57" s="228">
        <v>18.79730348759367</v>
      </c>
      <c r="S57" s="228">
        <v>21.587226509643589</v>
      </c>
      <c r="T57" s="228">
        <v>24.437903067458141</v>
      </c>
      <c r="U57" s="228">
        <v>27.198490005959709</v>
      </c>
      <c r="V57" s="228">
        <v>28.778530830101609</v>
      </c>
      <c r="W57" s="228">
        <v>33.156452328746383</v>
      </c>
      <c r="DA57" s="69" t="s">
        <v>1496</v>
      </c>
    </row>
    <row r="58" spans="1:105" ht="12" customHeight="1" x14ac:dyDescent="0.25">
      <c r="A58" s="37" t="s">
        <v>38</v>
      </c>
      <c r="B58" s="228">
        <v>3.658430818935821</v>
      </c>
      <c r="C58" s="228">
        <v>4.43044230524605</v>
      </c>
      <c r="D58" s="228">
        <v>5.2804783419722208</v>
      </c>
      <c r="E58" s="228">
        <v>5.2317237442732223</v>
      </c>
      <c r="F58" s="228">
        <v>6.2778930268120012</v>
      </c>
      <c r="G58" s="228">
        <v>6.9562763935938774</v>
      </c>
      <c r="H58" s="228">
        <v>5.4872599604015324</v>
      </c>
      <c r="I58" s="228">
        <v>5.9851369202246163</v>
      </c>
      <c r="J58" s="228">
        <v>5.2546592518681843</v>
      </c>
      <c r="K58" s="228">
        <v>4.6448206056001959</v>
      </c>
      <c r="L58" s="228">
        <v>4.7379374460219514</v>
      </c>
      <c r="M58" s="228">
        <v>2.9577659093258388</v>
      </c>
      <c r="N58" s="228">
        <v>3.7015663986878242</v>
      </c>
      <c r="O58" s="228">
        <v>2.2876435089360458</v>
      </c>
      <c r="P58" s="228">
        <v>1.5771543447583589</v>
      </c>
      <c r="Q58" s="228">
        <v>1.441119367643771</v>
      </c>
      <c r="R58" s="228">
        <v>1.233947196766928</v>
      </c>
      <c r="S58" s="228">
        <v>1.293781614956524</v>
      </c>
      <c r="T58" s="228">
        <v>1.20937728140962</v>
      </c>
      <c r="U58" s="228">
        <v>1.223647249147471</v>
      </c>
      <c r="V58" s="228">
        <v>0.9905164271367447</v>
      </c>
      <c r="W58" s="228">
        <v>1.547228625204589</v>
      </c>
      <c r="DA58" s="69" t="s">
        <v>1497</v>
      </c>
    </row>
    <row r="59" spans="1:105" ht="12" customHeight="1" x14ac:dyDescent="0.25">
      <c r="A59" s="57" t="s">
        <v>1498</v>
      </c>
      <c r="B59" s="263">
        <v>92.865767734693236</v>
      </c>
      <c r="C59" s="263">
        <v>110.6353461437229</v>
      </c>
      <c r="D59" s="263">
        <v>96.578286538116473</v>
      </c>
      <c r="E59" s="263">
        <v>121.87045075036551</v>
      </c>
      <c r="F59" s="263">
        <v>118.2975407287643</v>
      </c>
      <c r="G59" s="263">
        <v>143.67549684340671</v>
      </c>
      <c r="H59" s="263">
        <v>98.273579066024851</v>
      </c>
      <c r="I59" s="263">
        <v>99.611895125059903</v>
      </c>
      <c r="J59" s="263">
        <v>101.91243646583651</v>
      </c>
      <c r="K59" s="263">
        <v>71.336532880426034</v>
      </c>
      <c r="L59" s="263">
        <v>75.482173978099723</v>
      </c>
      <c r="M59" s="263">
        <v>69.129353560629028</v>
      </c>
      <c r="N59" s="263">
        <v>69.743975770527271</v>
      </c>
      <c r="O59" s="263">
        <v>58.466213037345717</v>
      </c>
      <c r="P59" s="263">
        <v>59.408108036755337</v>
      </c>
      <c r="Q59" s="263">
        <v>63.166099763950292</v>
      </c>
      <c r="R59" s="263">
        <v>65.376588770929757</v>
      </c>
      <c r="S59" s="263">
        <v>70.596659609983263</v>
      </c>
      <c r="T59" s="263">
        <v>70.841851741826119</v>
      </c>
      <c r="U59" s="263">
        <v>73.304975144478362</v>
      </c>
      <c r="V59" s="263">
        <v>66.52133422445057</v>
      </c>
      <c r="W59" s="263">
        <v>87.282557684229459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367.85092141844092</v>
      </c>
      <c r="C60" s="263">
        <f t="shared" si="1"/>
        <v>424.63321848734824</v>
      </c>
      <c r="D60" s="263">
        <f t="shared" si="1"/>
        <v>303.86369678976735</v>
      </c>
      <c r="E60" s="263">
        <f t="shared" si="1"/>
        <v>428.94116122188188</v>
      </c>
      <c r="F60" s="263">
        <f t="shared" si="1"/>
        <v>367.82114560880098</v>
      </c>
      <c r="G60" s="263">
        <f t="shared" si="1"/>
        <v>456.2254101767669</v>
      </c>
      <c r="H60" s="263">
        <f t="shared" si="1"/>
        <v>299.65647555350949</v>
      </c>
      <c r="I60" s="263">
        <f t="shared" si="1"/>
        <v>292.74649504598318</v>
      </c>
      <c r="J60" s="263">
        <f t="shared" si="1"/>
        <v>342.08832232098501</v>
      </c>
      <c r="K60" s="263">
        <f t="shared" si="1"/>
        <v>234.62183308545247</v>
      </c>
      <c r="L60" s="263">
        <f t="shared" si="1"/>
        <v>269.82236738038893</v>
      </c>
      <c r="M60" s="263">
        <f t="shared" si="1"/>
        <v>330.55203444139789</v>
      </c>
      <c r="N60" s="263">
        <f t="shared" si="1"/>
        <v>272.3789401780345</v>
      </c>
      <c r="O60" s="263">
        <f t="shared" si="1"/>
        <v>254.21451905533618</v>
      </c>
      <c r="P60" s="263">
        <f t="shared" si="1"/>
        <v>243.63123321035897</v>
      </c>
      <c r="Q60" s="263">
        <f t="shared" si="1"/>
        <v>265.7565852585808</v>
      </c>
      <c r="R60" s="263">
        <f t="shared" si="1"/>
        <v>307.3706515745568</v>
      </c>
      <c r="S60" s="263">
        <f t="shared" si="1"/>
        <v>323.54744228956724</v>
      </c>
      <c r="T60" s="263">
        <f t="shared" si="1"/>
        <v>328.48845331093787</v>
      </c>
      <c r="U60" s="263">
        <f t="shared" si="1"/>
        <v>328.20593193953658</v>
      </c>
      <c r="V60" s="263">
        <f t="shared" si="1"/>
        <v>289.50452753013838</v>
      </c>
      <c r="W60" s="263">
        <f t="shared" si="1"/>
        <v>332.32447891521355</v>
      </c>
      <c r="DA60" s="70"/>
    </row>
    <row r="61" spans="1:105" ht="12" customHeight="1" x14ac:dyDescent="0.25">
      <c r="A61" s="60" t="s">
        <v>1501</v>
      </c>
      <c r="B61" s="264">
        <v>302.80305816323198</v>
      </c>
      <c r="C61" s="264">
        <v>349.42443628078871</v>
      </c>
      <c r="D61" s="264">
        <v>249.76103320571531</v>
      </c>
      <c r="E61" s="264">
        <v>353.84358790682103</v>
      </c>
      <c r="F61" s="264">
        <v>302.55952084525921</v>
      </c>
      <c r="G61" s="264">
        <v>376.54728540319587</v>
      </c>
      <c r="H61" s="264">
        <v>246.61760407555821</v>
      </c>
      <c r="I61" s="264">
        <v>241.0242913943934</v>
      </c>
      <c r="J61" s="264">
        <v>280.72933221075209</v>
      </c>
      <c r="K61" s="264">
        <v>187.93232374916821</v>
      </c>
      <c r="L61" s="264">
        <v>212.88732859749609</v>
      </c>
      <c r="M61" s="264">
        <v>262.27959176300249</v>
      </c>
      <c r="N61" s="264">
        <v>215.2161080622603</v>
      </c>
      <c r="O61" s="264">
        <v>204.4715437886461</v>
      </c>
      <c r="P61" s="264">
        <v>195.7879962972292</v>
      </c>
      <c r="Q61" s="264">
        <v>214.48372559164699</v>
      </c>
      <c r="R61" s="264">
        <v>248.08877290078109</v>
      </c>
      <c r="S61" s="264">
        <v>261.81401448455938</v>
      </c>
      <c r="T61" s="264">
        <v>265.45208918516443</v>
      </c>
      <c r="U61" s="264">
        <v>265.7845825414941</v>
      </c>
      <c r="V61" s="264">
        <v>235.2926769782805</v>
      </c>
      <c r="W61" s="264">
        <v>271.25614490982622</v>
      </c>
      <c r="DA61" s="72" t="s">
        <v>1502</v>
      </c>
    </row>
    <row r="62" spans="1:105" ht="12" customHeight="1" x14ac:dyDescent="0.25">
      <c r="A62" s="59" t="s">
        <v>30</v>
      </c>
      <c r="B62" s="232">
        <v>26.349308591008661</v>
      </c>
      <c r="C62" s="232">
        <v>17.535300930849129</v>
      </c>
      <c r="D62" s="232">
        <v>12.371761787802781</v>
      </c>
      <c r="E62" s="232">
        <v>11.62061692341628</v>
      </c>
      <c r="F62" s="232">
        <v>7.6564139077180844</v>
      </c>
      <c r="G62" s="232">
        <v>9.5160324472082465</v>
      </c>
      <c r="H62" s="232">
        <v>9.8920185812093102</v>
      </c>
      <c r="I62" s="232">
        <v>19.740670147501259</v>
      </c>
      <c r="J62" s="232">
        <v>17.557411547329121</v>
      </c>
      <c r="K62" s="232">
        <v>2.156437765120327</v>
      </c>
      <c r="L62" s="232">
        <v>3.095505433890521</v>
      </c>
      <c r="M62" s="232">
        <v>23.95900130132879</v>
      </c>
      <c r="N62" s="232">
        <v>1.351571407291368</v>
      </c>
      <c r="O62" s="232">
        <v>1.1734568800060381</v>
      </c>
      <c r="P62" s="232">
        <v>1.026131632412602</v>
      </c>
      <c r="Q62" s="232">
        <v>0.86671843012278449</v>
      </c>
      <c r="R62" s="232">
        <v>1.355978500795151</v>
      </c>
      <c r="S62" s="232">
        <v>1.5804004490238741</v>
      </c>
      <c r="T62" s="232">
        <v>1.6758431654262029</v>
      </c>
      <c r="U62" s="232">
        <v>1.229964906859655</v>
      </c>
      <c r="V62" s="232">
        <v>1.147395342720595</v>
      </c>
      <c r="W62" s="232">
        <v>1.174824115969122</v>
      </c>
      <c r="DA62" s="71" t="s">
        <v>1503</v>
      </c>
    </row>
    <row r="63" spans="1:105" ht="12" customHeight="1" x14ac:dyDescent="0.25">
      <c r="A63" s="59" t="s">
        <v>33</v>
      </c>
      <c r="B63" s="297">
        <v>2.6282811219036981</v>
      </c>
      <c r="C63" s="297">
        <v>2.770394233330606</v>
      </c>
      <c r="D63" s="297">
        <v>2.3970091994030618</v>
      </c>
      <c r="E63" s="297">
        <v>2.617745939959971</v>
      </c>
      <c r="F63" s="297">
        <v>2.7289388463407942</v>
      </c>
      <c r="G63" s="297">
        <v>2.762214644990554</v>
      </c>
      <c r="H63" s="297">
        <v>2.1092048796552518</v>
      </c>
      <c r="I63" s="297">
        <v>2.0487080688740731</v>
      </c>
      <c r="J63" s="297">
        <v>2.5445918102578839</v>
      </c>
      <c r="K63" s="297">
        <v>2.6288500577241578</v>
      </c>
      <c r="L63" s="297">
        <v>3.2511479391673301</v>
      </c>
      <c r="M63" s="297">
        <v>2.642112454194677</v>
      </c>
      <c r="N63" s="297">
        <v>2.4868757425773711</v>
      </c>
      <c r="O63" s="297">
        <v>1.5933014162706449</v>
      </c>
      <c r="P63" s="297">
        <v>4.7649534290403253</v>
      </c>
      <c r="Q63" s="297">
        <v>4.1194505219457431</v>
      </c>
      <c r="R63" s="297">
        <v>5.6464573304420496</v>
      </c>
      <c r="S63" s="297">
        <v>4.4588835556331334</v>
      </c>
      <c r="T63" s="297">
        <v>4.2105985868618108</v>
      </c>
      <c r="U63" s="297">
        <v>4.8521398909690623</v>
      </c>
      <c r="V63" s="297">
        <v>4.2435153601507709</v>
      </c>
      <c r="W63" s="297">
        <v>3.2529173168793921</v>
      </c>
      <c r="DA63" s="122" t="s">
        <v>1504</v>
      </c>
    </row>
    <row r="64" spans="1:105" ht="12" customHeight="1" x14ac:dyDescent="0.25">
      <c r="A64" s="59" t="s">
        <v>160</v>
      </c>
      <c r="B64" s="297">
        <v>6.3654161578056732</v>
      </c>
      <c r="C64" s="297">
        <v>7.287621048174886</v>
      </c>
      <c r="D64" s="297">
        <v>6.228000913958903</v>
      </c>
      <c r="E64" s="297">
        <v>7.5265012613110551</v>
      </c>
      <c r="F64" s="297">
        <v>8.6511638718770261</v>
      </c>
      <c r="G64" s="297">
        <v>11.68039752592661</v>
      </c>
      <c r="H64" s="297">
        <v>4.0380544562490757</v>
      </c>
      <c r="I64" s="297">
        <v>10.843493830677721</v>
      </c>
      <c r="J64" s="297">
        <v>13.16894944109721</v>
      </c>
      <c r="K64" s="297">
        <v>15.95225637758055</v>
      </c>
      <c r="L64" s="297">
        <v>19.46529792981497</v>
      </c>
      <c r="M64" s="297">
        <v>15.38376872564894</v>
      </c>
      <c r="N64" s="297">
        <v>12.95299185163725</v>
      </c>
      <c r="O64" s="297">
        <v>17.964063551201932</v>
      </c>
      <c r="P64" s="297">
        <v>13.687282013484969</v>
      </c>
      <c r="Q64" s="297">
        <v>17.579177343789159</v>
      </c>
      <c r="R64" s="297">
        <v>14.359464579235411</v>
      </c>
      <c r="S64" s="297">
        <v>14.637919980212381</v>
      </c>
      <c r="T64" s="297">
        <v>12.50415099260765</v>
      </c>
      <c r="U64" s="297">
        <v>12.75071214359501</v>
      </c>
      <c r="V64" s="297">
        <v>11.264402152710909</v>
      </c>
      <c r="W64" s="297">
        <v>13.584332889070421</v>
      </c>
      <c r="DA64" s="122" t="s">
        <v>1505</v>
      </c>
    </row>
    <row r="65" spans="1:105" ht="12" customHeight="1" x14ac:dyDescent="0.25">
      <c r="A65" s="59" t="s">
        <v>70</v>
      </c>
      <c r="B65" s="297">
        <v>16.318515093359832</v>
      </c>
      <c r="C65" s="297">
        <v>16.563796480501789</v>
      </c>
      <c r="D65" s="297">
        <v>15.040074782150739</v>
      </c>
      <c r="E65" s="297">
        <v>15.221158411639291</v>
      </c>
      <c r="F65" s="297">
        <v>9.8413573533635095</v>
      </c>
      <c r="G65" s="297">
        <v>7.8037409165439016</v>
      </c>
      <c r="H65" s="297">
        <v>14.262043766140181</v>
      </c>
      <c r="I65" s="297">
        <v>12.540588476684171</v>
      </c>
      <c r="J65" s="297">
        <v>13.312051506986879</v>
      </c>
      <c r="K65" s="297">
        <v>13.92122655217103</v>
      </c>
      <c r="L65" s="297">
        <v>13.09098518907825</v>
      </c>
      <c r="M65" s="297">
        <v>16.643088917042849</v>
      </c>
      <c r="N65" s="297">
        <v>9.629253841244342</v>
      </c>
      <c r="O65" s="297">
        <v>4.3300519185206428</v>
      </c>
      <c r="P65" s="297">
        <v>2.2199223508904762</v>
      </c>
      <c r="Q65" s="297">
        <v>1.455940359865594</v>
      </c>
      <c r="R65" s="297">
        <v>1.7768068243405091</v>
      </c>
      <c r="S65" s="297">
        <v>1.904211274841354</v>
      </c>
      <c r="T65" s="297">
        <v>2.0550716109004612</v>
      </c>
      <c r="U65" s="297">
        <v>2.4606914876468822</v>
      </c>
      <c r="V65" s="297">
        <v>1.5706089357481361</v>
      </c>
      <c r="W65" s="297">
        <v>1.517103607280248</v>
      </c>
      <c r="DA65" s="122" t="s">
        <v>1506</v>
      </c>
    </row>
    <row r="66" spans="1:105" ht="12" customHeight="1" x14ac:dyDescent="0.25">
      <c r="A66" s="59" t="s">
        <v>162</v>
      </c>
      <c r="B66" s="297">
        <v>251.1415371991541</v>
      </c>
      <c r="C66" s="297">
        <v>305.26732358793231</v>
      </c>
      <c r="D66" s="297">
        <v>213.72418652239969</v>
      </c>
      <c r="E66" s="297">
        <v>316.85756537049451</v>
      </c>
      <c r="F66" s="297">
        <v>273.68164686595969</v>
      </c>
      <c r="G66" s="297">
        <v>344.78489986852662</v>
      </c>
      <c r="H66" s="297">
        <v>216.3162823923044</v>
      </c>
      <c r="I66" s="297">
        <v>195.85083087065621</v>
      </c>
      <c r="J66" s="297">
        <v>234.14632790508099</v>
      </c>
      <c r="K66" s="297">
        <v>153.27355299657219</v>
      </c>
      <c r="L66" s="297">
        <v>173.984392105545</v>
      </c>
      <c r="M66" s="297">
        <v>203.65162036478731</v>
      </c>
      <c r="N66" s="297">
        <v>188.79541521951001</v>
      </c>
      <c r="O66" s="297">
        <v>179.4106700226468</v>
      </c>
      <c r="P66" s="297">
        <v>174.08970687140089</v>
      </c>
      <c r="Q66" s="297">
        <v>190.4624389359237</v>
      </c>
      <c r="R66" s="297">
        <v>224.950065665968</v>
      </c>
      <c r="S66" s="297">
        <v>239.23259922484871</v>
      </c>
      <c r="T66" s="297">
        <v>245.00642482936831</v>
      </c>
      <c r="U66" s="297">
        <v>244.49107411242349</v>
      </c>
      <c r="V66" s="297">
        <v>217.06675518694999</v>
      </c>
      <c r="W66" s="297">
        <v>251.72696698062711</v>
      </c>
      <c r="DA66" s="122" t="s">
        <v>1507</v>
      </c>
    </row>
    <row r="67" spans="1:105" ht="12" customHeight="1" x14ac:dyDescent="0.25">
      <c r="A67" s="60" t="s">
        <v>1508</v>
      </c>
      <c r="B67" s="264">
        <v>65.047863255208952</v>
      </c>
      <c r="C67" s="264">
        <v>75.208782206559562</v>
      </c>
      <c r="D67" s="264">
        <v>54.102663584052053</v>
      </c>
      <c r="E67" s="264">
        <v>75.097573315060828</v>
      </c>
      <c r="F67" s="264">
        <v>65.261624763541747</v>
      </c>
      <c r="G67" s="264">
        <v>79.678124773571056</v>
      </c>
      <c r="H67" s="264">
        <v>53.03887147795129</v>
      </c>
      <c r="I67" s="264">
        <v>51.722203651589787</v>
      </c>
      <c r="J67" s="264">
        <v>61.358990110232916</v>
      </c>
      <c r="K67" s="264">
        <v>46.689509336284267</v>
      </c>
      <c r="L67" s="264">
        <v>56.935038782892811</v>
      </c>
      <c r="M67" s="264">
        <v>68.272442678395421</v>
      </c>
      <c r="N67" s="264">
        <v>57.162832115774179</v>
      </c>
      <c r="O67" s="264">
        <v>49.742975266690081</v>
      </c>
      <c r="P67" s="264">
        <v>47.843236913129772</v>
      </c>
      <c r="Q67" s="264">
        <v>51.272859666933783</v>
      </c>
      <c r="R67" s="264">
        <v>59.281878673775722</v>
      </c>
      <c r="S67" s="264">
        <v>61.733427805007892</v>
      </c>
      <c r="T67" s="264">
        <v>63.036364125773439</v>
      </c>
      <c r="U67" s="264">
        <v>62.421349398042487</v>
      </c>
      <c r="V67" s="264">
        <v>54.211850551857907</v>
      </c>
      <c r="W67" s="264">
        <v>61.068334005387307</v>
      </c>
      <c r="DA67" s="72" t="s">
        <v>1509</v>
      </c>
    </row>
    <row r="68" spans="1:105" ht="12" customHeight="1" x14ac:dyDescent="0.25">
      <c r="A68" s="147" t="s">
        <v>30</v>
      </c>
      <c r="B68" s="231">
        <v>2.88499461252179</v>
      </c>
      <c r="C68" s="231">
        <v>1.9039227088584449</v>
      </c>
      <c r="D68" s="231">
        <v>1.28169464114034</v>
      </c>
      <c r="E68" s="231">
        <v>1.322381289834994</v>
      </c>
      <c r="F68" s="231">
        <v>0.79409400370562155</v>
      </c>
      <c r="G68" s="231">
        <v>1.0861293752893939</v>
      </c>
      <c r="H68" s="231">
        <v>0.99805469253047929</v>
      </c>
      <c r="I68" s="231">
        <v>1.979585622815992</v>
      </c>
      <c r="J68" s="231">
        <v>1.717702015372802</v>
      </c>
      <c r="K68" s="231">
        <v>0.13813242118514221</v>
      </c>
      <c r="L68" s="231">
        <v>0.17192824459426281</v>
      </c>
      <c r="M68" s="231">
        <v>1.497447797168556</v>
      </c>
      <c r="N68" s="231">
        <v>8.5201232665333776E-2</v>
      </c>
      <c r="O68" s="231">
        <v>9.8895535388740144E-2</v>
      </c>
      <c r="P68" s="231">
        <v>8.3838756024274458E-2</v>
      </c>
      <c r="Q68" s="231">
        <v>7.468641205966503E-2</v>
      </c>
      <c r="R68" s="231">
        <v>0.11702134500028109</v>
      </c>
      <c r="S68" s="231">
        <v>0.1422200731597133</v>
      </c>
      <c r="T68" s="231">
        <v>0.14598210172747519</v>
      </c>
      <c r="U68" s="231">
        <v>0.10951841532930599</v>
      </c>
      <c r="V68" s="231">
        <v>0.1089995547984125</v>
      </c>
      <c r="W68" s="231">
        <v>0.122214959655731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0.28777137930185942</v>
      </c>
      <c r="C70" s="231">
        <v>0.30079988442338079</v>
      </c>
      <c r="D70" s="231">
        <v>0.2483263013249972</v>
      </c>
      <c r="E70" s="231">
        <v>0.29788936984654613</v>
      </c>
      <c r="F70" s="231">
        <v>0.2830351128449406</v>
      </c>
      <c r="G70" s="231">
        <v>0.31527030655081079</v>
      </c>
      <c r="H70" s="231">
        <v>0.21280811498341909</v>
      </c>
      <c r="I70" s="231">
        <v>0.20544353399287099</v>
      </c>
      <c r="J70" s="231">
        <v>0.24894617688938331</v>
      </c>
      <c r="K70" s="231">
        <v>0.16839318494585759</v>
      </c>
      <c r="L70" s="231">
        <v>0.18057282406213451</v>
      </c>
      <c r="M70" s="231">
        <v>0.16513315495274841</v>
      </c>
      <c r="N70" s="231">
        <v>0.15676928174867169</v>
      </c>
      <c r="O70" s="231">
        <v>0.13427881269647729</v>
      </c>
      <c r="P70" s="231">
        <v>0.38931434855495223</v>
      </c>
      <c r="Q70" s="231">
        <v>0.35497915868462171</v>
      </c>
      <c r="R70" s="231">
        <v>0.48729093485446517</v>
      </c>
      <c r="S70" s="231">
        <v>0.40125447058969238</v>
      </c>
      <c r="T70" s="231">
        <v>0.36678374439919631</v>
      </c>
      <c r="U70" s="231">
        <v>0.43204376714438919</v>
      </c>
      <c r="V70" s="231">
        <v>0.40312285383686941</v>
      </c>
      <c r="W70" s="231">
        <v>0.33839546979157581</v>
      </c>
      <c r="DA70" s="73" t="s">
        <v>1512</v>
      </c>
    </row>
    <row r="71" spans="1:105" ht="12" customHeight="1" x14ac:dyDescent="0.25">
      <c r="A71" s="147" t="s">
        <v>160</v>
      </c>
      <c r="B71" s="231">
        <v>0.69695154460314934</v>
      </c>
      <c r="C71" s="231">
        <v>0.79126484694454946</v>
      </c>
      <c r="D71" s="231">
        <v>0.64521088696583562</v>
      </c>
      <c r="E71" s="231">
        <v>0.85648675207780811</v>
      </c>
      <c r="F71" s="231">
        <v>0.89726567013404079</v>
      </c>
      <c r="G71" s="231">
        <v>1.3331630528107661</v>
      </c>
      <c r="H71" s="231">
        <v>0.40741929118579412</v>
      </c>
      <c r="I71" s="231">
        <v>1.0873807387446071</v>
      </c>
      <c r="J71" s="231">
        <v>1.288363659662364</v>
      </c>
      <c r="K71" s="231">
        <v>1.0218350988109199</v>
      </c>
      <c r="L71" s="231">
        <v>1.0811270001136071</v>
      </c>
      <c r="M71" s="231">
        <v>0.9614921048105588</v>
      </c>
      <c r="N71" s="231">
        <v>0.81653907925976421</v>
      </c>
      <c r="O71" s="231">
        <v>1.513959066518342</v>
      </c>
      <c r="P71" s="231">
        <v>1.118301649726936</v>
      </c>
      <c r="Q71" s="231">
        <v>1.5148237733702841</v>
      </c>
      <c r="R71" s="231">
        <v>1.239226033127111</v>
      </c>
      <c r="S71" s="231">
        <v>1.317264906990915</v>
      </c>
      <c r="T71" s="231">
        <v>1.0892321428863101</v>
      </c>
      <c r="U71" s="231">
        <v>1.135347667643662</v>
      </c>
      <c r="V71" s="231">
        <v>1.070088725307609</v>
      </c>
      <c r="W71" s="231">
        <v>1.413155104173395</v>
      </c>
      <c r="DA71" s="73" t="s">
        <v>1513</v>
      </c>
    </row>
    <row r="72" spans="1:105" ht="12" customHeight="1" x14ac:dyDescent="0.25">
      <c r="A72" s="147" t="s">
        <v>70</v>
      </c>
      <c r="B72" s="231">
        <v>1.7867196767646349</v>
      </c>
      <c r="C72" s="231">
        <v>1.798440094555583</v>
      </c>
      <c r="D72" s="231">
        <v>1.558127579665928</v>
      </c>
      <c r="E72" s="231">
        <v>1.732108994369032</v>
      </c>
      <c r="F72" s="231">
        <v>1.0207079916032591</v>
      </c>
      <c r="G72" s="231">
        <v>0.89069392035256334</v>
      </c>
      <c r="H72" s="231">
        <v>1.438968152861184</v>
      </c>
      <c r="I72" s="231">
        <v>1.2575646350708221</v>
      </c>
      <c r="J72" s="231">
        <v>1.302363827416027</v>
      </c>
      <c r="K72" s="231">
        <v>0.89173578789136776</v>
      </c>
      <c r="L72" s="231">
        <v>0.72708969557160807</v>
      </c>
      <c r="M72" s="231">
        <v>1.040200153731951</v>
      </c>
      <c r="N72" s="231">
        <v>0.60701513253051054</v>
      </c>
      <c r="O72" s="231">
        <v>0.36492419111381191</v>
      </c>
      <c r="P72" s="231">
        <v>0.18137588053060269</v>
      </c>
      <c r="Q72" s="231">
        <v>0.12546053928472961</v>
      </c>
      <c r="R72" s="231">
        <v>0.15333895358081029</v>
      </c>
      <c r="S72" s="231">
        <v>0.17135977592689061</v>
      </c>
      <c r="T72" s="231">
        <v>0.17901655664981039</v>
      </c>
      <c r="U72" s="231">
        <v>0.21910465155421649</v>
      </c>
      <c r="V72" s="231">
        <v>0.1492037385763065</v>
      </c>
      <c r="W72" s="231">
        <v>0.15782171444818441</v>
      </c>
      <c r="DA72" s="73" t="s">
        <v>1514</v>
      </c>
    </row>
    <row r="73" spans="1:105" ht="12" customHeight="1" x14ac:dyDescent="0.25">
      <c r="A73" s="147" t="s">
        <v>34</v>
      </c>
      <c r="B73" s="231">
        <v>29.989817467081259</v>
      </c>
      <c r="C73" s="231">
        <v>35.270661486332727</v>
      </c>
      <c r="D73" s="231">
        <v>26.568860657145311</v>
      </c>
      <c r="E73" s="231">
        <v>32.930348533494801</v>
      </c>
      <c r="F73" s="231">
        <v>32.093053306649097</v>
      </c>
      <c r="G73" s="231">
        <v>34.713348996734283</v>
      </c>
      <c r="H73" s="231">
        <v>26.643850422388581</v>
      </c>
      <c r="I73" s="231">
        <v>26.059092991938439</v>
      </c>
      <c r="J73" s="231">
        <v>31.96525511055156</v>
      </c>
      <c r="K73" s="231">
        <v>31.210304440075141</v>
      </c>
      <c r="L73" s="231">
        <v>39.757951444036053</v>
      </c>
      <c r="M73" s="231">
        <v>44.147676695627119</v>
      </c>
      <c r="N73" s="231">
        <v>35.49029409543089</v>
      </c>
      <c r="O73" s="231">
        <v>25.143381133761601</v>
      </c>
      <c r="P73" s="231">
        <v>24.41887528947429</v>
      </c>
      <c r="Q73" s="231">
        <v>24.701481204048399</v>
      </c>
      <c r="R73" s="231">
        <v>29.323131129943349</v>
      </c>
      <c r="S73" s="231">
        <v>28.942280518857078</v>
      </c>
      <c r="T73" s="231">
        <v>30.455647936937769</v>
      </c>
      <c r="U73" s="231">
        <v>28.73938344895268</v>
      </c>
      <c r="V73" s="231">
        <v>22.357620643743459</v>
      </c>
      <c r="W73" s="231">
        <v>21.532740595849379</v>
      </c>
      <c r="DA73" s="73" t="s">
        <v>1515</v>
      </c>
    </row>
    <row r="74" spans="1:105" ht="12" customHeight="1" x14ac:dyDescent="0.25">
      <c r="A74" s="147" t="s">
        <v>162</v>
      </c>
      <c r="B74" s="231">
        <v>27.497570924773349</v>
      </c>
      <c r="C74" s="231">
        <v>33.144876836930287</v>
      </c>
      <c r="D74" s="231">
        <v>22.141482292190801</v>
      </c>
      <c r="E74" s="231">
        <v>36.057166220175937</v>
      </c>
      <c r="F74" s="231">
        <v>28.385214974004821</v>
      </c>
      <c r="G74" s="231">
        <v>39.352640922665387</v>
      </c>
      <c r="H74" s="231">
        <v>21.825219892176371</v>
      </c>
      <c r="I74" s="231">
        <v>19.63983421592161</v>
      </c>
      <c r="J74" s="231">
        <v>22.90734133847203</v>
      </c>
      <c r="K74" s="231">
        <v>9.8180653861273672</v>
      </c>
      <c r="L74" s="231">
        <v>9.6633108099283707</v>
      </c>
      <c r="M74" s="231">
        <v>12.728313107447621</v>
      </c>
      <c r="N74" s="231">
        <v>11.901407510907839</v>
      </c>
      <c r="O74" s="231">
        <v>15.12020984209574</v>
      </c>
      <c r="P74" s="231">
        <v>14.223774026352279</v>
      </c>
      <c r="Q74" s="231">
        <v>16.41243072936847</v>
      </c>
      <c r="R74" s="231">
        <v>19.41325708829207</v>
      </c>
      <c r="S74" s="231">
        <v>21.52851689264002</v>
      </c>
      <c r="T74" s="231">
        <v>21.342422471991672</v>
      </c>
      <c r="U74" s="231">
        <v>21.769950386078641</v>
      </c>
      <c r="V74" s="231">
        <v>20.62077367406145</v>
      </c>
      <c r="W74" s="231">
        <v>26.18672931174785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1.9040376501629099</v>
      </c>
      <c r="C76" s="231">
        <v>1.9988163485145789</v>
      </c>
      <c r="D76" s="231">
        <v>1.6589612256188411</v>
      </c>
      <c r="E76" s="231">
        <v>1.901192155261713</v>
      </c>
      <c r="F76" s="231">
        <v>1.788253704599968</v>
      </c>
      <c r="G76" s="231">
        <v>1.9868781991678659</v>
      </c>
      <c r="H76" s="231">
        <v>1.5125509118254561</v>
      </c>
      <c r="I76" s="231">
        <v>1.493301913105461</v>
      </c>
      <c r="J76" s="231">
        <v>1.929017981868747</v>
      </c>
      <c r="K76" s="231">
        <v>3.4410430172484729</v>
      </c>
      <c r="L76" s="231">
        <v>5.3530587645867751</v>
      </c>
      <c r="M76" s="231">
        <v>7.7321796646568641</v>
      </c>
      <c r="N76" s="231">
        <v>8.1056057832311659</v>
      </c>
      <c r="O76" s="231">
        <v>7.3673266851153656</v>
      </c>
      <c r="P76" s="231">
        <v>7.4277569624664412</v>
      </c>
      <c r="Q76" s="231">
        <v>8.0889978501176056</v>
      </c>
      <c r="R76" s="231">
        <v>8.5486131889776296</v>
      </c>
      <c r="S76" s="231">
        <v>9.2305311668435817</v>
      </c>
      <c r="T76" s="231">
        <v>9.4572791711812112</v>
      </c>
      <c r="U76" s="231">
        <v>10.016001061339599</v>
      </c>
      <c r="V76" s="231">
        <v>9.5020413615337951</v>
      </c>
      <c r="W76" s="231">
        <v>11.317276849721191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1674.3387115696801</v>
      </c>
      <c r="C79" s="263">
        <f t="shared" si="2"/>
        <v>1939.1112541385155</v>
      </c>
      <c r="D79" s="263">
        <f t="shared" si="2"/>
        <v>1411.7458746914081</v>
      </c>
      <c r="E79" s="263">
        <f t="shared" si="2"/>
        <v>1947.5243301896369</v>
      </c>
      <c r="F79" s="263">
        <f t="shared" si="2"/>
        <v>1704.7067376290943</v>
      </c>
      <c r="G79" s="263">
        <f t="shared" si="2"/>
        <v>2080.5353496935509</v>
      </c>
      <c r="H79" s="263">
        <f t="shared" si="2"/>
        <v>1387.5444131158047</v>
      </c>
      <c r="I79" s="263">
        <f t="shared" si="2"/>
        <v>1356.8379047266303</v>
      </c>
      <c r="J79" s="263">
        <f t="shared" si="2"/>
        <v>1593.5512658717882</v>
      </c>
      <c r="K79" s="263">
        <f t="shared" si="2"/>
        <v>1206.4243296378697</v>
      </c>
      <c r="L79" s="263">
        <f t="shared" si="2"/>
        <v>1459.7726930837064</v>
      </c>
      <c r="M79" s="263">
        <f t="shared" si="2"/>
        <v>1729.293892350024</v>
      </c>
      <c r="N79" s="263">
        <f t="shared" si="2"/>
        <v>1459.6356468801982</v>
      </c>
      <c r="O79" s="263">
        <f t="shared" si="2"/>
        <v>1267.9700911370749</v>
      </c>
      <c r="P79" s="263">
        <f t="shared" si="2"/>
        <v>1222.6867627883039</v>
      </c>
      <c r="Q79" s="263">
        <f t="shared" si="2"/>
        <v>1309.8391030370919</v>
      </c>
      <c r="R79" s="263">
        <f t="shared" si="2"/>
        <v>1506.8642094370293</v>
      </c>
      <c r="S79" s="263">
        <f t="shared" si="2"/>
        <v>1571.6695920718505</v>
      </c>
      <c r="T79" s="263">
        <f t="shared" si="2"/>
        <v>1603.6091218703291</v>
      </c>
      <c r="U79" s="263">
        <f t="shared" si="2"/>
        <v>1591.0850492553545</v>
      </c>
      <c r="V79" s="263">
        <f t="shared" si="2"/>
        <v>1384.657133023034</v>
      </c>
      <c r="W79" s="263">
        <f t="shared" si="2"/>
        <v>1572.0023752694442</v>
      </c>
      <c r="DA79" s="70"/>
    </row>
    <row r="80" spans="1:105" ht="12" customHeight="1" x14ac:dyDescent="0.25">
      <c r="A80" s="60" t="s">
        <v>1523</v>
      </c>
      <c r="B80" s="264">
        <v>1582.436886521127</v>
      </c>
      <c r="C80" s="264">
        <v>1829.624298142694</v>
      </c>
      <c r="D80" s="264">
        <v>1316.1700666253839</v>
      </c>
      <c r="E80" s="264">
        <v>1826.918889491124</v>
      </c>
      <c r="F80" s="264">
        <v>1587.637120299398</v>
      </c>
      <c r="G80" s="264">
        <v>1938.3511983452399</v>
      </c>
      <c r="H80" s="264">
        <v>1290.2909095856021</v>
      </c>
      <c r="I80" s="264">
        <v>1258.259976800686</v>
      </c>
      <c r="J80" s="264">
        <v>1492.696676125516</v>
      </c>
      <c r="K80" s="264">
        <v>1135.82826690917</v>
      </c>
      <c r="L80" s="264">
        <v>1385.0740208341231</v>
      </c>
      <c r="M80" s="264">
        <v>1660.8820985144459</v>
      </c>
      <c r="N80" s="264">
        <v>1390.6156105868999</v>
      </c>
      <c r="O80" s="264">
        <v>1210.110754883483</v>
      </c>
      <c r="P80" s="264">
        <v>1163.895308364999</v>
      </c>
      <c r="Q80" s="264">
        <v>1247.328664679543</v>
      </c>
      <c r="R80" s="264">
        <v>1442.166226853587</v>
      </c>
      <c r="S80" s="264">
        <v>1501.805722760779</v>
      </c>
      <c r="T80" s="264">
        <v>1533.5026055112271</v>
      </c>
      <c r="U80" s="264">
        <v>1518.5409766088781</v>
      </c>
      <c r="V80" s="264">
        <v>1318.826287394781</v>
      </c>
      <c r="W80" s="264">
        <v>1485.625806790491</v>
      </c>
      <c r="DA80" s="72" t="s">
        <v>1524</v>
      </c>
    </row>
    <row r="81" spans="1:105" ht="12" customHeight="1" x14ac:dyDescent="0.25">
      <c r="A81" s="59" t="s">
        <v>30</v>
      </c>
      <c r="B81" s="232">
        <v>70.184040855540616</v>
      </c>
      <c r="C81" s="232">
        <v>46.317240456650381</v>
      </c>
      <c r="D81" s="232">
        <v>31.180130689911859</v>
      </c>
      <c r="E81" s="232">
        <v>32.16992574944738</v>
      </c>
      <c r="F81" s="232">
        <v>19.318138674269079</v>
      </c>
      <c r="G81" s="232">
        <v>26.422561802665371</v>
      </c>
      <c r="H81" s="232">
        <v>24.279945277053489</v>
      </c>
      <c r="I81" s="232">
        <v>48.157912540195099</v>
      </c>
      <c r="J81" s="232">
        <v>41.786999497788017</v>
      </c>
      <c r="K81" s="232">
        <v>3.3603846086418092</v>
      </c>
      <c r="L81" s="232">
        <v>4.1825447057863387</v>
      </c>
      <c r="M81" s="232">
        <v>36.428815818013419</v>
      </c>
      <c r="N81" s="232">
        <v>2.072713331377511</v>
      </c>
      <c r="O81" s="232">
        <v>2.4058583215470319</v>
      </c>
      <c r="P81" s="232">
        <v>2.0395679952213221</v>
      </c>
      <c r="Q81" s="232">
        <v>1.8169164589071409</v>
      </c>
      <c r="R81" s="232">
        <v>2.8468097731700732</v>
      </c>
      <c r="S81" s="232">
        <v>3.4598260190144128</v>
      </c>
      <c r="T81" s="232">
        <v>3.551345901080575</v>
      </c>
      <c r="U81" s="232">
        <v>2.6642839825573579</v>
      </c>
      <c r="V81" s="232">
        <v>2.6516615226953868</v>
      </c>
      <c r="W81" s="232">
        <v>2.9731562355114418</v>
      </c>
      <c r="DA81" s="71" t="s">
        <v>1525</v>
      </c>
    </row>
    <row r="82" spans="1:105" ht="12" customHeight="1" x14ac:dyDescent="0.25">
      <c r="A82" s="59" t="s">
        <v>33</v>
      </c>
      <c r="B82" s="297">
        <v>7.000691839879277</v>
      </c>
      <c r="C82" s="297">
        <v>7.3176397924912937</v>
      </c>
      <c r="D82" s="297">
        <v>6.0411008055451809</v>
      </c>
      <c r="E82" s="297">
        <v>7.2468349205914926</v>
      </c>
      <c r="F82" s="297">
        <v>6.8854714103254882</v>
      </c>
      <c r="G82" s="297">
        <v>7.6696656484081336</v>
      </c>
      <c r="H82" s="297">
        <v>5.1770403215177803</v>
      </c>
      <c r="I82" s="297">
        <v>4.9978801765105221</v>
      </c>
      <c r="J82" s="297">
        <v>6.0561806853298394</v>
      </c>
      <c r="K82" s="297">
        <v>4.0965463577431249</v>
      </c>
      <c r="L82" s="297">
        <v>4.3928437184495701</v>
      </c>
      <c r="M82" s="297">
        <v>4.017238730188609</v>
      </c>
      <c r="N82" s="297">
        <v>3.8137685343977168</v>
      </c>
      <c r="O82" s="297">
        <v>3.2666368371777579</v>
      </c>
      <c r="P82" s="297">
        <v>9.4709549979870431</v>
      </c>
      <c r="Q82" s="297">
        <v>8.6356735876915778</v>
      </c>
      <c r="R82" s="297">
        <v>11.85445779757138</v>
      </c>
      <c r="S82" s="297">
        <v>9.7614255621500199</v>
      </c>
      <c r="T82" s="297">
        <v>8.9228469232945304</v>
      </c>
      <c r="U82" s="297">
        <v>10.510445070862151</v>
      </c>
      <c r="V82" s="297">
        <v>9.8068782245517188</v>
      </c>
      <c r="W82" s="297">
        <v>8.2322377220738865</v>
      </c>
      <c r="DA82" s="122" t="s">
        <v>1526</v>
      </c>
    </row>
    <row r="83" spans="1:105" ht="12" customHeight="1" x14ac:dyDescent="0.25">
      <c r="A83" s="59" t="s">
        <v>160</v>
      </c>
      <c r="B83" s="297">
        <v>16.954927911634059</v>
      </c>
      <c r="C83" s="297">
        <v>19.249313015862661</v>
      </c>
      <c r="D83" s="297">
        <v>15.69621899975308</v>
      </c>
      <c r="E83" s="297">
        <v>20.835983866019841</v>
      </c>
      <c r="F83" s="297">
        <v>21.828023587162189</v>
      </c>
      <c r="G83" s="297">
        <v>32.432216600841677</v>
      </c>
      <c r="H83" s="297">
        <v>9.9113988129512354</v>
      </c>
      <c r="I83" s="297">
        <v>26.45300405842718</v>
      </c>
      <c r="J83" s="297">
        <v>31.342369699435341</v>
      </c>
      <c r="K83" s="297">
        <v>24.858457624599559</v>
      </c>
      <c r="L83" s="297">
        <v>26.30086767464574</v>
      </c>
      <c r="M83" s="297">
        <v>23.390477359442318</v>
      </c>
      <c r="N83" s="297">
        <v>19.86416607163768</v>
      </c>
      <c r="O83" s="297">
        <v>36.830489913899967</v>
      </c>
      <c r="P83" s="297">
        <v>27.205225386763509</v>
      </c>
      <c r="Q83" s="297">
        <v>36.851525870348993</v>
      </c>
      <c r="R83" s="297">
        <v>30.146985426159372</v>
      </c>
      <c r="S83" s="297">
        <v>32.045458126179419</v>
      </c>
      <c r="T83" s="297">
        <v>26.498043665557599</v>
      </c>
      <c r="U83" s="297">
        <v>27.6199084550435</v>
      </c>
      <c r="V83" s="297">
        <v>26.032336590879989</v>
      </c>
      <c r="W83" s="297">
        <v>34.378204775858052</v>
      </c>
      <c r="DA83" s="122" t="s">
        <v>1527</v>
      </c>
    </row>
    <row r="84" spans="1:105" ht="12" customHeight="1" x14ac:dyDescent="0.25">
      <c r="A84" s="59" t="s">
        <v>70</v>
      </c>
      <c r="B84" s="297">
        <v>43.466010732628483</v>
      </c>
      <c r="C84" s="297">
        <v>43.751136492487312</v>
      </c>
      <c r="D84" s="297">
        <v>37.904989227633138</v>
      </c>
      <c r="E84" s="297">
        <v>42.137481955567203</v>
      </c>
      <c r="F84" s="297">
        <v>24.831038184033631</v>
      </c>
      <c r="G84" s="297">
        <v>21.668150860484062</v>
      </c>
      <c r="H84" s="297">
        <v>35.006165762629621</v>
      </c>
      <c r="I84" s="297">
        <v>30.593113534151168</v>
      </c>
      <c r="J84" s="297">
        <v>31.682955550564071</v>
      </c>
      <c r="K84" s="297">
        <v>21.69349665267104</v>
      </c>
      <c r="L84" s="297">
        <v>17.688106826319039</v>
      </c>
      <c r="M84" s="297">
        <v>25.30522926129434</v>
      </c>
      <c r="N84" s="297">
        <v>14.767020595651459</v>
      </c>
      <c r="O84" s="297">
        <v>8.8776090697512338</v>
      </c>
      <c r="P84" s="297">
        <v>4.4123798894176707</v>
      </c>
      <c r="Q84" s="297">
        <v>3.0521123251668159</v>
      </c>
      <c r="R84" s="297">
        <v>3.7303180172854331</v>
      </c>
      <c r="S84" s="297">
        <v>4.1687154154289896</v>
      </c>
      <c r="T84" s="297">
        <v>4.3549839820137937</v>
      </c>
      <c r="U84" s="297">
        <v>5.3302178623059664</v>
      </c>
      <c r="V84" s="297">
        <v>3.6297195282751349</v>
      </c>
      <c r="W84" s="297">
        <v>3.8393713480943918</v>
      </c>
      <c r="DA84" s="122" t="s">
        <v>1528</v>
      </c>
    </row>
    <row r="85" spans="1:105" ht="12" customHeight="1" x14ac:dyDescent="0.25">
      <c r="A85" s="59" t="s">
        <v>34</v>
      </c>
      <c r="B85" s="297">
        <v>729.57036565139856</v>
      </c>
      <c r="C85" s="297">
        <v>858.03888021646094</v>
      </c>
      <c r="D85" s="297">
        <v>646.34782808703346</v>
      </c>
      <c r="E85" s="297">
        <v>801.10545677649327</v>
      </c>
      <c r="F85" s="297">
        <v>780.73635031299023</v>
      </c>
      <c r="G85" s="297">
        <v>844.4809892001266</v>
      </c>
      <c r="H85" s="297">
        <v>648.17212430053007</v>
      </c>
      <c r="I85" s="297">
        <v>633.94657281729189</v>
      </c>
      <c r="J85" s="297">
        <v>777.62736918101746</v>
      </c>
      <c r="K85" s="297">
        <v>759.26148091534753</v>
      </c>
      <c r="L85" s="297">
        <v>967.20239142552339</v>
      </c>
      <c r="M85" s="297">
        <v>1073.992419755235</v>
      </c>
      <c r="N85" s="297">
        <v>863.38194184411543</v>
      </c>
      <c r="O85" s="297">
        <v>611.66980384613316</v>
      </c>
      <c r="P85" s="297">
        <v>594.0445550658269</v>
      </c>
      <c r="Q85" s="297">
        <v>600.91958525423661</v>
      </c>
      <c r="R85" s="297">
        <v>713.35170759206221</v>
      </c>
      <c r="S85" s="297">
        <v>704.08665221472404</v>
      </c>
      <c r="T85" s="297">
        <v>740.90274893775268</v>
      </c>
      <c r="U85" s="297">
        <v>699.15072055584585</v>
      </c>
      <c r="V85" s="297">
        <v>543.89985821206369</v>
      </c>
      <c r="W85" s="297">
        <v>523.83277915027179</v>
      </c>
      <c r="DA85" s="122" t="s">
        <v>1529</v>
      </c>
    </row>
    <row r="86" spans="1:105" ht="12" customHeight="1" x14ac:dyDescent="0.25">
      <c r="A86" s="59" t="s">
        <v>162</v>
      </c>
      <c r="B86" s="297">
        <v>668.94081286532821</v>
      </c>
      <c r="C86" s="297">
        <v>806.32434458572413</v>
      </c>
      <c r="D86" s="297">
        <v>538.6418023287074</v>
      </c>
      <c r="E86" s="297">
        <v>877.17239267902892</v>
      </c>
      <c r="F86" s="297">
        <v>690.53476868973144</v>
      </c>
      <c r="G86" s="297">
        <v>957.34229322374745</v>
      </c>
      <c r="H86" s="297">
        <v>530.94800175544344</v>
      </c>
      <c r="I86" s="297">
        <v>477.78353589416832</v>
      </c>
      <c r="J86" s="297">
        <v>557.27306159015995</v>
      </c>
      <c r="K86" s="297">
        <v>238.84672061138119</v>
      </c>
      <c r="L86" s="297">
        <v>235.08196436144209</v>
      </c>
      <c r="M86" s="297">
        <v>309.64510064521659</v>
      </c>
      <c r="N86" s="297">
        <v>289.52874551604913</v>
      </c>
      <c r="O86" s="297">
        <v>367.83341663657268</v>
      </c>
      <c r="P86" s="297">
        <v>346.02558114064641</v>
      </c>
      <c r="Q86" s="297">
        <v>399.26962215082023</v>
      </c>
      <c r="R86" s="297">
        <v>472.27153309407203</v>
      </c>
      <c r="S86" s="297">
        <v>523.73002798487255</v>
      </c>
      <c r="T86" s="297">
        <v>519.20285889932757</v>
      </c>
      <c r="U86" s="297">
        <v>529.6034455967623</v>
      </c>
      <c r="V86" s="297">
        <v>501.64711425514099</v>
      </c>
      <c r="W86" s="297">
        <v>637.05161594121103</v>
      </c>
      <c r="DA86" s="122" t="s">
        <v>1530</v>
      </c>
    </row>
    <row r="87" spans="1:105" ht="12" customHeight="1" x14ac:dyDescent="0.25">
      <c r="A87" s="59" t="s">
        <v>73</v>
      </c>
      <c r="B87" s="297">
        <v>46.320036664717321</v>
      </c>
      <c r="C87" s="297">
        <v>48.625743583016877</v>
      </c>
      <c r="D87" s="297">
        <v>40.357996486799713</v>
      </c>
      <c r="E87" s="297">
        <v>46.250813543976257</v>
      </c>
      <c r="F87" s="297">
        <v>43.503329440885707</v>
      </c>
      <c r="G87" s="297">
        <v>48.335321008966773</v>
      </c>
      <c r="H87" s="297">
        <v>36.796233355476048</v>
      </c>
      <c r="I87" s="297">
        <v>36.327957779941649</v>
      </c>
      <c r="J87" s="297">
        <v>46.927739921221793</v>
      </c>
      <c r="K87" s="297">
        <v>83.711180138786261</v>
      </c>
      <c r="L87" s="297">
        <v>130.22530212195679</v>
      </c>
      <c r="M87" s="297">
        <v>188.10281694505571</v>
      </c>
      <c r="N87" s="297">
        <v>197.18725469367089</v>
      </c>
      <c r="O87" s="297">
        <v>179.22694025840099</v>
      </c>
      <c r="P87" s="297">
        <v>180.6970438891361</v>
      </c>
      <c r="Q87" s="297">
        <v>196.78322903237179</v>
      </c>
      <c r="R87" s="297">
        <v>207.96441515326671</v>
      </c>
      <c r="S87" s="297">
        <v>224.55361743840959</v>
      </c>
      <c r="T87" s="297">
        <v>230.0697772021999</v>
      </c>
      <c r="U87" s="297">
        <v>243.66195508550101</v>
      </c>
      <c r="V87" s="297">
        <v>231.1587190611738</v>
      </c>
      <c r="W87" s="297">
        <v>275.31844161747011</v>
      </c>
      <c r="DA87" s="122" t="s">
        <v>1531</v>
      </c>
    </row>
    <row r="88" spans="1:105" ht="12" customHeight="1" x14ac:dyDescent="0.25">
      <c r="A88" s="60" t="s">
        <v>1532</v>
      </c>
      <c r="B88" s="264">
        <v>91.901825048553135</v>
      </c>
      <c r="C88" s="264">
        <v>109.4869559958216</v>
      </c>
      <c r="D88" s="264">
        <v>95.575808066024123</v>
      </c>
      <c r="E88" s="264">
        <v>120.60544069851279</v>
      </c>
      <c r="F88" s="264">
        <v>117.0696173296962</v>
      </c>
      <c r="G88" s="264">
        <v>142.18415134831099</v>
      </c>
      <c r="H88" s="264">
        <v>97.253503530202693</v>
      </c>
      <c r="I88" s="264">
        <v>98.577927925944365</v>
      </c>
      <c r="J88" s="264">
        <v>100.8545897462722</v>
      </c>
      <c r="K88" s="264">
        <v>70.59606272869982</v>
      </c>
      <c r="L88" s="264">
        <v>74.698672249583225</v>
      </c>
      <c r="M88" s="264">
        <v>68.411793835577967</v>
      </c>
      <c r="N88" s="264">
        <v>69.020036293298176</v>
      </c>
      <c r="O88" s="264">
        <v>57.859336253591913</v>
      </c>
      <c r="P88" s="264">
        <v>58.791454423304877</v>
      </c>
      <c r="Q88" s="264">
        <v>62.510438357549077</v>
      </c>
      <c r="R88" s="264">
        <v>64.69798258344241</v>
      </c>
      <c r="S88" s="264">
        <v>69.86386931107161</v>
      </c>
      <c r="T88" s="264">
        <v>70.106516359102073</v>
      </c>
      <c r="U88" s="264">
        <v>72.54407264647638</v>
      </c>
      <c r="V88" s="264">
        <v>65.830845628252945</v>
      </c>
      <c r="W88" s="264">
        <v>86.376568478953317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258.51120586585</v>
      </c>
      <c r="C89" s="263">
        <f t="shared" si="3"/>
        <v>301.94601193440724</v>
      </c>
      <c r="D89" s="263">
        <f t="shared" si="3"/>
        <v>234.13689994436061</v>
      </c>
      <c r="E89" s="263">
        <f t="shared" si="3"/>
        <v>316.0580959838411</v>
      </c>
      <c r="F89" s="263">
        <f t="shared" si="3"/>
        <v>284.99610126636719</v>
      </c>
      <c r="G89" s="263">
        <f t="shared" si="3"/>
        <v>350.97330775536147</v>
      </c>
      <c r="H89" s="263">
        <f t="shared" si="3"/>
        <v>234.23630074834139</v>
      </c>
      <c r="I89" s="263">
        <f t="shared" si="3"/>
        <v>232.65688319338869</v>
      </c>
      <c r="J89" s="263">
        <f t="shared" si="3"/>
        <v>256.218305905732</v>
      </c>
      <c r="K89" s="263">
        <f t="shared" si="3"/>
        <v>174.78027955444219</v>
      </c>
      <c r="L89" s="263">
        <f t="shared" si="3"/>
        <v>192.41416042363605</v>
      </c>
      <c r="M89" s="263">
        <f t="shared" si="3"/>
        <v>212.08085574600381</v>
      </c>
      <c r="N89" s="263">
        <f t="shared" si="3"/>
        <v>187.6497862996942</v>
      </c>
      <c r="O89" s="263">
        <f t="shared" si="3"/>
        <v>170.12303410721302</v>
      </c>
      <c r="P89" s="263">
        <f t="shared" si="3"/>
        <v>166.48235540369561</v>
      </c>
      <c r="Q89" s="263">
        <f t="shared" si="3"/>
        <v>180.37576701546845</v>
      </c>
      <c r="R89" s="263">
        <f t="shared" si="3"/>
        <v>200.593020827749</v>
      </c>
      <c r="S89" s="263">
        <f t="shared" si="3"/>
        <v>213.36836034511157</v>
      </c>
      <c r="T89" s="263">
        <f t="shared" si="3"/>
        <v>215.56323442312282</v>
      </c>
      <c r="U89" s="263">
        <f t="shared" si="3"/>
        <v>218.31806607335801</v>
      </c>
      <c r="V89" s="263">
        <f t="shared" si="3"/>
        <v>194.9735617658468</v>
      </c>
      <c r="W89" s="263">
        <f t="shared" si="3"/>
        <v>235.8608840001344</v>
      </c>
      <c r="DA89" s="70"/>
    </row>
    <row r="90" spans="1:105" ht="12" customHeight="1" x14ac:dyDescent="0.25">
      <c r="A90" s="60" t="s">
        <v>1535</v>
      </c>
      <c r="B90" s="264">
        <v>161.32610009698479</v>
      </c>
      <c r="C90" s="264">
        <v>186.16483573748761</v>
      </c>
      <c r="D90" s="264">
        <v>133.06660007888959</v>
      </c>
      <c r="E90" s="264">
        <v>188.51925217531871</v>
      </c>
      <c r="F90" s="264">
        <v>161.1963493409159</v>
      </c>
      <c r="G90" s="264">
        <v>200.61522966342389</v>
      </c>
      <c r="H90" s="264">
        <v>131.39185753971049</v>
      </c>
      <c r="I90" s="264">
        <v>128.411876667163</v>
      </c>
      <c r="J90" s="264">
        <v>149.56575611590279</v>
      </c>
      <c r="K90" s="264">
        <v>100.12576840050779</v>
      </c>
      <c r="L90" s="264">
        <v>113.4211876558571</v>
      </c>
      <c r="M90" s="264">
        <v>139.73618341511281</v>
      </c>
      <c r="N90" s="264">
        <v>114.6619046793748</v>
      </c>
      <c r="O90" s="264">
        <v>108.9374623239441</v>
      </c>
      <c r="P90" s="264">
        <v>104.3110795512771</v>
      </c>
      <c r="Q90" s="264">
        <v>114.27170912296221</v>
      </c>
      <c r="R90" s="264">
        <v>132.17566048607819</v>
      </c>
      <c r="S90" s="264">
        <v>139.4881351718731</v>
      </c>
      <c r="T90" s="264">
        <v>141.4264128328395</v>
      </c>
      <c r="U90" s="264">
        <v>141.60355720122931</v>
      </c>
      <c r="V90" s="264">
        <v>125.3582119960728</v>
      </c>
      <c r="W90" s="264">
        <v>144.5186724701266</v>
      </c>
      <c r="DA90" s="72" t="s">
        <v>1536</v>
      </c>
    </row>
    <row r="91" spans="1:105" ht="12" customHeight="1" x14ac:dyDescent="0.25">
      <c r="A91" s="59" t="s">
        <v>30</v>
      </c>
      <c r="B91" s="232">
        <v>14.03827035639749</v>
      </c>
      <c r="C91" s="232">
        <v>9.3423815808225452</v>
      </c>
      <c r="D91" s="232">
        <v>6.5913735900223296</v>
      </c>
      <c r="E91" s="232">
        <v>6.1911818868261594</v>
      </c>
      <c r="F91" s="232">
        <v>4.0791509965352653</v>
      </c>
      <c r="G91" s="232">
        <v>5.0699104969967017</v>
      </c>
      <c r="H91" s="232">
        <v>5.2702267588497618</v>
      </c>
      <c r="I91" s="232">
        <v>10.51734862757093</v>
      </c>
      <c r="J91" s="232">
        <v>9.3541615791788821</v>
      </c>
      <c r="K91" s="232">
        <v>1.1488975602128271</v>
      </c>
      <c r="L91" s="232">
        <v>1.6492099601232511</v>
      </c>
      <c r="M91" s="232">
        <v>12.764772805162149</v>
      </c>
      <c r="N91" s="232">
        <v>0.72008435272595228</v>
      </c>
      <c r="O91" s="232">
        <v>0.62518926734649594</v>
      </c>
      <c r="P91" s="232">
        <v>0.54669796087078892</v>
      </c>
      <c r="Q91" s="232">
        <v>0.46176648631637912</v>
      </c>
      <c r="R91" s="232">
        <v>0.72243234488970665</v>
      </c>
      <c r="S91" s="232">
        <v>0.84199889716802034</v>
      </c>
      <c r="T91" s="232">
        <v>0.89284845368587384</v>
      </c>
      <c r="U91" s="232">
        <v>0.65529536882303907</v>
      </c>
      <c r="V91" s="232">
        <v>0.61130431453823819</v>
      </c>
      <c r="W91" s="232">
        <v>0.6259176973933217</v>
      </c>
      <c r="DA91" s="71" t="s">
        <v>1537</v>
      </c>
    </row>
    <row r="92" spans="1:105" ht="12" customHeight="1" x14ac:dyDescent="0.25">
      <c r="A92" s="59" t="s">
        <v>33</v>
      </c>
      <c r="B92" s="297">
        <v>1.4002842174951891</v>
      </c>
      <c r="C92" s="297">
        <v>1.475998624668686</v>
      </c>
      <c r="D92" s="297">
        <v>1.277068165632044</v>
      </c>
      <c r="E92" s="297">
        <v>1.394671328949401</v>
      </c>
      <c r="F92" s="297">
        <v>1.4539122033767571</v>
      </c>
      <c r="G92" s="297">
        <v>1.4716407390670561</v>
      </c>
      <c r="H92" s="297">
        <v>1.1237330283397691</v>
      </c>
      <c r="I92" s="297">
        <v>1.0915017998613179</v>
      </c>
      <c r="J92" s="297">
        <v>1.3556965889899899</v>
      </c>
      <c r="K92" s="297">
        <v>1.4005873326541869</v>
      </c>
      <c r="L92" s="297">
        <v>1.7321324990762641</v>
      </c>
      <c r="M92" s="297">
        <v>1.4076532147278591</v>
      </c>
      <c r="N92" s="297">
        <v>1.324946872760864</v>
      </c>
      <c r="O92" s="297">
        <v>0.8488722185473524</v>
      </c>
      <c r="P92" s="297">
        <v>2.5386512227245781</v>
      </c>
      <c r="Q92" s="297">
        <v>2.194742983374173</v>
      </c>
      <c r="R92" s="297">
        <v>3.008295048305615</v>
      </c>
      <c r="S92" s="297">
        <v>2.3755846429698169</v>
      </c>
      <c r="T92" s="297">
        <v>2.243304454098717</v>
      </c>
      <c r="U92" s="297">
        <v>2.5851020477906679</v>
      </c>
      <c r="V92" s="297">
        <v>2.260841709814351</v>
      </c>
      <c r="W92" s="297">
        <v>1.733075180460055</v>
      </c>
      <c r="DA92" s="122" t="s">
        <v>1538</v>
      </c>
    </row>
    <row r="93" spans="1:105" ht="12" customHeight="1" x14ac:dyDescent="0.25">
      <c r="A93" s="59" t="s">
        <v>160</v>
      </c>
      <c r="B93" s="297">
        <v>3.3913388142848531</v>
      </c>
      <c r="C93" s="297">
        <v>3.8826671362512442</v>
      </c>
      <c r="D93" s="297">
        <v>3.318127316626446</v>
      </c>
      <c r="E93" s="297">
        <v>4.0099367002026751</v>
      </c>
      <c r="F93" s="297">
        <v>4.6091295682935076</v>
      </c>
      <c r="G93" s="297">
        <v>6.2230315369682021</v>
      </c>
      <c r="H93" s="297">
        <v>2.1513771405001472</v>
      </c>
      <c r="I93" s="297">
        <v>5.7771496157939568</v>
      </c>
      <c r="J93" s="297">
        <v>7.0160957706091853</v>
      </c>
      <c r="K93" s="297">
        <v>8.4989739692622859</v>
      </c>
      <c r="L93" s="297">
        <v>10.37063701169801</v>
      </c>
      <c r="M93" s="297">
        <v>8.1960975835489691</v>
      </c>
      <c r="N93" s="297">
        <v>6.9010388226864858</v>
      </c>
      <c r="O93" s="297">
        <v>9.5708158701869355</v>
      </c>
      <c r="P93" s="297">
        <v>7.2922507505614647</v>
      </c>
      <c r="Q93" s="297">
        <v>9.3657578658204468</v>
      </c>
      <c r="R93" s="297">
        <v>7.6503732627431171</v>
      </c>
      <c r="S93" s="297">
        <v>7.7987275236381306</v>
      </c>
      <c r="T93" s="297">
        <v>6.6619073363974959</v>
      </c>
      <c r="U93" s="297">
        <v>6.7932691171057096</v>
      </c>
      <c r="V93" s="297">
        <v>6.0013993261630496</v>
      </c>
      <c r="W93" s="297">
        <v>7.2374019625375183</v>
      </c>
      <c r="DA93" s="122" t="s">
        <v>1539</v>
      </c>
    </row>
    <row r="94" spans="1:105" ht="12" customHeight="1" x14ac:dyDescent="0.25">
      <c r="A94" s="59" t="s">
        <v>70</v>
      </c>
      <c r="B94" s="297">
        <v>8.6941076994221405</v>
      </c>
      <c r="C94" s="297">
        <v>8.8247876530990208</v>
      </c>
      <c r="D94" s="297">
        <v>8.0129858149035318</v>
      </c>
      <c r="E94" s="297">
        <v>8.1094627656780727</v>
      </c>
      <c r="F94" s="297">
        <v>5.2432356895915317</v>
      </c>
      <c r="G94" s="297">
        <v>4.1576432413527247</v>
      </c>
      <c r="H94" s="297">
        <v>7.598469824448058</v>
      </c>
      <c r="I94" s="297">
        <v>6.6813203411375017</v>
      </c>
      <c r="J94" s="297">
        <v>7.092337068652343</v>
      </c>
      <c r="K94" s="297">
        <v>7.4168907072849697</v>
      </c>
      <c r="L94" s="297">
        <v>6.9745583145428869</v>
      </c>
      <c r="M94" s="297">
        <v>8.8670327335547885</v>
      </c>
      <c r="N94" s="297">
        <v>5.1302321002796543</v>
      </c>
      <c r="O94" s="297">
        <v>2.3069462820809248</v>
      </c>
      <c r="P94" s="297">
        <v>1.182720602492175</v>
      </c>
      <c r="Q94" s="297">
        <v>0.77568959063913889</v>
      </c>
      <c r="R94" s="297">
        <v>0.94663943401139894</v>
      </c>
      <c r="S94" s="297">
        <v>1.014517424606926</v>
      </c>
      <c r="T94" s="297">
        <v>1.0948921401839939</v>
      </c>
      <c r="U94" s="297">
        <v>1.310996538977895</v>
      </c>
      <c r="V94" s="297">
        <v>0.83678221718993639</v>
      </c>
      <c r="W94" s="297">
        <v>0.80827588033689357</v>
      </c>
      <c r="DA94" s="122" t="s">
        <v>1540</v>
      </c>
    </row>
    <row r="95" spans="1:105" ht="12" customHeight="1" x14ac:dyDescent="0.25">
      <c r="A95" s="59" t="s">
        <v>162</v>
      </c>
      <c r="B95" s="297">
        <v>133.8020990093851</v>
      </c>
      <c r="C95" s="297">
        <v>162.63900074264609</v>
      </c>
      <c r="D95" s="297">
        <v>113.8670451917053</v>
      </c>
      <c r="E95" s="297">
        <v>168.81399949366241</v>
      </c>
      <c r="F95" s="297">
        <v>145.81092088311891</v>
      </c>
      <c r="G95" s="297">
        <v>183.69300364903921</v>
      </c>
      <c r="H95" s="297">
        <v>115.24805078757279</v>
      </c>
      <c r="I95" s="297">
        <v>104.3445562827993</v>
      </c>
      <c r="J95" s="297">
        <v>124.7474651084724</v>
      </c>
      <c r="K95" s="297">
        <v>81.660418831093537</v>
      </c>
      <c r="L95" s="297">
        <v>92.694649870416654</v>
      </c>
      <c r="M95" s="297">
        <v>108.500627078119</v>
      </c>
      <c r="N95" s="297">
        <v>100.5856025309219</v>
      </c>
      <c r="O95" s="297">
        <v>95.585638685782357</v>
      </c>
      <c r="P95" s="297">
        <v>92.750759014628144</v>
      </c>
      <c r="Q95" s="297">
        <v>101.473752196812</v>
      </c>
      <c r="R95" s="297">
        <v>119.8479203961284</v>
      </c>
      <c r="S95" s="297">
        <v>127.4573066834902</v>
      </c>
      <c r="T95" s="297">
        <v>130.53346044847339</v>
      </c>
      <c r="U95" s="297">
        <v>130.25889412853201</v>
      </c>
      <c r="V95" s="297">
        <v>115.64788442836721</v>
      </c>
      <c r="W95" s="297">
        <v>134.1140017493988</v>
      </c>
      <c r="DA95" s="122" t="s">
        <v>1541</v>
      </c>
    </row>
    <row r="96" spans="1:105" ht="12" customHeight="1" x14ac:dyDescent="0.25">
      <c r="A96" s="61" t="s">
        <v>1542</v>
      </c>
      <c r="B96" s="265">
        <v>97.185105768865199</v>
      </c>
      <c r="C96" s="265">
        <v>115.7811761969196</v>
      </c>
      <c r="D96" s="265">
        <v>101.070299865471</v>
      </c>
      <c r="E96" s="265">
        <v>127.5388438085224</v>
      </c>
      <c r="F96" s="265">
        <v>123.7997519254513</v>
      </c>
      <c r="G96" s="265">
        <v>150.35807809193761</v>
      </c>
      <c r="H96" s="265">
        <v>102.84444320863091</v>
      </c>
      <c r="I96" s="265">
        <v>104.24500652622569</v>
      </c>
      <c r="J96" s="265">
        <v>106.65254978982919</v>
      </c>
      <c r="K96" s="265">
        <v>74.654511153934379</v>
      </c>
      <c r="L96" s="265">
        <v>78.992972767778951</v>
      </c>
      <c r="M96" s="265">
        <v>72.344672330891015</v>
      </c>
      <c r="N96" s="265">
        <v>72.987881620319399</v>
      </c>
      <c r="O96" s="265">
        <v>61.185571783268912</v>
      </c>
      <c r="P96" s="265">
        <v>62.171275852418503</v>
      </c>
      <c r="Q96" s="265">
        <v>66.104057892506248</v>
      </c>
      <c r="R96" s="265">
        <v>68.417360341670829</v>
      </c>
      <c r="S96" s="265">
        <v>73.880225173238458</v>
      </c>
      <c r="T96" s="265">
        <v>74.136821590283333</v>
      </c>
      <c r="U96" s="265">
        <v>76.714508872128704</v>
      </c>
      <c r="V96" s="265">
        <v>69.615349769773999</v>
      </c>
      <c r="W96" s="265">
        <v>91.342211530007802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919.36094251302234</v>
      </c>
      <c r="C99" s="225">
        <v>991.08649180694408</v>
      </c>
      <c r="D99" s="225">
        <v>965.88402408594879</v>
      </c>
      <c r="E99" s="225">
        <v>977.75735250745822</v>
      </c>
      <c r="F99" s="225">
        <v>952.41050985563277</v>
      </c>
      <c r="G99" s="225">
        <v>919.85703498528585</v>
      </c>
      <c r="H99" s="225">
        <v>904.1817559397731</v>
      </c>
      <c r="I99" s="225">
        <v>898.92205692687094</v>
      </c>
      <c r="J99" s="225">
        <v>875.85491752096073</v>
      </c>
      <c r="K99" s="225">
        <v>759.57489428659733</v>
      </c>
      <c r="L99" s="225">
        <v>813.84864999418619</v>
      </c>
      <c r="M99" s="225">
        <v>806.19965823328732</v>
      </c>
      <c r="N99" s="225">
        <v>746.47667582595375</v>
      </c>
      <c r="O99" s="225">
        <v>718.46043821227067</v>
      </c>
      <c r="P99" s="225">
        <v>706.64169757410582</v>
      </c>
      <c r="Q99" s="225">
        <v>735.65834150264448</v>
      </c>
      <c r="R99" s="225">
        <v>770.57903859709472</v>
      </c>
      <c r="S99" s="225">
        <v>784.80649822073963</v>
      </c>
      <c r="T99" s="225">
        <v>789.3288953276741</v>
      </c>
      <c r="U99" s="225">
        <v>747.42268439791133</v>
      </c>
      <c r="V99" s="225">
        <v>703.25289887106055</v>
      </c>
      <c r="W99" s="225">
        <v>743.19165094886637</v>
      </c>
      <c r="DA99" s="89" t="s">
        <v>1544</v>
      </c>
    </row>
    <row r="100" spans="1:105" ht="12" customHeight="1" x14ac:dyDescent="0.25">
      <c r="A100" s="55" t="s">
        <v>92</v>
      </c>
      <c r="B100" s="261">
        <v>7.8054729970079082</v>
      </c>
      <c r="C100" s="261">
        <v>8.4144306025798468</v>
      </c>
      <c r="D100" s="261">
        <v>8.2004589488374293</v>
      </c>
      <c r="E100" s="261">
        <v>8.301264780469781</v>
      </c>
      <c r="F100" s="261">
        <v>8.0860673680814994</v>
      </c>
      <c r="G100" s="261">
        <v>7.8096848752982213</v>
      </c>
      <c r="H100" s="261">
        <v>7.6766000751366246</v>
      </c>
      <c r="I100" s="261">
        <v>7.63194466645096</v>
      </c>
      <c r="J100" s="261">
        <v>7.4361021791067481</v>
      </c>
      <c r="K100" s="261">
        <v>6.4488723116226696</v>
      </c>
      <c r="L100" s="261">
        <v>6.9096623180635897</v>
      </c>
      <c r="M100" s="261">
        <v>6.8447215577119236</v>
      </c>
      <c r="N100" s="261">
        <v>6.3376670321992146</v>
      </c>
      <c r="O100" s="261">
        <v>6.0998061703124051</v>
      </c>
      <c r="P100" s="261">
        <v>5.9994637948164282</v>
      </c>
      <c r="Q100" s="261">
        <v>6.2458182136030951</v>
      </c>
      <c r="R100" s="261">
        <v>6.5422986769370537</v>
      </c>
      <c r="S100" s="261">
        <v>6.6630913349376772</v>
      </c>
      <c r="T100" s="261">
        <v>6.7014869713713869</v>
      </c>
      <c r="U100" s="261">
        <v>6.3456987464274874</v>
      </c>
      <c r="V100" s="261">
        <v>5.9706925304022489</v>
      </c>
      <c r="W100" s="261">
        <v>6.3097768186959611</v>
      </c>
      <c r="DA100" s="67" t="s">
        <v>1545</v>
      </c>
    </row>
    <row r="101" spans="1:105" ht="12" customHeight="1" x14ac:dyDescent="0.25">
      <c r="A101" s="202" t="s">
        <v>93</v>
      </c>
      <c r="B101" s="226">
        <v>8.7514137426036314</v>
      </c>
      <c r="C101" s="226">
        <v>9.4341705672199137</v>
      </c>
      <c r="D101" s="226">
        <v>9.1942678128568165</v>
      </c>
      <c r="E101" s="226">
        <v>9.3072902447606989</v>
      </c>
      <c r="F101" s="226">
        <v>9.0660131827723358</v>
      </c>
      <c r="G101" s="226">
        <v>8.7561360559811998</v>
      </c>
      <c r="H101" s="226">
        <v>8.6069227860727224</v>
      </c>
      <c r="I101" s="226">
        <v>8.5568556143070804</v>
      </c>
      <c r="J101" s="226">
        <v>8.3372790895036744</v>
      </c>
      <c r="K101" s="226">
        <v>7.2304074069392987</v>
      </c>
      <c r="L101" s="226">
        <v>7.7470402870180992</v>
      </c>
      <c r="M101" s="226">
        <v>7.6742293935828707</v>
      </c>
      <c r="N101" s="226">
        <v>7.105725224197835</v>
      </c>
      <c r="O101" s="226">
        <v>6.8390381424102609</v>
      </c>
      <c r="P101" s="226">
        <v>6.7265353326231274</v>
      </c>
      <c r="Q101" s="226">
        <v>7.0027453005452767</v>
      </c>
      <c r="R101" s="226">
        <v>7.3351560592819887</v>
      </c>
      <c r="S101" s="226">
        <v>7.470587509450028</v>
      </c>
      <c r="T101" s="226">
        <v>7.513636290794965</v>
      </c>
      <c r="U101" s="226">
        <v>7.1147302972153081</v>
      </c>
      <c r="V101" s="226">
        <v>6.6942772953609602</v>
      </c>
      <c r="W101" s="226">
        <v>7.0744550118955081</v>
      </c>
      <c r="DA101" s="174" t="s">
        <v>1546</v>
      </c>
    </row>
    <row r="102" spans="1:105" ht="12" customHeight="1" x14ac:dyDescent="0.25">
      <c r="A102" s="202" t="s">
        <v>94</v>
      </c>
      <c r="B102" s="226">
        <v>14.32199530662519</v>
      </c>
      <c r="C102" s="226">
        <v>15.815609189201639</v>
      </c>
      <c r="D102" s="226">
        <v>17.844905635940432</v>
      </c>
      <c r="E102" s="226">
        <v>16.611524260302328</v>
      </c>
      <c r="F102" s="226">
        <v>17.735360468922941</v>
      </c>
      <c r="G102" s="226">
        <v>16.833959888815571</v>
      </c>
      <c r="H102" s="226">
        <v>17.065074808469941</v>
      </c>
      <c r="I102" s="226">
        <v>17.405658811542772</v>
      </c>
      <c r="J102" s="226">
        <v>15.463454556602009</v>
      </c>
      <c r="K102" s="226">
        <v>13.84789580507058</v>
      </c>
      <c r="L102" s="226">
        <v>14.123672885687871</v>
      </c>
      <c r="M102" s="226">
        <v>11.17392120060061</v>
      </c>
      <c r="N102" s="226">
        <v>12.121769905529019</v>
      </c>
      <c r="O102" s="226">
        <v>10.60856224843554</v>
      </c>
      <c r="P102" s="226">
        <v>10.864060933324829</v>
      </c>
      <c r="Q102" s="226">
        <v>11.044082351571859</v>
      </c>
      <c r="R102" s="226">
        <v>10.608356308631681</v>
      </c>
      <c r="S102" s="226">
        <v>10.993230166491291</v>
      </c>
      <c r="T102" s="226">
        <v>10.956332898870381</v>
      </c>
      <c r="U102" s="226">
        <v>10.633699285014769</v>
      </c>
      <c r="V102" s="226">
        <v>10.17732706914896</v>
      </c>
      <c r="W102" s="226">
        <v>11.873644805060559</v>
      </c>
      <c r="DA102" s="174" t="s">
        <v>1547</v>
      </c>
    </row>
    <row r="103" spans="1:105" ht="12" customHeight="1" x14ac:dyDescent="0.25">
      <c r="A103" s="202" t="s">
        <v>95</v>
      </c>
      <c r="B103" s="226">
        <v>7.0057040827726498</v>
      </c>
      <c r="C103" s="226">
        <v>7.5522663199652129</v>
      </c>
      <c r="D103" s="226">
        <v>7.3602187542641353</v>
      </c>
      <c r="E103" s="226">
        <v>7.4506957601425441</v>
      </c>
      <c r="F103" s="226">
        <v>7.2575480301909323</v>
      </c>
      <c r="G103" s="226">
        <v>7.0094844011397601</v>
      </c>
      <c r="H103" s="226">
        <v>6.8900358131804547</v>
      </c>
      <c r="I103" s="226">
        <v>6.8499559129531473</v>
      </c>
      <c r="J103" s="226">
        <v>6.6741799524580383</v>
      </c>
      <c r="K103" s="226">
        <v>5.7881042058736192</v>
      </c>
      <c r="L103" s="226">
        <v>6.2016804786582966</v>
      </c>
      <c r="M103" s="226">
        <v>6.1433937162662637</v>
      </c>
      <c r="N103" s="226">
        <v>5.6882933064724632</v>
      </c>
      <c r="O103" s="226">
        <v>5.4748042825669287</v>
      </c>
      <c r="P103" s="226">
        <v>5.3847432459126816</v>
      </c>
      <c r="Q103" s="226">
        <v>5.6058555549507663</v>
      </c>
      <c r="R103" s="226">
        <v>5.8719578646041661</v>
      </c>
      <c r="S103" s="226">
        <v>5.980373795022258</v>
      </c>
      <c r="T103" s="226">
        <v>6.0148353154230616</v>
      </c>
      <c r="U103" s="226">
        <v>5.6955020705258717</v>
      </c>
      <c r="V103" s="226">
        <v>5.3589199595275758</v>
      </c>
      <c r="W103" s="226">
        <v>5.6632607962473909</v>
      </c>
      <c r="DA103" s="174" t="s">
        <v>1548</v>
      </c>
    </row>
    <row r="104" spans="1:105" ht="12" customHeight="1" x14ac:dyDescent="0.25">
      <c r="A104" s="56" t="s">
        <v>96</v>
      </c>
      <c r="B104" s="262">
        <v>7.3925722785546624</v>
      </c>
      <c r="C104" s="262">
        <v>7.9594808809769866</v>
      </c>
      <c r="D104" s="262">
        <v>7.7501774800695236</v>
      </c>
      <c r="E104" s="262">
        <v>7.8258422246689534</v>
      </c>
      <c r="F104" s="262">
        <v>7.6355656137525214</v>
      </c>
      <c r="G104" s="262">
        <v>7.3537454775984692</v>
      </c>
      <c r="H104" s="262">
        <v>7.2652208599089594</v>
      </c>
      <c r="I104" s="262">
        <v>7.2549426396302898</v>
      </c>
      <c r="J104" s="262">
        <v>7.0195537186435288</v>
      </c>
      <c r="K104" s="262">
        <v>6.1392838466577793</v>
      </c>
      <c r="L104" s="262">
        <v>6.5453929092712091</v>
      </c>
      <c r="M104" s="262">
        <v>6.476795664404321</v>
      </c>
      <c r="N104" s="262">
        <v>5.9803777212266507</v>
      </c>
      <c r="O104" s="262">
        <v>5.7981492043564513</v>
      </c>
      <c r="P104" s="262">
        <v>9.142838591920265</v>
      </c>
      <c r="Q104" s="262">
        <v>10.24943573454175</v>
      </c>
      <c r="R104" s="262">
        <v>11.0903203696007</v>
      </c>
      <c r="S104" s="262">
        <v>11.774174033945</v>
      </c>
      <c r="T104" s="262">
        <v>12.62289202797273</v>
      </c>
      <c r="U104" s="262">
        <v>12.675189586135129</v>
      </c>
      <c r="V104" s="262">
        <v>13.355189848405571</v>
      </c>
      <c r="W104" s="262">
        <v>13.78064081619539</v>
      </c>
      <c r="DA104" s="68" t="s">
        <v>1549</v>
      </c>
    </row>
    <row r="105" spans="1:105" ht="12" customHeight="1" x14ac:dyDescent="0.25">
      <c r="A105" s="37" t="s">
        <v>160</v>
      </c>
      <c r="B105" s="228">
        <v>0.14781348583878881</v>
      </c>
      <c r="C105" s="228">
        <v>0.1486059192310881</v>
      </c>
      <c r="D105" s="228">
        <v>0.15026880713924981</v>
      </c>
      <c r="E105" s="228">
        <v>0.1401256984653855</v>
      </c>
      <c r="F105" s="228">
        <v>0.16164757240178931</v>
      </c>
      <c r="G105" s="228">
        <v>0.1739925685974518</v>
      </c>
      <c r="H105" s="228">
        <v>8.9315891142092971E-2</v>
      </c>
      <c r="I105" s="228">
        <v>0.24293486947733209</v>
      </c>
      <c r="J105" s="228">
        <v>0.26710837850780361</v>
      </c>
      <c r="K105" s="228">
        <v>0.36499169859847569</v>
      </c>
      <c r="L105" s="228">
        <v>0.4341315317425356</v>
      </c>
      <c r="M105" s="228">
        <v>0.37007286386879179</v>
      </c>
      <c r="N105" s="228">
        <v>0.27979958896009521</v>
      </c>
      <c r="O105" s="228">
        <v>0.43203475483874337</v>
      </c>
      <c r="P105" s="228">
        <v>0.19873031962072521</v>
      </c>
      <c r="Q105" s="228">
        <v>0.228861117210025</v>
      </c>
      <c r="R105" s="228">
        <v>0.1764677521516719</v>
      </c>
      <c r="S105" s="228">
        <v>0.16388447461331801</v>
      </c>
      <c r="T105" s="228">
        <v>0.1301655842554634</v>
      </c>
      <c r="U105" s="228">
        <v>0.1160822309986249</v>
      </c>
      <c r="V105" s="228">
        <v>9.5766088269795532E-2</v>
      </c>
      <c r="W105" s="228">
        <v>9.9869715196183872E-2</v>
      </c>
      <c r="DA105" s="69" t="s">
        <v>1550</v>
      </c>
    </row>
    <row r="106" spans="1:105" ht="12" customHeight="1" x14ac:dyDescent="0.25">
      <c r="A106" s="37" t="s">
        <v>162</v>
      </c>
      <c r="B106" s="228">
        <v>5.8318427471230372</v>
      </c>
      <c r="C106" s="228">
        <v>6.2248751592757161</v>
      </c>
      <c r="D106" s="228">
        <v>5.1567234830594417</v>
      </c>
      <c r="E106" s="228">
        <v>5.8991404000439847</v>
      </c>
      <c r="F106" s="228">
        <v>5.1137597763718583</v>
      </c>
      <c r="G106" s="228">
        <v>5.1359562214027594</v>
      </c>
      <c r="H106" s="228">
        <v>4.7846015302032319</v>
      </c>
      <c r="I106" s="228">
        <v>4.3877920509331076</v>
      </c>
      <c r="J106" s="228">
        <v>4.7492357883235821</v>
      </c>
      <c r="K106" s="228">
        <v>3.506938023956661</v>
      </c>
      <c r="L106" s="228">
        <v>3.8803470111999538</v>
      </c>
      <c r="M106" s="228">
        <v>4.8990556036025952</v>
      </c>
      <c r="N106" s="228">
        <v>4.0781990895248184</v>
      </c>
      <c r="O106" s="228">
        <v>4.3148168908310716</v>
      </c>
      <c r="P106" s="228">
        <v>2.5276678784835669</v>
      </c>
      <c r="Q106" s="228">
        <v>2.479606736365402</v>
      </c>
      <c r="R106" s="228">
        <v>2.7644785928750881</v>
      </c>
      <c r="S106" s="228">
        <v>2.6784207652004088</v>
      </c>
      <c r="T106" s="228">
        <v>2.550465397699607</v>
      </c>
      <c r="U106" s="228">
        <v>2.225841899856297</v>
      </c>
      <c r="V106" s="228">
        <v>1.845427192304987</v>
      </c>
      <c r="W106" s="228">
        <v>1.8506540368854809</v>
      </c>
      <c r="DA106" s="69" t="s">
        <v>1551</v>
      </c>
    </row>
    <row r="107" spans="1:105" ht="12" customHeight="1" x14ac:dyDescent="0.25">
      <c r="A107" s="37" t="s">
        <v>97</v>
      </c>
      <c r="B107" s="228">
        <v>2.1921665999182719E-4</v>
      </c>
      <c r="C107" s="228">
        <v>2.1094839168006349E-4</v>
      </c>
      <c r="D107" s="228">
        <v>2.3689507291586661E-4</v>
      </c>
      <c r="E107" s="228">
        <v>1.0668096878720271E-3</v>
      </c>
      <c r="F107" s="228">
        <v>3.5659091403872569E-3</v>
      </c>
      <c r="G107" s="228">
        <v>3.0614683746503671E-3</v>
      </c>
      <c r="H107" s="228">
        <v>5.5079741164493134E-3</v>
      </c>
      <c r="I107" s="228">
        <v>5.6733622333801463E-3</v>
      </c>
      <c r="J107" s="228">
        <v>6.8896047314481648E-3</v>
      </c>
      <c r="K107" s="228">
        <v>9.7541873522107529E-3</v>
      </c>
      <c r="L107" s="228">
        <v>1.1191157875767251E-2</v>
      </c>
      <c r="M107" s="228">
        <v>1.0614808771317709E-2</v>
      </c>
      <c r="N107" s="228">
        <v>1.154377636405108E-2</v>
      </c>
      <c r="O107" s="228">
        <v>1.198503160977449E-2</v>
      </c>
      <c r="P107" s="228">
        <v>1.191822587400043E-2</v>
      </c>
      <c r="Q107" s="228">
        <v>1.148105142999381E-2</v>
      </c>
      <c r="R107" s="228">
        <v>1.0952917382336509E-2</v>
      </c>
      <c r="S107" s="228">
        <v>1.0683212611672811E-2</v>
      </c>
      <c r="T107" s="228">
        <v>1.057726166620658E-2</v>
      </c>
      <c r="U107" s="228">
        <v>1.007580671151981E-2</v>
      </c>
      <c r="V107" s="228">
        <v>1.034430627415966E-2</v>
      </c>
      <c r="W107" s="228">
        <v>9.5481101823347292E-3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5.6823729960548492</v>
      </c>
      <c r="Q108" s="228">
        <v>6.8985995381419896</v>
      </c>
      <c r="R108" s="228">
        <v>7.6370853658757367</v>
      </c>
      <c r="S108" s="228">
        <v>8.4167468860682391</v>
      </c>
      <c r="T108" s="228">
        <v>9.4633630668501478</v>
      </c>
      <c r="U108" s="228">
        <v>9.8787493694116737</v>
      </c>
      <c r="V108" s="228">
        <v>11.024214357588081</v>
      </c>
      <c r="W108" s="228">
        <v>11.29356080525703</v>
      </c>
      <c r="DA108" s="69" t="s">
        <v>1553</v>
      </c>
    </row>
    <row r="109" spans="1:105" ht="12" customHeight="1" x14ac:dyDescent="0.25">
      <c r="A109" s="37" t="s">
        <v>38</v>
      </c>
      <c r="B109" s="228">
        <v>1.4126968289328441</v>
      </c>
      <c r="C109" s="228">
        <v>1.5857888540785019</v>
      </c>
      <c r="D109" s="228">
        <v>2.4429482947979162</v>
      </c>
      <c r="E109" s="228">
        <v>1.7855093164717111</v>
      </c>
      <c r="F109" s="228">
        <v>2.3565923558384871</v>
      </c>
      <c r="G109" s="228">
        <v>2.0407352192236088</v>
      </c>
      <c r="H109" s="228">
        <v>2.3857954644471859</v>
      </c>
      <c r="I109" s="228">
        <v>2.6185423569864712</v>
      </c>
      <c r="J109" s="228">
        <v>1.9963199470806949</v>
      </c>
      <c r="K109" s="228">
        <v>2.2575999367504309</v>
      </c>
      <c r="L109" s="228">
        <v>2.2197232084529519</v>
      </c>
      <c r="M109" s="228">
        <v>1.197052388161616</v>
      </c>
      <c r="N109" s="228">
        <v>1.6108352663776859</v>
      </c>
      <c r="O109" s="228">
        <v>1.0393125270768611</v>
      </c>
      <c r="P109" s="228">
        <v>0.72214917188712358</v>
      </c>
      <c r="Q109" s="228">
        <v>0.63088729139433686</v>
      </c>
      <c r="R109" s="228">
        <v>0.50133574131586633</v>
      </c>
      <c r="S109" s="228">
        <v>0.50443869545136144</v>
      </c>
      <c r="T109" s="228">
        <v>0.4683207175013091</v>
      </c>
      <c r="U109" s="228">
        <v>0.44444027915701101</v>
      </c>
      <c r="V109" s="228">
        <v>0.37943790396853971</v>
      </c>
      <c r="W109" s="228">
        <v>0.52700814867435908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693.33269818456495</v>
      </c>
      <c r="C110" s="263">
        <f t="shared" si="4"/>
        <v>744.10966381679782</v>
      </c>
      <c r="D110" s="263">
        <f t="shared" si="4"/>
        <v>703.71558916671779</v>
      </c>
      <c r="E110" s="263">
        <f t="shared" si="4"/>
        <v>725.2170364968523</v>
      </c>
      <c r="F110" s="263">
        <f t="shared" si="4"/>
        <v>692.6739524708421</v>
      </c>
      <c r="G110" s="263">
        <f t="shared" si="4"/>
        <v>671.62520690603958</v>
      </c>
      <c r="H110" s="263">
        <f t="shared" si="4"/>
        <v>655.57050560514449</v>
      </c>
      <c r="I110" s="263">
        <f t="shared" si="4"/>
        <v>647.84204919297565</v>
      </c>
      <c r="J110" s="263">
        <f t="shared" si="4"/>
        <v>644.47426834634769</v>
      </c>
      <c r="K110" s="263">
        <f t="shared" si="4"/>
        <v>555.00133750038776</v>
      </c>
      <c r="L110" s="263">
        <f t="shared" si="4"/>
        <v>600.99218923970614</v>
      </c>
      <c r="M110" s="263">
        <f t="shared" si="4"/>
        <v>620.23427951057784</v>
      </c>
      <c r="N110" s="263">
        <f t="shared" si="4"/>
        <v>558.61807243652709</v>
      </c>
      <c r="O110" s="263">
        <f t="shared" si="4"/>
        <v>546.96158606370523</v>
      </c>
      <c r="P110" s="263">
        <f t="shared" si="4"/>
        <v>530.99093410218552</v>
      </c>
      <c r="Q110" s="263">
        <f t="shared" si="4"/>
        <v>554.47060713959888</v>
      </c>
      <c r="R110" s="263">
        <f t="shared" si="4"/>
        <v>588.9434685152421</v>
      </c>
      <c r="S110" s="263">
        <f t="shared" si="4"/>
        <v>597.70561165579727</v>
      </c>
      <c r="T110" s="263">
        <f t="shared" si="4"/>
        <v>601.31475603471529</v>
      </c>
      <c r="U110" s="263">
        <f t="shared" si="4"/>
        <v>566.43538741712871</v>
      </c>
      <c r="V110" s="263">
        <f t="shared" si="4"/>
        <v>530.12278141073648</v>
      </c>
      <c r="W110" s="263">
        <f t="shared" si="4"/>
        <v>550.65776187808592</v>
      </c>
      <c r="DA110" s="70"/>
    </row>
    <row r="111" spans="1:105" ht="12" customHeight="1" x14ac:dyDescent="0.25">
      <c r="A111" s="60" t="s">
        <v>1556</v>
      </c>
      <c r="B111" s="264">
        <v>621.35212748911476</v>
      </c>
      <c r="C111" s="264">
        <v>664.62237514213098</v>
      </c>
      <c r="D111" s="264">
        <v>614.02930843687716</v>
      </c>
      <c r="E111" s="264">
        <v>641.72957746767941</v>
      </c>
      <c r="F111" s="264">
        <v>603.53823215315288</v>
      </c>
      <c r="G111" s="264">
        <v>587.01981401775015</v>
      </c>
      <c r="H111" s="264">
        <v>569.80355781777894</v>
      </c>
      <c r="I111" s="264">
        <v>560.3633684811075</v>
      </c>
      <c r="J111" s="264">
        <v>566.7568651439824</v>
      </c>
      <c r="K111" s="264">
        <v>485.40353205221732</v>
      </c>
      <c r="L111" s="264">
        <v>530.00836241514435</v>
      </c>
      <c r="M111" s="264">
        <v>564.07553851775265</v>
      </c>
      <c r="N111" s="264">
        <v>497.69556150431862</v>
      </c>
      <c r="O111" s="264">
        <v>493.64426898936142</v>
      </c>
      <c r="P111" s="264">
        <v>476.3895123513264</v>
      </c>
      <c r="Q111" s="264">
        <v>498.96442008576338</v>
      </c>
      <c r="R111" s="264">
        <v>535.62718646879034</v>
      </c>
      <c r="S111" s="264">
        <v>542.4550013721564</v>
      </c>
      <c r="T111" s="264">
        <v>546.24958683826901</v>
      </c>
      <c r="U111" s="264">
        <v>512.99173471706888</v>
      </c>
      <c r="V111" s="264">
        <v>478.97279882048122</v>
      </c>
      <c r="W111" s="264">
        <v>490.98229690233882</v>
      </c>
      <c r="DA111" s="72" t="s">
        <v>1557</v>
      </c>
    </row>
    <row r="112" spans="1:105" ht="12" customHeight="1" x14ac:dyDescent="0.25">
      <c r="A112" s="59" t="s">
        <v>30</v>
      </c>
      <c r="B112" s="232">
        <v>54.068803169301823</v>
      </c>
      <c r="C112" s="232">
        <v>33.35300037266947</v>
      </c>
      <c r="D112" s="232">
        <v>30.415570584436921</v>
      </c>
      <c r="E112" s="232">
        <v>21.075112968110219</v>
      </c>
      <c r="F112" s="232">
        <v>15.27282467128282</v>
      </c>
      <c r="G112" s="232">
        <v>14.8350547564448</v>
      </c>
      <c r="H112" s="232">
        <v>22.8552515652765</v>
      </c>
      <c r="I112" s="232">
        <v>45.895574906295792</v>
      </c>
      <c r="J112" s="232">
        <v>35.446183874852991</v>
      </c>
      <c r="K112" s="232">
        <v>5.5697843082985292</v>
      </c>
      <c r="L112" s="232">
        <v>7.706629495856208</v>
      </c>
      <c r="M112" s="232">
        <v>51.527785561015087</v>
      </c>
      <c r="N112" s="232">
        <v>3.125561076824515</v>
      </c>
      <c r="O112" s="232">
        <v>2.8330116405825398</v>
      </c>
      <c r="P112" s="232">
        <v>2.4967738432298772</v>
      </c>
      <c r="Q112" s="232">
        <v>2.0162912485361111</v>
      </c>
      <c r="R112" s="232">
        <v>2.927576854046297</v>
      </c>
      <c r="S112" s="232">
        <v>3.274447051398623</v>
      </c>
      <c r="T112" s="232">
        <v>3.4485644453950748</v>
      </c>
      <c r="U112" s="232">
        <v>2.3739594869561218</v>
      </c>
      <c r="V112" s="232">
        <v>2.3356917253621061</v>
      </c>
      <c r="W112" s="232">
        <v>2.1264692201038651</v>
      </c>
      <c r="DA112" s="71" t="s">
        <v>1558</v>
      </c>
    </row>
    <row r="113" spans="1:105" ht="12" customHeight="1" x14ac:dyDescent="0.25">
      <c r="A113" s="59" t="s">
        <v>33</v>
      </c>
      <c r="B113" s="297">
        <v>5.3932350506644857</v>
      </c>
      <c r="C113" s="297">
        <v>5.2694253871719914</v>
      </c>
      <c r="D113" s="297">
        <v>5.8929684992695437</v>
      </c>
      <c r="E113" s="297">
        <v>4.7475355026374411</v>
      </c>
      <c r="F113" s="297">
        <v>5.4436195640888032</v>
      </c>
      <c r="G113" s="297">
        <v>4.3061649626373812</v>
      </c>
      <c r="H113" s="297">
        <v>4.8732629979892579</v>
      </c>
      <c r="I113" s="297">
        <v>4.763092333420321</v>
      </c>
      <c r="J113" s="297">
        <v>5.1372076658171668</v>
      </c>
      <c r="K113" s="297">
        <v>6.7899607571399976</v>
      </c>
      <c r="L113" s="297">
        <v>8.0941200519518102</v>
      </c>
      <c r="M113" s="297">
        <v>5.6822987843103467</v>
      </c>
      <c r="N113" s="297">
        <v>5.7509961974382273</v>
      </c>
      <c r="O113" s="297">
        <v>3.8466189394433998</v>
      </c>
      <c r="P113" s="297">
        <v>11.594039897069139</v>
      </c>
      <c r="Q113" s="297">
        <v>9.5832876600997583</v>
      </c>
      <c r="R113" s="297">
        <v>12.19078162247313</v>
      </c>
      <c r="S113" s="297">
        <v>9.2384041780616855</v>
      </c>
      <c r="T113" s="297">
        <v>8.6646059011074019</v>
      </c>
      <c r="U113" s="297">
        <v>9.3651318521062485</v>
      </c>
      <c r="V113" s="297">
        <v>8.6382987137195801</v>
      </c>
      <c r="W113" s="297">
        <v>5.8878843699772032</v>
      </c>
      <c r="DA113" s="122" t="s">
        <v>1559</v>
      </c>
    </row>
    <row r="114" spans="1:105" ht="12" customHeight="1" x14ac:dyDescent="0.25">
      <c r="A114" s="59" t="s">
        <v>160</v>
      </c>
      <c r="B114" s="297">
        <v>13.061839256174331</v>
      </c>
      <c r="C114" s="297">
        <v>13.861411816893231</v>
      </c>
      <c r="D114" s="297">
        <v>15.31133598007119</v>
      </c>
      <c r="E114" s="297">
        <v>13.650038150480761</v>
      </c>
      <c r="F114" s="297">
        <v>17.257127241321449</v>
      </c>
      <c r="G114" s="297">
        <v>18.20919987772837</v>
      </c>
      <c r="H114" s="297">
        <v>9.3298197606676734</v>
      </c>
      <c r="I114" s="297">
        <v>25.21030844613043</v>
      </c>
      <c r="J114" s="297">
        <v>26.58643627903016</v>
      </c>
      <c r="K114" s="297">
        <v>41.202500109640553</v>
      </c>
      <c r="L114" s="297">
        <v>48.461177786724669</v>
      </c>
      <c r="M114" s="297">
        <v>33.085332983872142</v>
      </c>
      <c r="N114" s="297">
        <v>29.95429389930468</v>
      </c>
      <c r="O114" s="297">
        <v>43.369638901821233</v>
      </c>
      <c r="P114" s="297">
        <v>33.303765946510467</v>
      </c>
      <c r="Q114" s="297">
        <v>40.895336020170987</v>
      </c>
      <c r="R114" s="297">
        <v>31.002288099712299</v>
      </c>
      <c r="S114" s="297">
        <v>30.32844868363572</v>
      </c>
      <c r="T114" s="297">
        <v>25.731149204520928</v>
      </c>
      <c r="U114" s="297">
        <v>24.610193258292629</v>
      </c>
      <c r="V114" s="297">
        <v>22.93034485991009</v>
      </c>
      <c r="W114" s="297">
        <v>24.58807694837283</v>
      </c>
      <c r="DA114" s="122" t="s">
        <v>1560</v>
      </c>
    </row>
    <row r="115" spans="1:105" ht="12" customHeight="1" x14ac:dyDescent="0.25">
      <c r="A115" s="59" t="s">
        <v>70</v>
      </c>
      <c r="B115" s="297">
        <v>33.485606559681557</v>
      </c>
      <c r="C115" s="297">
        <v>31.505151372400501</v>
      </c>
      <c r="D115" s="297">
        <v>36.975530565316419</v>
      </c>
      <c r="E115" s="297">
        <v>27.605043273080611</v>
      </c>
      <c r="F115" s="297">
        <v>19.631295694952559</v>
      </c>
      <c r="G115" s="297">
        <v>12.165671401845749</v>
      </c>
      <c r="H115" s="297">
        <v>32.952081057481003</v>
      </c>
      <c r="I115" s="297">
        <v>29.155925989348511</v>
      </c>
      <c r="J115" s="297">
        <v>26.875341174078219</v>
      </c>
      <c r="K115" s="297">
        <v>35.956627386473407</v>
      </c>
      <c r="L115" s="297">
        <v>32.59156694846083</v>
      </c>
      <c r="M115" s="297">
        <v>35.793708844730872</v>
      </c>
      <c r="N115" s="297">
        <v>22.268021388061278</v>
      </c>
      <c r="O115" s="297">
        <v>10.453803372334081</v>
      </c>
      <c r="P115" s="297">
        <v>5.4014941988222924</v>
      </c>
      <c r="Q115" s="297">
        <v>3.3870282481147171</v>
      </c>
      <c r="R115" s="297">
        <v>3.8361511852883061</v>
      </c>
      <c r="S115" s="297">
        <v>3.9453538487637418</v>
      </c>
      <c r="T115" s="297">
        <v>4.2289439944636609</v>
      </c>
      <c r="U115" s="297">
        <v>4.7493890833732886</v>
      </c>
      <c r="V115" s="297">
        <v>3.197205146665842</v>
      </c>
      <c r="W115" s="297">
        <v>2.7460060452783388</v>
      </c>
      <c r="DA115" s="122" t="s">
        <v>1561</v>
      </c>
    </row>
    <row r="116" spans="1:105" ht="12" customHeight="1" x14ac:dyDescent="0.25">
      <c r="A116" s="59" t="s">
        <v>162</v>
      </c>
      <c r="B116" s="297">
        <v>515.34264345329257</v>
      </c>
      <c r="C116" s="297">
        <v>580.63338619299577</v>
      </c>
      <c r="D116" s="297">
        <v>525.43390280778306</v>
      </c>
      <c r="E116" s="297">
        <v>574.65184757337033</v>
      </c>
      <c r="F116" s="297">
        <v>545.93336498150722</v>
      </c>
      <c r="G116" s="297">
        <v>537.50372301909385</v>
      </c>
      <c r="H116" s="297">
        <v>499.79314243636452</v>
      </c>
      <c r="I116" s="297">
        <v>455.3384668059125</v>
      </c>
      <c r="J116" s="297">
        <v>472.71169615020392</v>
      </c>
      <c r="K116" s="297">
        <v>395.88465949066477</v>
      </c>
      <c r="L116" s="297">
        <v>433.15486813215091</v>
      </c>
      <c r="M116" s="297">
        <v>437.98641234382421</v>
      </c>
      <c r="N116" s="297">
        <v>436.59668894268992</v>
      </c>
      <c r="O116" s="297">
        <v>433.14119613518011</v>
      </c>
      <c r="P116" s="297">
        <v>423.59343846569459</v>
      </c>
      <c r="Q116" s="297">
        <v>443.08247690884178</v>
      </c>
      <c r="R116" s="297">
        <v>485.67038870727032</v>
      </c>
      <c r="S116" s="297">
        <v>495.66834761029662</v>
      </c>
      <c r="T116" s="297">
        <v>504.17632329278189</v>
      </c>
      <c r="U116" s="297">
        <v>471.89306103634061</v>
      </c>
      <c r="V116" s="297">
        <v>441.87125837482358</v>
      </c>
      <c r="W116" s="297">
        <v>455.63386031860648</v>
      </c>
      <c r="DA116" s="122" t="s">
        <v>1562</v>
      </c>
    </row>
    <row r="117" spans="1:105" ht="12" customHeight="1" x14ac:dyDescent="0.25">
      <c r="A117" s="60" t="s">
        <v>1563</v>
      </c>
      <c r="B117" s="264">
        <v>71.980570695450183</v>
      </c>
      <c r="C117" s="264">
        <v>79.487288674666843</v>
      </c>
      <c r="D117" s="264">
        <v>89.686280729840661</v>
      </c>
      <c r="E117" s="264">
        <v>83.487459029172896</v>
      </c>
      <c r="F117" s="264">
        <v>89.135720317689177</v>
      </c>
      <c r="G117" s="264">
        <v>84.605392888289458</v>
      </c>
      <c r="H117" s="264">
        <v>85.76694778736551</v>
      </c>
      <c r="I117" s="264">
        <v>87.478680711868179</v>
      </c>
      <c r="J117" s="264">
        <v>77.717403202365247</v>
      </c>
      <c r="K117" s="264">
        <v>69.59780544817049</v>
      </c>
      <c r="L117" s="264">
        <v>70.98382682456176</v>
      </c>
      <c r="M117" s="264">
        <v>56.158740992825173</v>
      </c>
      <c r="N117" s="264">
        <v>60.922510932208517</v>
      </c>
      <c r="O117" s="264">
        <v>53.317317074343777</v>
      </c>
      <c r="P117" s="264">
        <v>54.60142175085906</v>
      </c>
      <c r="Q117" s="264">
        <v>55.50618705383549</v>
      </c>
      <c r="R117" s="264">
        <v>53.316282046451782</v>
      </c>
      <c r="S117" s="264">
        <v>55.250610283640832</v>
      </c>
      <c r="T117" s="264">
        <v>55.065169196446327</v>
      </c>
      <c r="U117" s="264">
        <v>53.443652700059801</v>
      </c>
      <c r="V117" s="264">
        <v>51.149982590255213</v>
      </c>
      <c r="W117" s="264">
        <v>59.675464975747133</v>
      </c>
      <c r="DA117" s="72" t="s">
        <v>1564</v>
      </c>
    </row>
    <row r="118" spans="1:105" ht="12" customHeight="1" x14ac:dyDescent="0.25">
      <c r="A118" s="57" t="s">
        <v>1565</v>
      </c>
      <c r="B118" s="263">
        <v>58.972255082967223</v>
      </c>
      <c r="C118" s="263">
        <v>65.122360357615207</v>
      </c>
      <c r="D118" s="263">
        <v>73.478192428072589</v>
      </c>
      <c r="E118" s="263">
        <v>68.399620654971628</v>
      </c>
      <c r="F118" s="263">
        <v>73.027129193226173</v>
      </c>
      <c r="G118" s="263">
        <v>69.3155217108919</v>
      </c>
      <c r="H118" s="263">
        <v>70.267160620383251</v>
      </c>
      <c r="I118" s="263">
        <v>71.669549482855331</v>
      </c>
      <c r="J118" s="263">
        <v>63.672328265179978</v>
      </c>
      <c r="K118" s="263">
        <v>57.020102736746779</v>
      </c>
      <c r="L118" s="263">
        <v>58.155642582698043</v>
      </c>
      <c r="M118" s="263">
        <v>46.009743559542358</v>
      </c>
      <c r="N118" s="263">
        <v>49.9126058640176</v>
      </c>
      <c r="O118" s="263">
        <v>43.681821253556542</v>
      </c>
      <c r="P118" s="263">
        <v>44.733862767051733</v>
      </c>
      <c r="Q118" s="263">
        <v>45.475119049432351</v>
      </c>
      <c r="R118" s="263">
        <v>43.680973275716468</v>
      </c>
      <c r="S118" s="263">
        <v>45.265730066550177</v>
      </c>
      <c r="T118" s="263">
        <v>45.113801858823578</v>
      </c>
      <c r="U118" s="263">
        <v>43.785325528026853</v>
      </c>
      <c r="V118" s="263">
        <v>41.906167062280979</v>
      </c>
      <c r="W118" s="263">
        <v>48.890925825444732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69.157433994663023</v>
      </c>
      <c r="C119" s="263">
        <f t="shared" si="5"/>
        <v>74.569326984253763</v>
      </c>
      <c r="D119" s="263">
        <f t="shared" si="5"/>
        <v>72.775057538756187</v>
      </c>
      <c r="E119" s="263">
        <f t="shared" si="5"/>
        <v>73.610570423930639</v>
      </c>
      <c r="F119" s="263">
        <f t="shared" si="5"/>
        <v>71.766204401580964</v>
      </c>
      <c r="G119" s="263">
        <f t="shared" si="5"/>
        <v>69.302522450571203</v>
      </c>
      <c r="H119" s="263">
        <f t="shared" si="5"/>
        <v>68.140307433288484</v>
      </c>
      <c r="I119" s="263">
        <f t="shared" si="5"/>
        <v>67.759810298376777</v>
      </c>
      <c r="J119" s="263">
        <f t="shared" si="5"/>
        <v>65.962443114958589</v>
      </c>
      <c r="K119" s="263">
        <f t="shared" si="5"/>
        <v>57.219414185124592</v>
      </c>
      <c r="L119" s="263">
        <f t="shared" si="5"/>
        <v>61.280642065444624</v>
      </c>
      <c r="M119" s="263">
        <f t="shared" si="5"/>
        <v>60.587725531316991</v>
      </c>
      <c r="N119" s="263">
        <f t="shared" si="5"/>
        <v>56.174762180198698</v>
      </c>
      <c r="O119" s="263">
        <f t="shared" si="5"/>
        <v>54.019045728369214</v>
      </c>
      <c r="P119" s="263">
        <f t="shared" si="5"/>
        <v>52.882888952594257</v>
      </c>
      <c r="Q119" s="263">
        <f t="shared" si="5"/>
        <v>54.986879621983888</v>
      </c>
      <c r="R119" s="263">
        <f t="shared" si="5"/>
        <v>57.529639065672171</v>
      </c>
      <c r="S119" s="263">
        <f t="shared" si="5"/>
        <v>58.562740522239608</v>
      </c>
      <c r="T119" s="263">
        <f t="shared" si="5"/>
        <v>58.835761501829303</v>
      </c>
      <c r="U119" s="263">
        <f t="shared" si="5"/>
        <v>55.667168688582358</v>
      </c>
      <c r="V119" s="263">
        <f t="shared" si="5"/>
        <v>52.274348470393214</v>
      </c>
      <c r="W119" s="263">
        <f t="shared" si="5"/>
        <v>55.315435799151579</v>
      </c>
      <c r="DA119" s="70"/>
    </row>
    <row r="120" spans="1:105" ht="12" customHeight="1" x14ac:dyDescent="0.25">
      <c r="A120" s="60" t="s">
        <v>1568</v>
      </c>
      <c r="B120" s="264">
        <v>51.960854895563003</v>
      </c>
      <c r="C120" s="264">
        <v>55.579349079656431</v>
      </c>
      <c r="D120" s="264">
        <v>51.348480814319608</v>
      </c>
      <c r="E120" s="264">
        <v>53.664928438783207</v>
      </c>
      <c r="F120" s="264">
        <v>50.471159777889383</v>
      </c>
      <c r="G120" s="264">
        <v>49.089799531636807</v>
      </c>
      <c r="H120" s="264">
        <v>47.650082259135488</v>
      </c>
      <c r="I120" s="264">
        <v>46.860642122684013</v>
      </c>
      <c r="J120" s="264">
        <v>47.395301195498917</v>
      </c>
      <c r="K120" s="264">
        <v>40.592091631972217</v>
      </c>
      <c r="L120" s="264">
        <v>44.322190903531968</v>
      </c>
      <c r="M120" s="264">
        <v>47.171074034136907</v>
      </c>
      <c r="N120" s="264">
        <v>41.620018198046147</v>
      </c>
      <c r="O120" s="264">
        <v>41.281227014760383</v>
      </c>
      <c r="P120" s="264">
        <v>39.838290125576087</v>
      </c>
      <c r="Q120" s="264">
        <v>41.72612707531011</v>
      </c>
      <c r="R120" s="264">
        <v>44.79206762627696</v>
      </c>
      <c r="S120" s="264">
        <v>45.363046759930569</v>
      </c>
      <c r="T120" s="264">
        <v>45.680370699240541</v>
      </c>
      <c r="U120" s="264">
        <v>42.899167655499397</v>
      </c>
      <c r="V120" s="264">
        <v>40.054318634112533</v>
      </c>
      <c r="W120" s="264">
        <v>41.058618385562028</v>
      </c>
      <c r="DA120" s="72" t="s">
        <v>1569</v>
      </c>
    </row>
    <row r="121" spans="1:105" ht="12" customHeight="1" x14ac:dyDescent="0.25">
      <c r="A121" s="59" t="s">
        <v>30</v>
      </c>
      <c r="B121" s="232">
        <v>4.5215283115065326</v>
      </c>
      <c r="C121" s="232">
        <v>2.7891598596422251</v>
      </c>
      <c r="D121" s="232">
        <v>2.5435159546168422</v>
      </c>
      <c r="E121" s="232">
        <v>1.762415928740436</v>
      </c>
      <c r="F121" s="232">
        <v>1.2771969250299291</v>
      </c>
      <c r="G121" s="232">
        <v>1.240588216350581</v>
      </c>
      <c r="H121" s="232">
        <v>1.9112808303786271</v>
      </c>
      <c r="I121" s="232">
        <v>3.8380383723660079</v>
      </c>
      <c r="J121" s="232">
        <v>2.964203284159427</v>
      </c>
      <c r="K121" s="232">
        <v>0.46577575168623492</v>
      </c>
      <c r="L121" s="232">
        <v>0.64447040454539251</v>
      </c>
      <c r="M121" s="232">
        <v>4.3090345557278171</v>
      </c>
      <c r="N121" s="232">
        <v>0.26137646979078438</v>
      </c>
      <c r="O121" s="232">
        <v>0.23691188983066469</v>
      </c>
      <c r="P121" s="232">
        <v>0.20879385075796261</v>
      </c>
      <c r="Q121" s="232">
        <v>0.16861327475572829</v>
      </c>
      <c r="R121" s="232">
        <v>0.24481994891274181</v>
      </c>
      <c r="S121" s="232">
        <v>0.27382712728203978</v>
      </c>
      <c r="T121" s="232">
        <v>0.28838777372386198</v>
      </c>
      <c r="U121" s="232">
        <v>0.19852344423144069</v>
      </c>
      <c r="V121" s="232">
        <v>0.19532328522434109</v>
      </c>
      <c r="W121" s="232">
        <v>0.1778269578510997</v>
      </c>
      <c r="DA121" s="71" t="s">
        <v>1570</v>
      </c>
    </row>
    <row r="122" spans="1:105" ht="12" customHeight="1" x14ac:dyDescent="0.25">
      <c r="A122" s="59" t="s">
        <v>33</v>
      </c>
      <c r="B122" s="297">
        <v>0.45101173953918933</v>
      </c>
      <c r="C122" s="297">
        <v>0.44065809999280381</v>
      </c>
      <c r="D122" s="297">
        <v>0.49280217697497603</v>
      </c>
      <c r="E122" s="297">
        <v>0.39701482050272607</v>
      </c>
      <c r="F122" s="297">
        <v>0.45522516744134178</v>
      </c>
      <c r="G122" s="297">
        <v>0.36010500790291128</v>
      </c>
      <c r="H122" s="297">
        <v>0.40752883961256292</v>
      </c>
      <c r="I122" s="297">
        <v>0.39831576756829828</v>
      </c>
      <c r="J122" s="297">
        <v>0.42960133277499091</v>
      </c>
      <c r="K122" s="297">
        <v>0.56781356342020306</v>
      </c>
      <c r="L122" s="297">
        <v>0.67687447893079411</v>
      </c>
      <c r="M122" s="297">
        <v>0.47518482603080248</v>
      </c>
      <c r="N122" s="297">
        <v>0.48092967851833318</v>
      </c>
      <c r="O122" s="297">
        <v>0.3216752622359767</v>
      </c>
      <c r="P122" s="297">
        <v>0.96955687136603841</v>
      </c>
      <c r="Q122" s="297">
        <v>0.80140679897745515</v>
      </c>
      <c r="R122" s="297">
        <v>1.01945967016894</v>
      </c>
      <c r="S122" s="297">
        <v>0.77256576058192672</v>
      </c>
      <c r="T122" s="297">
        <v>0.72458161811406674</v>
      </c>
      <c r="U122" s="297">
        <v>0.78316342009086115</v>
      </c>
      <c r="V122" s="297">
        <v>0.72238166757701316</v>
      </c>
      <c r="W122" s="297">
        <v>0.49237701434537762</v>
      </c>
      <c r="DA122" s="122" t="s">
        <v>1571</v>
      </c>
    </row>
    <row r="123" spans="1:105" ht="12" customHeight="1" x14ac:dyDescent="0.25">
      <c r="A123" s="59" t="s">
        <v>160</v>
      </c>
      <c r="B123" s="297">
        <v>1.092302261846094</v>
      </c>
      <c r="C123" s="297">
        <v>1.1591668817096781</v>
      </c>
      <c r="D123" s="297">
        <v>1.2804174507821739</v>
      </c>
      <c r="E123" s="297">
        <v>1.1414906625043391</v>
      </c>
      <c r="F123" s="297">
        <v>1.443135131964733</v>
      </c>
      <c r="G123" s="297">
        <v>1.5227526401726581</v>
      </c>
      <c r="H123" s="297">
        <v>0.78021043034780979</v>
      </c>
      <c r="I123" s="297">
        <v>2.1082235355582939</v>
      </c>
      <c r="J123" s="297">
        <v>2.223302852872294</v>
      </c>
      <c r="K123" s="297">
        <v>3.4455778532261601</v>
      </c>
      <c r="L123" s="297">
        <v>4.052588082734446</v>
      </c>
      <c r="M123" s="297">
        <v>2.7667760522417808</v>
      </c>
      <c r="N123" s="297">
        <v>2.5049414815564242</v>
      </c>
      <c r="O123" s="297">
        <v>3.6268058225808129</v>
      </c>
      <c r="P123" s="297">
        <v>2.785042608311886</v>
      </c>
      <c r="Q123" s="297">
        <v>3.419891116228007</v>
      </c>
      <c r="R123" s="297">
        <v>2.5925804742783498</v>
      </c>
      <c r="S123" s="297">
        <v>2.5362303459490971</v>
      </c>
      <c r="T123" s="297">
        <v>2.151779081396346</v>
      </c>
      <c r="U123" s="297">
        <v>2.0580386294216209</v>
      </c>
      <c r="V123" s="297">
        <v>1.9175605413725409</v>
      </c>
      <c r="W123" s="297">
        <v>2.056189142923182</v>
      </c>
      <c r="DA123" s="122" t="s">
        <v>1572</v>
      </c>
    </row>
    <row r="124" spans="1:105" ht="12" customHeight="1" x14ac:dyDescent="0.25">
      <c r="A124" s="59" t="s">
        <v>70</v>
      </c>
      <c r="B124" s="297">
        <v>2.800249112477704</v>
      </c>
      <c r="C124" s="297">
        <v>2.634632644679773</v>
      </c>
      <c r="D124" s="297">
        <v>3.0920955982797702</v>
      </c>
      <c r="E124" s="297">
        <v>2.3084843270668731</v>
      </c>
      <c r="F124" s="297">
        <v>1.641676051129624</v>
      </c>
      <c r="G124" s="297">
        <v>1.0173598165228479</v>
      </c>
      <c r="H124" s="297">
        <v>2.7556327991563792</v>
      </c>
      <c r="I124" s="297">
        <v>2.4381776011619949</v>
      </c>
      <c r="J124" s="297">
        <v>2.2474626564137621</v>
      </c>
      <c r="K124" s="297">
        <v>3.0068893554969001</v>
      </c>
      <c r="L124" s="297">
        <v>2.7254846424544792</v>
      </c>
      <c r="M124" s="297">
        <v>2.9932652181796442</v>
      </c>
      <c r="N124" s="297">
        <v>1.8621734391287099</v>
      </c>
      <c r="O124" s="297">
        <v>0.87420407222491481</v>
      </c>
      <c r="P124" s="297">
        <v>0.45170241456869781</v>
      </c>
      <c r="Q124" s="297">
        <v>0.28324178117591609</v>
      </c>
      <c r="R124" s="297">
        <v>0.32079989152318422</v>
      </c>
      <c r="S124" s="297">
        <v>0.32993201403475553</v>
      </c>
      <c r="T124" s="297">
        <v>0.35364736923933421</v>
      </c>
      <c r="U124" s="297">
        <v>0.39716982703668902</v>
      </c>
      <c r="V124" s="297">
        <v>0.26736773778916761</v>
      </c>
      <c r="W124" s="297">
        <v>0.22963600726312181</v>
      </c>
      <c r="DA124" s="122" t="s">
        <v>1573</v>
      </c>
    </row>
    <row r="125" spans="1:105" ht="12" customHeight="1" x14ac:dyDescent="0.25">
      <c r="A125" s="59" t="s">
        <v>162</v>
      </c>
      <c r="B125" s="297">
        <v>43.095763470193482</v>
      </c>
      <c r="C125" s="297">
        <v>48.555731593631947</v>
      </c>
      <c r="D125" s="297">
        <v>43.939649633665837</v>
      </c>
      <c r="E125" s="297">
        <v>48.055522699968833</v>
      </c>
      <c r="F125" s="297">
        <v>45.653926502323749</v>
      </c>
      <c r="G125" s="297">
        <v>44.948993850687813</v>
      </c>
      <c r="H125" s="297">
        <v>41.79542935964011</v>
      </c>
      <c r="I125" s="297">
        <v>38.077886846029408</v>
      </c>
      <c r="J125" s="297">
        <v>39.530731069278453</v>
      </c>
      <c r="K125" s="297">
        <v>33.10603510814272</v>
      </c>
      <c r="L125" s="297">
        <v>36.222773294866847</v>
      </c>
      <c r="M125" s="297">
        <v>36.626813381956858</v>
      </c>
      <c r="N125" s="297">
        <v>36.510597129051902</v>
      </c>
      <c r="O125" s="297">
        <v>36.221629967888013</v>
      </c>
      <c r="P125" s="297">
        <v>35.423194380571502</v>
      </c>
      <c r="Q125" s="297">
        <v>37.052974104173003</v>
      </c>
      <c r="R125" s="297">
        <v>40.614407641393747</v>
      </c>
      <c r="S125" s="297">
        <v>41.450491512082749</v>
      </c>
      <c r="T125" s="297">
        <v>42.161974856766932</v>
      </c>
      <c r="U125" s="297">
        <v>39.462272334718783</v>
      </c>
      <c r="V125" s="297">
        <v>36.951685402149472</v>
      </c>
      <c r="W125" s="297">
        <v>38.102589263179247</v>
      </c>
      <c r="DA125" s="122" t="s">
        <v>1574</v>
      </c>
    </row>
    <row r="126" spans="1:105" ht="12" customHeight="1" x14ac:dyDescent="0.25">
      <c r="A126" s="60" t="s">
        <v>1575</v>
      </c>
      <c r="B126" s="264">
        <v>17.19657909910002</v>
      </c>
      <c r="C126" s="264">
        <v>18.989977904597339</v>
      </c>
      <c r="D126" s="264">
        <v>21.426576724436579</v>
      </c>
      <c r="E126" s="264">
        <v>19.945641985147429</v>
      </c>
      <c r="F126" s="264">
        <v>21.295044623691581</v>
      </c>
      <c r="G126" s="264">
        <v>20.2127229189344</v>
      </c>
      <c r="H126" s="264">
        <v>20.490225174152989</v>
      </c>
      <c r="I126" s="264">
        <v>20.899168175692768</v>
      </c>
      <c r="J126" s="264">
        <v>18.567141919459669</v>
      </c>
      <c r="K126" s="264">
        <v>16.627322553152371</v>
      </c>
      <c r="L126" s="264">
        <v>16.958451161912659</v>
      </c>
      <c r="M126" s="264">
        <v>13.41665149718008</v>
      </c>
      <c r="N126" s="264">
        <v>14.55474398215255</v>
      </c>
      <c r="O126" s="264">
        <v>12.73781871360883</v>
      </c>
      <c r="P126" s="264">
        <v>13.04459882701817</v>
      </c>
      <c r="Q126" s="264">
        <v>13.26075254667378</v>
      </c>
      <c r="R126" s="264">
        <v>12.737571439395211</v>
      </c>
      <c r="S126" s="264">
        <v>13.199693762309041</v>
      </c>
      <c r="T126" s="264">
        <v>13.15539080258876</v>
      </c>
      <c r="U126" s="264">
        <v>12.76800103308296</v>
      </c>
      <c r="V126" s="264">
        <v>12.220029836280681</v>
      </c>
      <c r="W126" s="264">
        <v>14.25681741358955</v>
      </c>
      <c r="DA126" s="72" t="s">
        <v>1576</v>
      </c>
    </row>
    <row r="127" spans="1:105" ht="12" customHeight="1" x14ac:dyDescent="0.25">
      <c r="A127" s="132" t="s">
        <v>1577</v>
      </c>
      <c r="B127" s="318">
        <v>52.621396843263142</v>
      </c>
      <c r="C127" s="318">
        <v>58.10918308833368</v>
      </c>
      <c r="D127" s="318">
        <v>65.565156320434113</v>
      </c>
      <c r="E127" s="318">
        <v>61.033507661359387</v>
      </c>
      <c r="F127" s="318">
        <v>65.162669126263452</v>
      </c>
      <c r="G127" s="318">
        <v>61.850773218949818</v>
      </c>
      <c r="H127" s="318">
        <v>62.699927938188253</v>
      </c>
      <c r="I127" s="318">
        <v>63.951290307778727</v>
      </c>
      <c r="J127" s="318">
        <v>56.815308298160673</v>
      </c>
      <c r="K127" s="318">
        <v>50.879476288174153</v>
      </c>
      <c r="L127" s="318">
        <v>51.892727227638318</v>
      </c>
      <c r="M127" s="318">
        <v>41.054848099284037</v>
      </c>
      <c r="N127" s="318">
        <v>44.537402155585013</v>
      </c>
      <c r="O127" s="318">
        <v>38.977625118558208</v>
      </c>
      <c r="P127" s="318">
        <v>39.916369853677011</v>
      </c>
      <c r="Q127" s="318">
        <v>40.577798536416637</v>
      </c>
      <c r="R127" s="318">
        <v>38.976868461408607</v>
      </c>
      <c r="S127" s="318">
        <v>40.390959136306392</v>
      </c>
      <c r="T127" s="318">
        <v>40.255392427873403</v>
      </c>
      <c r="U127" s="318">
        <v>39.069982778854801</v>
      </c>
      <c r="V127" s="318">
        <v>37.393195224804629</v>
      </c>
      <c r="W127" s="318">
        <v>43.625749198089238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</v>
      </c>
      <c r="E132" s="234">
        <f t="shared" si="6"/>
        <v>1</v>
      </c>
      <c r="F132" s="234">
        <f t="shared" si="6"/>
        <v>1.0000000000000002</v>
      </c>
      <c r="G132" s="234">
        <f t="shared" si="6"/>
        <v>0.99999999999999978</v>
      </c>
      <c r="H132" s="234">
        <f t="shared" si="6"/>
        <v>0.99999999999999956</v>
      </c>
      <c r="I132" s="234">
        <f t="shared" si="6"/>
        <v>0.99999999999999978</v>
      </c>
      <c r="J132" s="234">
        <f t="shared" si="6"/>
        <v>1.0000000000000002</v>
      </c>
      <c r="K132" s="234">
        <f t="shared" si="6"/>
        <v>1.0000000000000002</v>
      </c>
      <c r="L132" s="234">
        <f t="shared" si="6"/>
        <v>1.0000000000000004</v>
      </c>
      <c r="M132" s="234">
        <f t="shared" si="6"/>
        <v>1</v>
      </c>
      <c r="N132" s="234">
        <f t="shared" si="6"/>
        <v>1.0000000000000004</v>
      </c>
      <c r="O132" s="234">
        <f t="shared" si="6"/>
        <v>1.0000000000000002</v>
      </c>
      <c r="P132" s="234">
        <f t="shared" si="6"/>
        <v>1.0000000000000002</v>
      </c>
      <c r="Q132" s="234">
        <f t="shared" si="6"/>
        <v>0.99999999999999989</v>
      </c>
      <c r="R132" s="234">
        <f t="shared" si="6"/>
        <v>1</v>
      </c>
      <c r="S132" s="234">
        <f t="shared" si="6"/>
        <v>1.0000000000000002</v>
      </c>
      <c r="T132" s="234">
        <f t="shared" si="6"/>
        <v>0.99999999999999978</v>
      </c>
      <c r="U132" s="234">
        <f t="shared" si="6"/>
        <v>1.0000000000000002</v>
      </c>
      <c r="V132" s="234">
        <f t="shared" si="6"/>
        <v>1</v>
      </c>
      <c r="W132" s="234">
        <f t="shared" si="6"/>
        <v>1.0000000000000004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4.8064519183894571E-3</v>
      </c>
      <c r="C133" s="268">
        <f t="shared" si="7"/>
        <v>4.8064519183895135E-3</v>
      </c>
      <c r="D133" s="268">
        <f t="shared" si="7"/>
        <v>4.8064519183899958E-3</v>
      </c>
      <c r="E133" s="268">
        <f t="shared" si="7"/>
        <v>4.8064519183894866E-3</v>
      </c>
      <c r="F133" s="268">
        <f t="shared" si="7"/>
        <v>4.8064519183899351E-3</v>
      </c>
      <c r="G133" s="268">
        <f t="shared" si="7"/>
        <v>4.8064519183899715E-3</v>
      </c>
      <c r="H133" s="268">
        <f t="shared" si="7"/>
        <v>4.8064519183900686E-3</v>
      </c>
      <c r="I133" s="268">
        <f t="shared" si="7"/>
        <v>4.8064519183900469E-3</v>
      </c>
      <c r="J133" s="268">
        <f t="shared" si="7"/>
        <v>4.8064519183893973E-3</v>
      </c>
      <c r="K133" s="268">
        <f t="shared" si="7"/>
        <v>4.8064519183893314E-3</v>
      </c>
      <c r="L133" s="268">
        <f t="shared" si="7"/>
        <v>4.8064519183891961E-3</v>
      </c>
      <c r="M133" s="268">
        <f t="shared" si="7"/>
        <v>4.8064519183892906E-3</v>
      </c>
      <c r="N133" s="268">
        <f t="shared" si="7"/>
        <v>4.8064519183890582E-3</v>
      </c>
      <c r="O133" s="268">
        <f t="shared" si="7"/>
        <v>4.806451918388811E-3</v>
      </c>
      <c r="P133" s="268">
        <f t="shared" si="7"/>
        <v>4.8064519183889211E-3</v>
      </c>
      <c r="Q133" s="268">
        <f t="shared" si="7"/>
        <v>4.8064519183889653E-3</v>
      </c>
      <c r="R133" s="268">
        <f t="shared" si="7"/>
        <v>4.806451918388974E-3</v>
      </c>
      <c r="S133" s="268">
        <f t="shared" si="7"/>
        <v>4.8064519183891328E-3</v>
      </c>
      <c r="T133" s="268">
        <f t="shared" si="7"/>
        <v>4.8064519183890538E-3</v>
      </c>
      <c r="U133" s="268">
        <f t="shared" si="7"/>
        <v>4.8064519183892186E-3</v>
      </c>
      <c r="V133" s="268">
        <f t="shared" si="7"/>
        <v>4.806451918389033E-3</v>
      </c>
      <c r="W133" s="268">
        <f t="shared" si="7"/>
        <v>4.8064519183892975E-3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1.9218158324496848E-3</v>
      </c>
      <c r="C134" s="269">
        <f t="shared" si="8"/>
        <v>1.9218158324497078E-3</v>
      </c>
      <c r="D134" s="269">
        <f t="shared" si="8"/>
        <v>1.9218158324499006E-3</v>
      </c>
      <c r="E134" s="269">
        <f t="shared" si="8"/>
        <v>1.921815832449697E-3</v>
      </c>
      <c r="F134" s="269">
        <f t="shared" si="8"/>
        <v>1.9218158324498756E-3</v>
      </c>
      <c r="G134" s="269">
        <f t="shared" si="8"/>
        <v>1.9218158324498904E-3</v>
      </c>
      <c r="H134" s="269">
        <f t="shared" si="8"/>
        <v>1.921815832449929E-3</v>
      </c>
      <c r="I134" s="269">
        <f t="shared" si="8"/>
        <v>1.9218158324499199E-3</v>
      </c>
      <c r="J134" s="269">
        <f t="shared" si="8"/>
        <v>1.9218158324496597E-3</v>
      </c>
      <c r="K134" s="269">
        <f t="shared" si="8"/>
        <v>1.9218158324496352E-3</v>
      </c>
      <c r="L134" s="269">
        <f t="shared" si="8"/>
        <v>1.921815832449581E-3</v>
      </c>
      <c r="M134" s="269">
        <f t="shared" si="8"/>
        <v>1.921815832449618E-3</v>
      </c>
      <c r="N134" s="269">
        <f t="shared" si="8"/>
        <v>1.9218158324495244E-3</v>
      </c>
      <c r="O134" s="269">
        <f t="shared" si="8"/>
        <v>1.9218158324494261E-3</v>
      </c>
      <c r="P134" s="269">
        <f t="shared" si="8"/>
        <v>1.9218158324494712E-3</v>
      </c>
      <c r="Q134" s="269">
        <f t="shared" si="8"/>
        <v>1.9218158324494884E-3</v>
      </c>
      <c r="R134" s="269">
        <f t="shared" si="8"/>
        <v>1.9218158324494914E-3</v>
      </c>
      <c r="S134" s="269">
        <f t="shared" si="8"/>
        <v>1.9218158324495556E-3</v>
      </c>
      <c r="T134" s="269">
        <f t="shared" si="8"/>
        <v>1.9218158324495235E-3</v>
      </c>
      <c r="U134" s="269">
        <f t="shared" si="8"/>
        <v>1.921815832449589E-3</v>
      </c>
      <c r="V134" s="269">
        <f t="shared" si="8"/>
        <v>1.9218158324495159E-3</v>
      </c>
      <c r="W134" s="269">
        <f t="shared" si="8"/>
        <v>1.9218158324496208E-3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6.8743715124669202E-3</v>
      </c>
      <c r="C135" s="269">
        <f t="shared" si="9"/>
        <v>7.0686328458985084E-3</v>
      </c>
      <c r="D135" s="269">
        <f t="shared" si="9"/>
        <v>8.4506001407165486E-3</v>
      </c>
      <c r="E135" s="269">
        <f t="shared" si="9"/>
        <v>7.7414261819689642E-3</v>
      </c>
      <c r="F135" s="269">
        <f t="shared" si="9"/>
        <v>8.5698937448813739E-3</v>
      </c>
      <c r="G135" s="269">
        <f t="shared" si="9"/>
        <v>8.5285819873799056E-3</v>
      </c>
      <c r="H135" s="269">
        <f t="shared" si="9"/>
        <v>8.7431873203535557E-3</v>
      </c>
      <c r="I135" s="269">
        <f t="shared" si="9"/>
        <v>9.0564839118568163E-3</v>
      </c>
      <c r="J135" s="269">
        <f t="shared" si="9"/>
        <v>7.9094079976426458E-3</v>
      </c>
      <c r="K135" s="269">
        <f t="shared" si="9"/>
        <v>7.3244413801982549E-3</v>
      </c>
      <c r="L135" s="269">
        <f t="shared" si="9"/>
        <v>6.4187618126496388E-3</v>
      </c>
      <c r="M135" s="269">
        <f t="shared" si="9"/>
        <v>4.9773805509779091E-3</v>
      </c>
      <c r="N135" s="269">
        <f t="shared" si="9"/>
        <v>5.9374655434235382E-3</v>
      </c>
      <c r="O135" s="269">
        <f t="shared" si="9"/>
        <v>5.730898595079391E-3</v>
      </c>
      <c r="P135" s="269">
        <f t="shared" si="9"/>
        <v>6.0227515594732176E-3</v>
      </c>
      <c r="Q135" s="269">
        <f t="shared" si="9"/>
        <v>5.9751636180658506E-3</v>
      </c>
      <c r="R135" s="269">
        <f t="shared" si="9"/>
        <v>5.3817027753081548E-3</v>
      </c>
      <c r="S135" s="269">
        <f t="shared" si="9"/>
        <v>5.5676545425720264E-3</v>
      </c>
      <c r="T135" s="269">
        <f t="shared" si="9"/>
        <v>5.474722570641224E-3</v>
      </c>
      <c r="U135" s="269">
        <f t="shared" si="9"/>
        <v>5.703973944935479E-3</v>
      </c>
      <c r="V135" s="269">
        <f t="shared" si="9"/>
        <v>5.9385759694685954E-3</v>
      </c>
      <c r="W135" s="269">
        <f t="shared" si="9"/>
        <v>6.8494280567720674E-3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9.5899557895959893E-4</v>
      </c>
      <c r="C136" s="269">
        <f t="shared" si="10"/>
        <v>9.5899557895961053E-4</v>
      </c>
      <c r="D136" s="269">
        <f t="shared" si="10"/>
        <v>9.5899557895970584E-4</v>
      </c>
      <c r="E136" s="269">
        <f t="shared" si="10"/>
        <v>9.5899557895960501E-4</v>
      </c>
      <c r="F136" s="269">
        <f t="shared" si="10"/>
        <v>9.589955789596938E-4</v>
      </c>
      <c r="G136" s="269">
        <f t="shared" si="10"/>
        <v>9.5899557895970172E-4</v>
      </c>
      <c r="H136" s="269">
        <f t="shared" si="10"/>
        <v>9.589955789597208E-4</v>
      </c>
      <c r="I136" s="269">
        <f t="shared" si="10"/>
        <v>9.5899557895971624E-4</v>
      </c>
      <c r="J136" s="269">
        <f t="shared" si="10"/>
        <v>9.5899557895958679E-4</v>
      </c>
      <c r="K136" s="269">
        <f t="shared" si="10"/>
        <v>9.5899557895957389E-4</v>
      </c>
      <c r="L136" s="269">
        <f t="shared" si="10"/>
        <v>9.5899557895954733E-4</v>
      </c>
      <c r="M136" s="269">
        <f t="shared" si="10"/>
        <v>9.5899557895956522E-4</v>
      </c>
      <c r="N136" s="269">
        <f t="shared" si="10"/>
        <v>9.5899557895951881E-4</v>
      </c>
      <c r="O136" s="269">
        <f t="shared" si="10"/>
        <v>9.5899557895947013E-4</v>
      </c>
      <c r="P136" s="269">
        <f t="shared" si="10"/>
        <v>9.5899557895949203E-4</v>
      </c>
      <c r="Q136" s="269">
        <f t="shared" si="10"/>
        <v>9.5899557895950038E-4</v>
      </c>
      <c r="R136" s="269">
        <f t="shared" si="10"/>
        <v>9.5899557895950233E-4</v>
      </c>
      <c r="S136" s="269">
        <f t="shared" si="10"/>
        <v>9.5899557895953442E-4</v>
      </c>
      <c r="T136" s="269">
        <f t="shared" si="10"/>
        <v>9.5899557895951805E-4</v>
      </c>
      <c r="U136" s="269">
        <f t="shared" si="10"/>
        <v>9.5899557895955101E-4</v>
      </c>
      <c r="V136" s="269">
        <f t="shared" si="10"/>
        <v>9.5899557895951447E-4</v>
      </c>
      <c r="W136" s="269">
        <f t="shared" si="10"/>
        <v>9.5899557895956684E-4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3.7245369754308902E-3</v>
      </c>
      <c r="C137" s="270">
        <f t="shared" si="11"/>
        <v>3.7340616348556931E-3</v>
      </c>
      <c r="D137" s="270">
        <f t="shared" si="11"/>
        <v>3.8524071794525669E-3</v>
      </c>
      <c r="E137" s="270">
        <f t="shared" si="11"/>
        <v>3.8281576881943999E-3</v>
      </c>
      <c r="F137" s="270">
        <f t="shared" si="11"/>
        <v>3.872789298758545E-3</v>
      </c>
      <c r="G137" s="270">
        <f t="shared" si="11"/>
        <v>3.9106268141667509E-3</v>
      </c>
      <c r="H137" s="270">
        <f t="shared" si="11"/>
        <v>3.907128066502015E-3</v>
      </c>
      <c r="I137" s="270">
        <f t="shared" si="11"/>
        <v>3.9623275637207132E-3</v>
      </c>
      <c r="J137" s="270">
        <f t="shared" si="11"/>
        <v>3.7687228162107209E-3</v>
      </c>
      <c r="K137" s="270">
        <f t="shared" si="11"/>
        <v>3.4084401490882504E-3</v>
      </c>
      <c r="L137" s="270">
        <f t="shared" si="11"/>
        <v>3.1223858498137733E-3</v>
      </c>
      <c r="M137" s="270">
        <f t="shared" si="11"/>
        <v>3.0283263580130251E-3</v>
      </c>
      <c r="N137" s="270">
        <f t="shared" si="11"/>
        <v>3.0747578570999344E-3</v>
      </c>
      <c r="O137" s="270">
        <f t="shared" si="11"/>
        <v>3.2877805392645494E-3</v>
      </c>
      <c r="P137" s="270">
        <f t="shared" si="11"/>
        <v>5.3202378363559717E-3</v>
      </c>
      <c r="Q137" s="270">
        <f t="shared" si="11"/>
        <v>5.8205947217160334E-3</v>
      </c>
      <c r="R137" s="270">
        <f t="shared" si="11"/>
        <v>5.9055852209047273E-3</v>
      </c>
      <c r="S137" s="270">
        <f t="shared" si="11"/>
        <v>6.2592838876805099E-3</v>
      </c>
      <c r="T137" s="270">
        <f t="shared" si="11"/>
        <v>6.6206861831459964E-3</v>
      </c>
      <c r="U137" s="270">
        <f t="shared" si="11"/>
        <v>7.1366576046514385E-3</v>
      </c>
      <c r="V137" s="270">
        <f t="shared" si="11"/>
        <v>8.1798603568970195E-3</v>
      </c>
      <c r="W137" s="270">
        <f t="shared" si="11"/>
        <v>8.3442423129450362E-3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2.723880673083643E-2</v>
      </c>
      <c r="C138" s="271">
        <f t="shared" si="12"/>
        <v>2.8008542103302305E-2</v>
      </c>
      <c r="D138" s="271">
        <f t="shared" si="12"/>
        <v>3.3484408512852358E-2</v>
      </c>
      <c r="E138" s="271">
        <f t="shared" si="12"/>
        <v>3.0674398555456943E-2</v>
      </c>
      <c r="F138" s="271">
        <f t="shared" si="12"/>
        <v>3.3957093968123124E-2</v>
      </c>
      <c r="G138" s="271">
        <f t="shared" si="12"/>
        <v>3.3793401479834832E-2</v>
      </c>
      <c r="H138" s="271">
        <f t="shared" si="12"/>
        <v>3.464374731547594E-2</v>
      </c>
      <c r="I138" s="271">
        <f t="shared" si="12"/>
        <v>3.5885144480280129E-2</v>
      </c>
      <c r="J138" s="271">
        <f t="shared" si="12"/>
        <v>3.1340004742601804E-2</v>
      </c>
      <c r="K138" s="271">
        <f t="shared" si="12"/>
        <v>2.9022150287447267E-2</v>
      </c>
      <c r="L138" s="271">
        <f t="shared" si="12"/>
        <v>2.5433512307119169E-2</v>
      </c>
      <c r="M138" s="271">
        <f t="shared" si="12"/>
        <v>1.97222257493701E-2</v>
      </c>
      <c r="N138" s="271">
        <f t="shared" si="12"/>
        <v>2.3526438179113856E-2</v>
      </c>
      <c r="O138" s="271">
        <f t="shared" si="12"/>
        <v>2.2707943401413706E-2</v>
      </c>
      <c r="P138" s="271">
        <f t="shared" si="12"/>
        <v>2.386437297123372E-2</v>
      </c>
      <c r="Q138" s="271">
        <f t="shared" si="12"/>
        <v>2.3675811917126761E-2</v>
      </c>
      <c r="R138" s="271">
        <f t="shared" si="12"/>
        <v>2.1324300194363436E-2</v>
      </c>
      <c r="S138" s="271">
        <f t="shared" si="12"/>
        <v>2.2061109987167385E-2</v>
      </c>
      <c r="T138" s="271">
        <f t="shared" si="12"/>
        <v>2.169287908519359E-2</v>
      </c>
      <c r="U138" s="271">
        <f t="shared" si="12"/>
        <v>2.2601257962572445E-2</v>
      </c>
      <c r="V138" s="271">
        <f t="shared" si="12"/>
        <v>2.3530838098491991E-2</v>
      </c>
      <c r="W138" s="271">
        <f t="shared" si="12"/>
        <v>2.7139971518389847E-2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0.46088314513367756</v>
      </c>
      <c r="C139" s="271">
        <f t="shared" si="13"/>
        <v>0.45992871740702901</v>
      </c>
      <c r="D139" s="271">
        <f t="shared" si="13"/>
        <v>0.45311365330554593</v>
      </c>
      <c r="E139" s="271">
        <f t="shared" si="13"/>
        <v>0.45659264175456099</v>
      </c>
      <c r="F139" s="271">
        <f t="shared" si="13"/>
        <v>0.45252028100818931</v>
      </c>
      <c r="G139" s="271">
        <f t="shared" si="13"/>
        <v>0.45270331092611765</v>
      </c>
      <c r="H139" s="271">
        <f t="shared" si="13"/>
        <v>0.45165594405105158</v>
      </c>
      <c r="I139" s="271">
        <f t="shared" si="13"/>
        <v>0.45009675562596113</v>
      </c>
      <c r="J139" s="271">
        <f t="shared" si="13"/>
        <v>0.45580117711766249</v>
      </c>
      <c r="K139" s="271">
        <f t="shared" si="13"/>
        <v>0.45884104999062753</v>
      </c>
      <c r="L139" s="271">
        <f t="shared" si="13"/>
        <v>0.46341162734248809</v>
      </c>
      <c r="M139" s="271">
        <f t="shared" si="13"/>
        <v>0.47050499399999529</v>
      </c>
      <c r="N139" s="271">
        <f t="shared" si="13"/>
        <v>0.46578830963911744</v>
      </c>
      <c r="O139" s="271">
        <f t="shared" si="13"/>
        <v>0.4666915768693855</v>
      </c>
      <c r="P139" s="271">
        <f t="shared" si="13"/>
        <v>0.46424819855155036</v>
      </c>
      <c r="Q139" s="271">
        <f t="shared" si="13"/>
        <v>0.46423055922057699</v>
      </c>
      <c r="R139" s="271">
        <f t="shared" si="13"/>
        <v>0.46708923243789841</v>
      </c>
      <c r="S139" s="271">
        <f t="shared" si="13"/>
        <v>0.46600327185580265</v>
      </c>
      <c r="T139" s="271">
        <f t="shared" si="13"/>
        <v>0.46627680548922873</v>
      </c>
      <c r="U139" s="271">
        <f t="shared" si="13"/>
        <v>0.46489800260355618</v>
      </c>
      <c r="V139" s="271">
        <f t="shared" si="13"/>
        <v>0.46322932292775759</v>
      </c>
      <c r="W139" s="271">
        <f t="shared" si="13"/>
        <v>0.45869431943373629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0.44012740280715451</v>
      </c>
      <c r="C140" s="271">
        <f t="shared" si="14"/>
        <v>0.43921595746372522</v>
      </c>
      <c r="D140" s="271">
        <f t="shared" si="14"/>
        <v>0.43270780785005269</v>
      </c>
      <c r="E140" s="271">
        <f t="shared" si="14"/>
        <v>0.43603012103643946</v>
      </c>
      <c r="F140" s="271">
        <f t="shared" si="14"/>
        <v>0.43214115790658869</v>
      </c>
      <c r="G140" s="271">
        <f t="shared" si="14"/>
        <v>0.43231594512383587</v>
      </c>
      <c r="H140" s="271">
        <f t="shared" si="14"/>
        <v>0.4313157461203001</v>
      </c>
      <c r="I140" s="271">
        <f t="shared" si="14"/>
        <v>0.42982677530575014</v>
      </c>
      <c r="J140" s="271">
        <f t="shared" si="14"/>
        <v>0.43527429978602117</v>
      </c>
      <c r="K140" s="271">
        <f t="shared" si="14"/>
        <v>0.43817727284235602</v>
      </c>
      <c r="L140" s="271">
        <f t="shared" si="14"/>
        <v>0.44254201553352146</v>
      </c>
      <c r="M140" s="271">
        <f t="shared" si="14"/>
        <v>0.44931593442617679</v>
      </c>
      <c r="N140" s="271">
        <f t="shared" si="14"/>
        <v>0.44481166461389676</v>
      </c>
      <c r="O140" s="271">
        <f t="shared" si="14"/>
        <v>0.44567425345945638</v>
      </c>
      <c r="P140" s="271">
        <f t="shared" si="14"/>
        <v>0.44334091199436082</v>
      </c>
      <c r="Q140" s="271">
        <f t="shared" si="14"/>
        <v>0.44332406704567795</v>
      </c>
      <c r="R140" s="271">
        <f t="shared" si="14"/>
        <v>0.44605400072170581</v>
      </c>
      <c r="S140" s="271">
        <f t="shared" si="14"/>
        <v>0.44501694606784087</v>
      </c>
      <c r="T140" s="271">
        <f t="shared" si="14"/>
        <v>0.44527816119130853</v>
      </c>
      <c r="U140" s="271">
        <f t="shared" si="14"/>
        <v>0.44396145230433431</v>
      </c>
      <c r="V140" s="271">
        <f t="shared" si="14"/>
        <v>0.44236792114664086</v>
      </c>
      <c r="W140" s="271">
        <f t="shared" si="14"/>
        <v>0.43803715025466994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5.3464473510634748E-2</v>
      </c>
      <c r="C141" s="271">
        <f t="shared" si="15"/>
        <v>5.4356825215390425E-2</v>
      </c>
      <c r="D141" s="271">
        <f t="shared" si="15"/>
        <v>6.0703859681580298E-2</v>
      </c>
      <c r="E141" s="271">
        <f t="shared" si="15"/>
        <v>5.7445991453580536E-2</v>
      </c>
      <c r="F141" s="271">
        <f t="shared" si="15"/>
        <v>6.1251520743659651E-2</v>
      </c>
      <c r="G141" s="271">
        <f t="shared" si="15"/>
        <v>6.1060870338865272E-2</v>
      </c>
      <c r="H141" s="271">
        <f t="shared" si="15"/>
        <v>6.2046983796516596E-2</v>
      </c>
      <c r="I141" s="271">
        <f t="shared" si="15"/>
        <v>6.3485249782631203E-2</v>
      </c>
      <c r="J141" s="271">
        <f t="shared" si="15"/>
        <v>5.8219124210062749E-2</v>
      </c>
      <c r="K141" s="271">
        <f t="shared" si="15"/>
        <v>5.55393820204843E-2</v>
      </c>
      <c r="L141" s="271">
        <f t="shared" si="15"/>
        <v>5.1384433824609867E-2</v>
      </c>
      <c r="M141" s="271">
        <f t="shared" si="15"/>
        <v>4.4763875585668467E-2</v>
      </c>
      <c r="N141" s="271">
        <f t="shared" si="15"/>
        <v>4.9174100837550694E-2</v>
      </c>
      <c r="O141" s="271">
        <f t="shared" si="15"/>
        <v>4.8220283805602976E-2</v>
      </c>
      <c r="P141" s="271">
        <f t="shared" si="15"/>
        <v>4.9516263757228285E-2</v>
      </c>
      <c r="Q141" s="271">
        <f t="shared" si="15"/>
        <v>4.9286540147038371E-2</v>
      </c>
      <c r="R141" s="271">
        <f t="shared" si="15"/>
        <v>4.6557915320021508E-2</v>
      </c>
      <c r="S141" s="271">
        <f t="shared" si="15"/>
        <v>4.7404470329138679E-2</v>
      </c>
      <c r="T141" s="271">
        <f t="shared" si="15"/>
        <v>4.6969482150683674E-2</v>
      </c>
      <c r="U141" s="271">
        <f t="shared" si="15"/>
        <v>4.8011392250151948E-2</v>
      </c>
      <c r="V141" s="271">
        <f t="shared" si="15"/>
        <v>4.9066218170945787E-2</v>
      </c>
      <c r="W141" s="271">
        <f t="shared" si="15"/>
        <v>5.3247625093688813E-2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3.307224809803333E-2</v>
      </c>
      <c r="C142" s="320">
        <f t="shared" si="16"/>
        <v>3.4006829390803572E-2</v>
      </c>
      <c r="D142" s="320">
        <f t="shared" si="16"/>
        <v>4.0655403032001602E-2</v>
      </c>
      <c r="E142" s="320">
        <f t="shared" si="16"/>
        <v>3.7243603558285376E-2</v>
      </c>
      <c r="F142" s="320">
        <f t="shared" si="16"/>
        <v>4.1229318431582895E-2</v>
      </c>
      <c r="G142" s="320">
        <f t="shared" si="16"/>
        <v>4.1030569689101272E-2</v>
      </c>
      <c r="H142" s="320">
        <f t="shared" si="16"/>
        <v>4.2063024918265732E-2</v>
      </c>
      <c r="I142" s="320">
        <f t="shared" si="16"/>
        <v>4.3570278720838553E-2</v>
      </c>
      <c r="J142" s="320">
        <f t="shared" si="16"/>
        <v>3.8051755441529216E-2</v>
      </c>
      <c r="K142" s="320">
        <f t="shared" si="16"/>
        <v>3.5237511104268253E-2</v>
      </c>
      <c r="L142" s="320">
        <f t="shared" si="16"/>
        <v>3.0880333244304368E-2</v>
      </c>
      <c r="M142" s="320">
        <f t="shared" si="16"/>
        <v>2.3945922061636513E-2</v>
      </c>
      <c r="N142" s="320">
        <f t="shared" si="16"/>
        <v>2.8564841625087042E-2</v>
      </c>
      <c r="O142" s="320">
        <f t="shared" si="16"/>
        <v>2.7571058651312364E-2</v>
      </c>
      <c r="P142" s="320">
        <f t="shared" si="16"/>
        <v>2.8975148265770113E-2</v>
      </c>
      <c r="Q142" s="320">
        <f t="shared" si="16"/>
        <v>2.8746205125027013E-2</v>
      </c>
      <c r="R142" s="320">
        <f t="shared" si="16"/>
        <v>2.5891095506270442E-2</v>
      </c>
      <c r="S142" s="320">
        <f t="shared" si="16"/>
        <v>2.6785699903205576E-2</v>
      </c>
      <c r="T142" s="320">
        <f t="shared" si="16"/>
        <v>2.63386089616757E-2</v>
      </c>
      <c r="U142" s="320">
        <f t="shared" si="16"/>
        <v>2.7441525543027857E-2</v>
      </c>
      <c r="V142" s="320">
        <f t="shared" si="16"/>
        <v>2.8570183827729124E-2</v>
      </c>
      <c r="W142" s="320">
        <f t="shared" si="16"/>
        <v>3.2952246414437017E-2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2.0392225412601411E-2</v>
      </c>
      <c r="C143" s="328">
        <f t="shared" si="17"/>
        <v>2.0349995824586846E-2</v>
      </c>
      <c r="D143" s="328">
        <f t="shared" si="17"/>
        <v>2.0048456649578696E-2</v>
      </c>
      <c r="E143" s="328">
        <f t="shared" si="17"/>
        <v>2.020238789529516E-2</v>
      </c>
      <c r="F143" s="328">
        <f t="shared" si="17"/>
        <v>2.002220231207676E-2</v>
      </c>
      <c r="G143" s="328">
        <f t="shared" si="17"/>
        <v>2.0030300649763997E-2</v>
      </c>
      <c r="H143" s="328">
        <f t="shared" si="17"/>
        <v>1.9983958878250861E-2</v>
      </c>
      <c r="I143" s="328">
        <f t="shared" si="17"/>
        <v>1.9914971061792647E-2</v>
      </c>
      <c r="J143" s="328">
        <f t="shared" si="17"/>
        <v>2.0167368768533537E-2</v>
      </c>
      <c r="K143" s="328">
        <f t="shared" si="17"/>
        <v>2.0301870916216051E-2</v>
      </c>
      <c r="L143" s="328">
        <f t="shared" si="17"/>
        <v>2.0504100580305499E-2</v>
      </c>
      <c r="M143" s="328">
        <f t="shared" si="17"/>
        <v>2.081795352403195E-2</v>
      </c>
      <c r="N143" s="328">
        <f t="shared" si="17"/>
        <v>2.0609259212463656E-2</v>
      </c>
      <c r="O143" s="328">
        <f t="shared" si="17"/>
        <v>2.0649225154290612E-2</v>
      </c>
      <c r="P143" s="328">
        <f t="shared" si="17"/>
        <v>2.0541115491458178E-2</v>
      </c>
      <c r="Q143" s="328">
        <f t="shared" si="17"/>
        <v>2.0540335022011351E-2</v>
      </c>
      <c r="R143" s="328">
        <f t="shared" si="17"/>
        <v>2.0666819813751069E-2</v>
      </c>
      <c r="S143" s="328">
        <f t="shared" si="17"/>
        <v>2.0618770425933096E-2</v>
      </c>
      <c r="T143" s="328">
        <f t="shared" si="17"/>
        <v>2.0630873189007973E-2</v>
      </c>
      <c r="U143" s="328">
        <f t="shared" si="17"/>
        <v>2.0569866707124091E-2</v>
      </c>
      <c r="V143" s="328">
        <f t="shared" si="17"/>
        <v>2.0496034343216663E-2</v>
      </c>
      <c r="W143" s="328">
        <f t="shared" si="17"/>
        <v>2.0295378679251793E-2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1.0000000000000002</v>
      </c>
      <c r="D146" s="234">
        <f t="shared" si="18"/>
        <v>1</v>
      </c>
      <c r="E146" s="234">
        <f t="shared" si="18"/>
        <v>0.99999999999999967</v>
      </c>
      <c r="F146" s="234">
        <f t="shared" si="18"/>
        <v>1</v>
      </c>
      <c r="G146" s="234">
        <f t="shared" si="18"/>
        <v>1</v>
      </c>
      <c r="H146" s="234">
        <f t="shared" si="18"/>
        <v>1.0000000000000004</v>
      </c>
      <c r="I146" s="234">
        <f t="shared" si="18"/>
        <v>1.0000000000000004</v>
      </c>
      <c r="J146" s="234">
        <f t="shared" si="18"/>
        <v>1</v>
      </c>
      <c r="K146" s="234">
        <f t="shared" si="18"/>
        <v>0.99999999999999967</v>
      </c>
      <c r="L146" s="234">
        <f t="shared" si="18"/>
        <v>1.0000000000000004</v>
      </c>
      <c r="M146" s="234">
        <f t="shared" si="18"/>
        <v>0.99999999999999978</v>
      </c>
      <c r="N146" s="234">
        <f t="shared" si="18"/>
        <v>1</v>
      </c>
      <c r="O146" s="234">
        <f t="shared" si="18"/>
        <v>0.99999999999999978</v>
      </c>
      <c r="P146" s="234">
        <f t="shared" si="18"/>
        <v>0.99999999999999978</v>
      </c>
      <c r="Q146" s="234">
        <f t="shared" si="18"/>
        <v>1</v>
      </c>
      <c r="R146" s="234">
        <f t="shared" si="18"/>
        <v>1</v>
      </c>
      <c r="S146" s="234">
        <f t="shared" si="18"/>
        <v>1</v>
      </c>
      <c r="T146" s="234">
        <f t="shared" si="18"/>
        <v>0.99999999999999978</v>
      </c>
      <c r="U146" s="234">
        <f t="shared" si="18"/>
        <v>1</v>
      </c>
      <c r="V146" s="234">
        <f t="shared" si="18"/>
        <v>1.0000000000000004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7.1955502283728122E-3</v>
      </c>
      <c r="C147" s="268">
        <f t="shared" si="19"/>
        <v>7.1955502283728131E-3</v>
      </c>
      <c r="D147" s="268">
        <f t="shared" si="19"/>
        <v>7.1955502283728122E-3</v>
      </c>
      <c r="E147" s="268">
        <f t="shared" si="19"/>
        <v>7.1955502283728304E-3</v>
      </c>
      <c r="F147" s="268">
        <f t="shared" si="19"/>
        <v>7.1955502283728079E-3</v>
      </c>
      <c r="G147" s="268">
        <f t="shared" si="19"/>
        <v>7.1955502283728079E-3</v>
      </c>
      <c r="H147" s="268">
        <f t="shared" si="19"/>
        <v>7.1955502283727541E-3</v>
      </c>
      <c r="I147" s="268">
        <f t="shared" si="19"/>
        <v>7.1955502283727385E-3</v>
      </c>
      <c r="J147" s="268">
        <f t="shared" si="19"/>
        <v>7.1955502283728408E-3</v>
      </c>
      <c r="K147" s="268">
        <f t="shared" si="19"/>
        <v>7.1955502283727688E-3</v>
      </c>
      <c r="L147" s="268">
        <f t="shared" si="19"/>
        <v>7.1955502283726656E-3</v>
      </c>
      <c r="M147" s="268">
        <f t="shared" si="19"/>
        <v>7.1955502283726396E-3</v>
      </c>
      <c r="N147" s="268">
        <f t="shared" si="19"/>
        <v>7.1955502283725173E-3</v>
      </c>
      <c r="O147" s="268">
        <f t="shared" si="19"/>
        <v>7.1955502283723672E-3</v>
      </c>
      <c r="P147" s="268">
        <f t="shared" si="19"/>
        <v>7.1955502283724453E-3</v>
      </c>
      <c r="Q147" s="268">
        <f t="shared" si="19"/>
        <v>7.1955502283724887E-3</v>
      </c>
      <c r="R147" s="268">
        <f t="shared" si="19"/>
        <v>7.1955502283724687E-3</v>
      </c>
      <c r="S147" s="268">
        <f t="shared" si="19"/>
        <v>7.1955502283725485E-3</v>
      </c>
      <c r="T147" s="268">
        <f t="shared" si="19"/>
        <v>7.1955502283725086E-3</v>
      </c>
      <c r="U147" s="268">
        <f t="shared" si="19"/>
        <v>7.1955502283726014E-3</v>
      </c>
      <c r="V147" s="268">
        <f t="shared" si="19"/>
        <v>7.1955502283725364E-3</v>
      </c>
      <c r="W147" s="268">
        <f t="shared" si="19"/>
        <v>7.1955502283726483E-3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8.0564402695843425E-3</v>
      </c>
      <c r="C148" s="269">
        <f t="shared" si="20"/>
        <v>8.0564402695843425E-3</v>
      </c>
      <c r="D148" s="269">
        <f t="shared" si="20"/>
        <v>8.0564402695843459E-3</v>
      </c>
      <c r="E148" s="269">
        <f t="shared" si="20"/>
        <v>8.0564402695843598E-3</v>
      </c>
      <c r="F148" s="269">
        <f t="shared" si="20"/>
        <v>8.0564402695843373E-3</v>
      </c>
      <c r="G148" s="269">
        <f t="shared" si="20"/>
        <v>8.0564402695843338E-3</v>
      </c>
      <c r="H148" s="269">
        <f t="shared" si="20"/>
        <v>8.0564402695842748E-3</v>
      </c>
      <c r="I148" s="269">
        <f t="shared" si="20"/>
        <v>8.0564402695842592E-3</v>
      </c>
      <c r="J148" s="269">
        <f t="shared" si="20"/>
        <v>8.0564402695843737E-3</v>
      </c>
      <c r="K148" s="269">
        <f t="shared" si="20"/>
        <v>8.0564402695842922E-3</v>
      </c>
      <c r="L148" s="269">
        <f t="shared" si="20"/>
        <v>8.0564402695841794E-3</v>
      </c>
      <c r="M148" s="269">
        <f t="shared" si="20"/>
        <v>8.0564402695841534E-3</v>
      </c>
      <c r="N148" s="269">
        <f t="shared" si="20"/>
        <v>8.0564402695840129E-3</v>
      </c>
      <c r="O148" s="269">
        <f t="shared" si="20"/>
        <v>8.0564402695838429E-3</v>
      </c>
      <c r="P148" s="269">
        <f t="shared" si="20"/>
        <v>8.0564402695839296E-3</v>
      </c>
      <c r="Q148" s="269">
        <f t="shared" si="20"/>
        <v>8.0564402695839712E-3</v>
      </c>
      <c r="R148" s="269">
        <f t="shared" si="20"/>
        <v>8.0564402695839556E-3</v>
      </c>
      <c r="S148" s="269">
        <f t="shared" si="20"/>
        <v>8.0564402695840441E-3</v>
      </c>
      <c r="T148" s="269">
        <f t="shared" si="20"/>
        <v>8.0564402695840025E-3</v>
      </c>
      <c r="U148" s="269">
        <f t="shared" si="20"/>
        <v>8.0564402695841066E-3</v>
      </c>
      <c r="V148" s="269">
        <f t="shared" si="20"/>
        <v>8.056440269584032E-3</v>
      </c>
      <c r="W148" s="269">
        <f t="shared" si="20"/>
        <v>8.0564402695841569E-3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8.7558226259360564E-3</v>
      </c>
      <c r="C149" s="269">
        <f t="shared" si="21"/>
        <v>8.9908371742445335E-3</v>
      </c>
      <c r="D149" s="269">
        <f t="shared" si="21"/>
        <v>1.0628488028954698E-2</v>
      </c>
      <c r="E149" s="269">
        <f t="shared" si="21"/>
        <v>9.7608096762393341E-3</v>
      </c>
      <c r="F149" s="269">
        <f t="shared" si="21"/>
        <v>1.0758505749862739E-2</v>
      </c>
      <c r="G149" s="269">
        <f t="shared" si="21"/>
        <v>1.0672090964706215E-2</v>
      </c>
      <c r="H149" s="269">
        <f t="shared" si="21"/>
        <v>1.0952950967847394E-2</v>
      </c>
      <c r="I149" s="269">
        <f t="shared" si="21"/>
        <v>1.130897138919703E-2</v>
      </c>
      <c r="J149" s="269">
        <f t="shared" si="21"/>
        <v>1.0013277240968158E-2</v>
      </c>
      <c r="K149" s="269">
        <f t="shared" si="21"/>
        <v>9.5391889484018472E-3</v>
      </c>
      <c r="L149" s="269">
        <f t="shared" si="21"/>
        <v>8.5383985878796208E-3</v>
      </c>
      <c r="M149" s="269">
        <f t="shared" si="21"/>
        <v>6.685967106613103E-3</v>
      </c>
      <c r="N149" s="269">
        <f t="shared" si="21"/>
        <v>7.9270309994108751E-3</v>
      </c>
      <c r="O149" s="269">
        <f t="shared" si="21"/>
        <v>7.5510305520744749E-3</v>
      </c>
      <c r="P149" s="269">
        <f t="shared" si="21"/>
        <v>7.8999957629711341E-3</v>
      </c>
      <c r="Q149" s="269">
        <f t="shared" si="21"/>
        <v>7.8061398610303201E-3</v>
      </c>
      <c r="R149" s="269">
        <f t="shared" si="21"/>
        <v>7.0689605357371092E-3</v>
      </c>
      <c r="S149" s="269">
        <f t="shared" si="21"/>
        <v>7.2798186368422555E-3</v>
      </c>
      <c r="T149" s="269">
        <f t="shared" si="21"/>
        <v>7.1705248137966119E-3</v>
      </c>
      <c r="U149" s="269">
        <f t="shared" si="21"/>
        <v>7.435282967424503E-3</v>
      </c>
      <c r="V149" s="269">
        <f t="shared" si="21"/>
        <v>7.687843993366715E-3</v>
      </c>
      <c r="W149" s="269">
        <f t="shared" si="21"/>
        <v>8.7547788075328301E-3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5.9256386055765043E-3</v>
      </c>
      <c r="C150" s="269">
        <f t="shared" si="22"/>
        <v>5.9256386055765043E-3</v>
      </c>
      <c r="D150" s="269">
        <f t="shared" si="22"/>
        <v>5.9256386055765121E-3</v>
      </c>
      <c r="E150" s="269">
        <f t="shared" si="22"/>
        <v>5.9256386055765243E-3</v>
      </c>
      <c r="F150" s="269">
        <f t="shared" si="22"/>
        <v>5.9256386055765078E-3</v>
      </c>
      <c r="G150" s="269">
        <f t="shared" si="22"/>
        <v>5.9256386055765026E-3</v>
      </c>
      <c r="H150" s="269">
        <f t="shared" si="22"/>
        <v>5.9256386055764627E-3</v>
      </c>
      <c r="I150" s="269">
        <f t="shared" si="22"/>
        <v>5.9256386055764479E-3</v>
      </c>
      <c r="J150" s="269">
        <f t="shared" si="22"/>
        <v>5.9256386055765329E-3</v>
      </c>
      <c r="K150" s="269">
        <f t="shared" si="22"/>
        <v>5.9256386055764705E-3</v>
      </c>
      <c r="L150" s="269">
        <f t="shared" si="22"/>
        <v>5.9256386055763915E-3</v>
      </c>
      <c r="M150" s="269">
        <f t="shared" si="22"/>
        <v>5.9256386055763681E-3</v>
      </c>
      <c r="N150" s="269">
        <f t="shared" si="22"/>
        <v>5.9256386055762684E-3</v>
      </c>
      <c r="O150" s="269">
        <f t="shared" si="22"/>
        <v>5.9256386055761426E-3</v>
      </c>
      <c r="P150" s="269">
        <f t="shared" si="22"/>
        <v>5.9256386055762094E-3</v>
      </c>
      <c r="Q150" s="269">
        <f t="shared" si="22"/>
        <v>5.9256386055762363E-3</v>
      </c>
      <c r="R150" s="269">
        <f t="shared" si="22"/>
        <v>5.9256386055762285E-3</v>
      </c>
      <c r="S150" s="269">
        <f t="shared" si="22"/>
        <v>5.9256386055762892E-3</v>
      </c>
      <c r="T150" s="269">
        <f t="shared" si="22"/>
        <v>5.9256386055762588E-3</v>
      </c>
      <c r="U150" s="269">
        <f t="shared" si="22"/>
        <v>5.9256386055763378E-3</v>
      </c>
      <c r="V150" s="269">
        <f t="shared" si="22"/>
        <v>5.9256386055762823E-3</v>
      </c>
      <c r="W150" s="269">
        <f t="shared" si="22"/>
        <v>5.9256386055763759E-3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7.6972870308003819E-3</v>
      </c>
      <c r="C151" s="270">
        <f t="shared" si="23"/>
        <v>7.7063304157990046E-3</v>
      </c>
      <c r="D151" s="270">
        <f t="shared" si="23"/>
        <v>7.861719676098106E-3</v>
      </c>
      <c r="E151" s="270">
        <f t="shared" si="23"/>
        <v>7.8317014225568714E-3</v>
      </c>
      <c r="F151" s="270">
        <f t="shared" si="23"/>
        <v>7.8886343095988833E-3</v>
      </c>
      <c r="G151" s="270">
        <f t="shared" si="23"/>
        <v>7.9399999343159888E-3</v>
      </c>
      <c r="H151" s="270">
        <f t="shared" si="23"/>
        <v>7.9418273668620185E-3</v>
      </c>
      <c r="I151" s="270">
        <f t="shared" si="23"/>
        <v>8.0281466376440763E-3</v>
      </c>
      <c r="J151" s="270">
        <f t="shared" si="23"/>
        <v>7.7415494905564161E-3</v>
      </c>
      <c r="K151" s="270">
        <f t="shared" si="23"/>
        <v>7.2026788569668912E-3</v>
      </c>
      <c r="L151" s="270">
        <f t="shared" si="23"/>
        <v>6.7392748703527178E-3</v>
      </c>
      <c r="M151" s="270">
        <f t="shared" si="23"/>
        <v>6.6003581392451265E-3</v>
      </c>
      <c r="N151" s="270">
        <f t="shared" si="23"/>
        <v>6.660729697320014E-3</v>
      </c>
      <c r="O151" s="270">
        <f t="shared" si="23"/>
        <v>7.0289063904788755E-3</v>
      </c>
      <c r="P151" s="270">
        <f t="shared" si="23"/>
        <v>1.1323075225219238E-2</v>
      </c>
      <c r="Q151" s="270">
        <f t="shared" si="23"/>
        <v>1.2338299915515194E-2</v>
      </c>
      <c r="R151" s="270">
        <f t="shared" si="23"/>
        <v>1.2586362191056496E-2</v>
      </c>
      <c r="S151" s="270">
        <f t="shared" si="23"/>
        <v>1.3279274972913592E-2</v>
      </c>
      <c r="T151" s="270">
        <f t="shared" si="23"/>
        <v>1.4069973037844094E-2</v>
      </c>
      <c r="U151" s="270">
        <f t="shared" si="23"/>
        <v>1.5094414259786082E-2</v>
      </c>
      <c r="V151" s="270">
        <f t="shared" si="23"/>
        <v>1.7181836037045563E-2</v>
      </c>
      <c r="W151" s="270">
        <f t="shared" si="23"/>
        <v>1.7305303181889709E-2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3.7338071162627801E-2</v>
      </c>
      <c r="C152" s="271">
        <f t="shared" si="24"/>
        <v>3.8340260254832753E-2</v>
      </c>
      <c r="D152" s="271">
        <f t="shared" si="24"/>
        <v>4.5323810146716201E-2</v>
      </c>
      <c r="E152" s="271">
        <f t="shared" si="24"/>
        <v>4.1623708230079409E-2</v>
      </c>
      <c r="F152" s="271">
        <f t="shared" si="24"/>
        <v>4.5878253872116394E-2</v>
      </c>
      <c r="G152" s="271">
        <f t="shared" si="24"/>
        <v>4.550974921692616E-2</v>
      </c>
      <c r="H152" s="271">
        <f t="shared" si="24"/>
        <v>4.6707440311416555E-2</v>
      </c>
      <c r="I152" s="271">
        <f t="shared" si="24"/>
        <v>4.8225643271390319E-2</v>
      </c>
      <c r="J152" s="271">
        <f t="shared" si="24"/>
        <v>4.2700323449553712E-2</v>
      </c>
      <c r="K152" s="271">
        <f t="shared" si="24"/>
        <v>4.0678635349937028E-2</v>
      </c>
      <c r="L152" s="271">
        <f t="shared" si="24"/>
        <v>3.6410894522323337E-2</v>
      </c>
      <c r="M152" s="271">
        <f t="shared" si="24"/>
        <v>2.8511440475990739E-2</v>
      </c>
      <c r="N152" s="271">
        <f t="shared" si="24"/>
        <v>3.3803796651570198E-2</v>
      </c>
      <c r="O152" s="271">
        <f t="shared" si="24"/>
        <v>3.2200391459436636E-2</v>
      </c>
      <c r="P152" s="271">
        <f t="shared" si="24"/>
        <v>3.36885083885239E-2</v>
      </c>
      <c r="Q152" s="271">
        <f t="shared" si="24"/>
        <v>3.3288272054896241E-2</v>
      </c>
      <c r="R152" s="271">
        <f t="shared" si="24"/>
        <v>3.0144666332929813E-2</v>
      </c>
      <c r="S152" s="271">
        <f t="shared" si="24"/>
        <v>3.1043843385804241E-2</v>
      </c>
      <c r="T152" s="271">
        <f t="shared" si="24"/>
        <v>3.0577774037799651E-2</v>
      </c>
      <c r="U152" s="271">
        <f t="shared" si="24"/>
        <v>3.1706800881235411E-2</v>
      </c>
      <c r="V152" s="271">
        <f t="shared" si="24"/>
        <v>3.2783814653945163E-2</v>
      </c>
      <c r="W152" s="271">
        <f t="shared" si="24"/>
        <v>3.7333619934286882E-2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0.14789996589915475</v>
      </c>
      <c r="C153" s="271">
        <f t="shared" si="25"/>
        <v>0.14715503387590656</v>
      </c>
      <c r="D153" s="271">
        <f t="shared" si="25"/>
        <v>0.14260203817493974</v>
      </c>
      <c r="E153" s="271">
        <f t="shared" si="25"/>
        <v>0.14650082634996339</v>
      </c>
      <c r="F153" s="271">
        <f t="shared" si="25"/>
        <v>0.14264871267666235</v>
      </c>
      <c r="G153" s="271">
        <f t="shared" si="25"/>
        <v>0.14451109938504966</v>
      </c>
      <c r="H153" s="271">
        <f t="shared" si="25"/>
        <v>0.14242064936336243</v>
      </c>
      <c r="I153" s="271">
        <f t="shared" si="25"/>
        <v>0.14172893730525668</v>
      </c>
      <c r="J153" s="271">
        <f t="shared" si="25"/>
        <v>0.14333169255862072</v>
      </c>
      <c r="K153" s="271">
        <f t="shared" si="25"/>
        <v>0.1337897372895131</v>
      </c>
      <c r="L153" s="271">
        <f t="shared" si="25"/>
        <v>0.13015621093930568</v>
      </c>
      <c r="M153" s="271">
        <f t="shared" si="25"/>
        <v>0.13633158953132557</v>
      </c>
      <c r="N153" s="271">
        <f t="shared" si="25"/>
        <v>0.1320177435287451</v>
      </c>
      <c r="O153" s="271">
        <f t="shared" si="25"/>
        <v>0.14000918826443395</v>
      </c>
      <c r="P153" s="271">
        <f t="shared" si="25"/>
        <v>0.13815576888319081</v>
      </c>
      <c r="Q153" s="271">
        <f t="shared" si="25"/>
        <v>0.14005261593682758</v>
      </c>
      <c r="R153" s="271">
        <f t="shared" si="25"/>
        <v>0.14172635658179616</v>
      </c>
      <c r="S153" s="271">
        <f t="shared" si="25"/>
        <v>0.14227523202662254</v>
      </c>
      <c r="T153" s="271">
        <f t="shared" si="25"/>
        <v>0.14178688801040704</v>
      </c>
      <c r="U153" s="271">
        <f t="shared" si="25"/>
        <v>0.14195980711455217</v>
      </c>
      <c r="V153" s="271">
        <f t="shared" si="25"/>
        <v>0.14267697547980762</v>
      </c>
      <c r="W153" s="271">
        <f t="shared" si="25"/>
        <v>0.14214610707864531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0.12174649938026949</v>
      </c>
      <c r="C154" s="320">
        <f t="shared" si="26"/>
        <v>0.1210917152010354</v>
      </c>
      <c r="D154" s="320">
        <f t="shared" si="26"/>
        <v>0.11721187087530094</v>
      </c>
      <c r="E154" s="320">
        <f t="shared" si="26"/>
        <v>0.12085195526425672</v>
      </c>
      <c r="F154" s="320">
        <f t="shared" si="26"/>
        <v>0.11733889329610994</v>
      </c>
      <c r="G154" s="320">
        <f t="shared" si="26"/>
        <v>0.11927275633987247</v>
      </c>
      <c r="H154" s="320">
        <f t="shared" si="26"/>
        <v>0.11721234874700928</v>
      </c>
      <c r="I154" s="320">
        <f t="shared" si="26"/>
        <v>0.11668838828869393</v>
      </c>
      <c r="J154" s="320">
        <f t="shared" si="26"/>
        <v>0.1176228702097093</v>
      </c>
      <c r="K154" s="320">
        <f t="shared" si="26"/>
        <v>0.10716571382958789</v>
      </c>
      <c r="L154" s="320">
        <f t="shared" si="26"/>
        <v>0.10269203519431758</v>
      </c>
      <c r="M154" s="320">
        <f t="shared" si="26"/>
        <v>0.1081735700314272</v>
      </c>
      <c r="N154" s="320">
        <f t="shared" si="26"/>
        <v>0.10431182726112036</v>
      </c>
      <c r="O154" s="320">
        <f t="shared" si="26"/>
        <v>0.11261313860201833</v>
      </c>
      <c r="P154" s="320">
        <f t="shared" si="26"/>
        <v>0.11102534272848276</v>
      </c>
      <c r="Q154" s="320">
        <f t="shared" si="26"/>
        <v>0.11303203198430226</v>
      </c>
      <c r="R154" s="320">
        <f t="shared" si="26"/>
        <v>0.11439191644342028</v>
      </c>
      <c r="S154" s="320">
        <f t="shared" si="26"/>
        <v>0.11512886454925103</v>
      </c>
      <c r="T154" s="320">
        <f t="shared" si="26"/>
        <v>0.11457823026065023</v>
      </c>
      <c r="U154" s="320">
        <f t="shared" si="26"/>
        <v>0.11496053056884778</v>
      </c>
      <c r="V154" s="320">
        <f t="shared" si="26"/>
        <v>0.1159596631880432</v>
      </c>
      <c r="W154" s="320">
        <f t="shared" si="26"/>
        <v>0.1160251725842021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2.6153466518885254E-2</v>
      </c>
      <c r="C155" s="320">
        <f t="shared" si="27"/>
        <v>2.6063318674871164E-2</v>
      </c>
      <c r="D155" s="320">
        <f t="shared" si="27"/>
        <v>2.5390167299638809E-2</v>
      </c>
      <c r="E155" s="320">
        <f t="shared" si="27"/>
        <v>2.5648871085706675E-2</v>
      </c>
      <c r="F155" s="320">
        <f t="shared" si="27"/>
        <v>2.5309819380552403E-2</v>
      </c>
      <c r="G155" s="320">
        <f t="shared" si="27"/>
        <v>2.5238343045177185E-2</v>
      </c>
      <c r="H155" s="320">
        <f t="shared" si="27"/>
        <v>2.5208300616353145E-2</v>
      </c>
      <c r="I155" s="320">
        <f t="shared" si="27"/>
        <v>2.5040549016562753E-2</v>
      </c>
      <c r="J155" s="320">
        <f t="shared" si="27"/>
        <v>2.570882234891142E-2</v>
      </c>
      <c r="K155" s="320">
        <f t="shared" si="27"/>
        <v>2.6624023459925199E-2</v>
      </c>
      <c r="L155" s="320">
        <f t="shared" si="27"/>
        <v>2.7464175744988103E-2</v>
      </c>
      <c r="M155" s="320">
        <f t="shared" si="27"/>
        <v>2.8158019499898365E-2</v>
      </c>
      <c r="N155" s="320">
        <f t="shared" si="27"/>
        <v>2.7705916267624729E-2</v>
      </c>
      <c r="O155" s="320">
        <f t="shared" si="27"/>
        <v>2.7396049662415625E-2</v>
      </c>
      <c r="P155" s="320">
        <f t="shared" si="27"/>
        <v>2.7130426154708051E-2</v>
      </c>
      <c r="Q155" s="320">
        <f t="shared" si="27"/>
        <v>2.702058395252532E-2</v>
      </c>
      <c r="R155" s="320">
        <f t="shared" si="27"/>
        <v>2.7334440138375889E-2</v>
      </c>
      <c r="S155" s="320">
        <f t="shared" si="27"/>
        <v>2.7146367477371529E-2</v>
      </c>
      <c r="T155" s="320">
        <f t="shared" si="27"/>
        <v>2.7208657749756813E-2</v>
      </c>
      <c r="U155" s="320">
        <f t="shared" si="27"/>
        <v>2.699927654570438E-2</v>
      </c>
      <c r="V155" s="320">
        <f t="shared" si="27"/>
        <v>2.6717312291764453E-2</v>
      </c>
      <c r="W155" s="320">
        <f t="shared" si="27"/>
        <v>2.612093449444319E-2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0.67319292660707764</v>
      </c>
      <c r="C157" s="271">
        <f t="shared" si="29"/>
        <v>0.67199166214172845</v>
      </c>
      <c r="D157" s="271">
        <f t="shared" si="29"/>
        <v>0.66252678830318656</v>
      </c>
      <c r="E157" s="271">
        <f t="shared" si="29"/>
        <v>0.66515864995724705</v>
      </c>
      <c r="F157" s="271">
        <f t="shared" si="29"/>
        <v>0.66112083146153022</v>
      </c>
      <c r="G157" s="271">
        <f t="shared" si="29"/>
        <v>0.65901732780991162</v>
      </c>
      <c r="H157" s="271">
        <f t="shared" si="29"/>
        <v>0.6594717366659093</v>
      </c>
      <c r="I157" s="271">
        <f t="shared" si="29"/>
        <v>0.65689324240138347</v>
      </c>
      <c r="J157" s="271">
        <f t="shared" si="29"/>
        <v>0.66768254048151909</v>
      </c>
      <c r="K157" s="271">
        <f t="shared" si="29"/>
        <v>0.68794618130504859</v>
      </c>
      <c r="L157" s="271">
        <f t="shared" si="29"/>
        <v>0.70416135033233196</v>
      </c>
      <c r="M157" s="271">
        <f t="shared" si="29"/>
        <v>0.71322321615505946</v>
      </c>
      <c r="N157" s="271">
        <f t="shared" si="29"/>
        <v>0.70746220081953204</v>
      </c>
      <c r="O157" s="271">
        <f t="shared" si="29"/>
        <v>0.69833723055384922</v>
      </c>
      <c r="P157" s="271">
        <f t="shared" si="29"/>
        <v>0.69334800628975879</v>
      </c>
      <c r="Q157" s="271">
        <f t="shared" si="29"/>
        <v>0.69027976355957266</v>
      </c>
      <c r="R157" s="271">
        <f t="shared" si="29"/>
        <v>0.69480405228349018</v>
      </c>
      <c r="S157" s="271">
        <f t="shared" si="29"/>
        <v>0.69111860164570371</v>
      </c>
      <c r="T157" s="271">
        <f t="shared" si="29"/>
        <v>0.69217272230836313</v>
      </c>
      <c r="U157" s="271">
        <f t="shared" si="29"/>
        <v>0.68819635696514025</v>
      </c>
      <c r="V157" s="271">
        <f t="shared" si="29"/>
        <v>0.68240277104371583</v>
      </c>
      <c r="W157" s="271">
        <f t="shared" si="29"/>
        <v>0.67239710626295857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0.63624242302171485</v>
      </c>
      <c r="C158" s="320">
        <f t="shared" si="30"/>
        <v>0.63404937214395474</v>
      </c>
      <c r="D158" s="320">
        <f t="shared" si="30"/>
        <v>0.61767343736188762</v>
      </c>
      <c r="E158" s="320">
        <f t="shared" si="30"/>
        <v>0.62396699403338485</v>
      </c>
      <c r="F158" s="320">
        <f t="shared" si="30"/>
        <v>0.61571879189692114</v>
      </c>
      <c r="G158" s="320">
        <f t="shared" si="30"/>
        <v>0.6139799678379767</v>
      </c>
      <c r="H158" s="320">
        <f t="shared" si="30"/>
        <v>0.61324911758167677</v>
      </c>
      <c r="I158" s="320">
        <f t="shared" si="30"/>
        <v>0.60916817923878697</v>
      </c>
      <c r="J158" s="320">
        <f t="shared" si="30"/>
        <v>0.62542544455798554</v>
      </c>
      <c r="K158" s="320">
        <f t="shared" si="30"/>
        <v>0.64768978844536651</v>
      </c>
      <c r="L158" s="320">
        <f t="shared" si="30"/>
        <v>0.6681283993335132</v>
      </c>
      <c r="M158" s="320">
        <f t="shared" si="30"/>
        <v>0.68500772320837422</v>
      </c>
      <c r="N158" s="320">
        <f t="shared" si="30"/>
        <v>0.67400928612738453</v>
      </c>
      <c r="O158" s="320">
        <f t="shared" si="30"/>
        <v>0.66647107777670989</v>
      </c>
      <c r="P158" s="320">
        <f t="shared" si="30"/>
        <v>0.66000918317343182</v>
      </c>
      <c r="Q158" s="320">
        <f t="shared" si="30"/>
        <v>0.6573370223408963</v>
      </c>
      <c r="R158" s="320">
        <f t="shared" si="30"/>
        <v>0.66497228629421312</v>
      </c>
      <c r="S158" s="320">
        <f t="shared" si="30"/>
        <v>0.660396992022796</v>
      </c>
      <c r="T158" s="320">
        <f t="shared" si="30"/>
        <v>0.66191234425361711</v>
      </c>
      <c r="U158" s="320">
        <f t="shared" si="30"/>
        <v>0.6568186713171702</v>
      </c>
      <c r="V158" s="320">
        <f t="shared" si="30"/>
        <v>0.64995925097980445</v>
      </c>
      <c r="W158" s="320">
        <f t="shared" si="30"/>
        <v>0.6354510077023775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3.6950503585362754E-2</v>
      </c>
      <c r="C159" s="320">
        <f t="shared" si="31"/>
        <v>3.7942289997773819E-2</v>
      </c>
      <c r="D159" s="320">
        <f t="shared" si="31"/>
        <v>4.4853350941298935E-2</v>
      </c>
      <c r="E159" s="320">
        <f t="shared" si="31"/>
        <v>4.1191655923862133E-2</v>
      </c>
      <c r="F159" s="320">
        <f t="shared" si="31"/>
        <v>4.5402039564609149E-2</v>
      </c>
      <c r="G159" s="320">
        <f t="shared" si="31"/>
        <v>4.503735997193492E-2</v>
      </c>
      <c r="H159" s="320">
        <f t="shared" si="31"/>
        <v>4.62226190842326E-2</v>
      </c>
      <c r="I159" s="320">
        <f t="shared" si="31"/>
        <v>4.7725063162596462E-2</v>
      </c>
      <c r="J159" s="320">
        <f t="shared" si="31"/>
        <v>4.2257095923533494E-2</v>
      </c>
      <c r="K159" s="320">
        <f t="shared" si="31"/>
        <v>4.0256392859682105E-2</v>
      </c>
      <c r="L159" s="320">
        <f t="shared" si="31"/>
        <v>3.6032950998818709E-2</v>
      </c>
      <c r="M159" s="320">
        <f t="shared" si="31"/>
        <v>2.8215492946685135E-2</v>
      </c>
      <c r="N159" s="320">
        <f t="shared" si="31"/>
        <v>3.345291469214743E-2</v>
      </c>
      <c r="O159" s="320">
        <f t="shared" si="31"/>
        <v>3.1866152777139327E-2</v>
      </c>
      <c r="P159" s="320">
        <f t="shared" si="31"/>
        <v>3.3338823116326938E-2</v>
      </c>
      <c r="Q159" s="320">
        <f t="shared" si="31"/>
        <v>3.294274121867647E-2</v>
      </c>
      <c r="R159" s="320">
        <f t="shared" si="31"/>
        <v>2.9831765989277073E-2</v>
      </c>
      <c r="S159" s="320">
        <f t="shared" si="31"/>
        <v>3.0721609622907715E-2</v>
      </c>
      <c r="T159" s="320">
        <f t="shared" si="31"/>
        <v>3.0260378054746042E-2</v>
      </c>
      <c r="U159" s="320">
        <f t="shared" si="31"/>
        <v>3.1377685647970097E-2</v>
      </c>
      <c r="V159" s="320">
        <f t="shared" si="31"/>
        <v>3.2443520063911442E-2</v>
      </c>
      <c r="W159" s="320">
        <f t="shared" si="31"/>
        <v>3.6946098560581106E-2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0.10393829757086989</v>
      </c>
      <c r="C160" s="271">
        <f t="shared" si="32"/>
        <v>0.10463824703395512</v>
      </c>
      <c r="D160" s="271">
        <f t="shared" si="32"/>
        <v>0.10987952656657113</v>
      </c>
      <c r="E160" s="271">
        <f t="shared" si="32"/>
        <v>0.10794667526037996</v>
      </c>
      <c r="F160" s="271">
        <f t="shared" si="32"/>
        <v>0.11052743282669562</v>
      </c>
      <c r="G160" s="271">
        <f t="shared" si="32"/>
        <v>0.11117210358555678</v>
      </c>
      <c r="H160" s="271">
        <f t="shared" si="32"/>
        <v>0.11132776622106917</v>
      </c>
      <c r="I160" s="271">
        <f t="shared" si="32"/>
        <v>0.11263742989159541</v>
      </c>
      <c r="J160" s="271">
        <f t="shared" si="32"/>
        <v>0.10735298767524813</v>
      </c>
      <c r="K160" s="271">
        <f t="shared" si="32"/>
        <v>9.9665949146598709E-2</v>
      </c>
      <c r="L160" s="271">
        <f t="shared" si="32"/>
        <v>9.2816241644273725E-2</v>
      </c>
      <c r="M160" s="271">
        <f t="shared" si="32"/>
        <v>8.7469799488232691E-2</v>
      </c>
      <c r="N160" s="271">
        <f t="shared" si="32"/>
        <v>9.0950869199889164E-2</v>
      </c>
      <c r="O160" s="271">
        <f t="shared" si="32"/>
        <v>9.3695623676194315E-2</v>
      </c>
      <c r="P160" s="271">
        <f t="shared" si="32"/>
        <v>9.4407016346803277E-2</v>
      </c>
      <c r="Q160" s="271">
        <f t="shared" si="32"/>
        <v>9.5057279568625211E-2</v>
      </c>
      <c r="R160" s="271">
        <f t="shared" si="32"/>
        <v>9.2491972971457601E-2</v>
      </c>
      <c r="S160" s="271">
        <f t="shared" si="32"/>
        <v>9.3825600228580816E-2</v>
      </c>
      <c r="T160" s="271">
        <f t="shared" si="32"/>
        <v>9.3044488688256502E-2</v>
      </c>
      <c r="U160" s="271">
        <f t="shared" si="32"/>
        <v>9.4429708708328591E-2</v>
      </c>
      <c r="V160" s="271">
        <f t="shared" si="32"/>
        <v>9.6089129688586683E-2</v>
      </c>
      <c r="W160" s="271">
        <f t="shared" si="32"/>
        <v>0.10088545563115368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6.4863571935561637E-2</v>
      </c>
      <c r="C161" s="320">
        <f t="shared" si="33"/>
        <v>6.4514718860292822E-2</v>
      </c>
      <c r="D161" s="320">
        <f t="shared" si="33"/>
        <v>6.2447632226984268E-2</v>
      </c>
      <c r="E161" s="320">
        <f t="shared" si="33"/>
        <v>6.4386980600994417E-2</v>
      </c>
      <c r="F161" s="320">
        <f t="shared" si="33"/>
        <v>6.2515306681457425E-2</v>
      </c>
      <c r="G161" s="320">
        <f t="shared" si="33"/>
        <v>6.3545621846913022E-2</v>
      </c>
      <c r="H161" s="320">
        <f t="shared" si="33"/>
        <v>6.2447886825400568E-2</v>
      </c>
      <c r="I161" s="320">
        <f t="shared" si="33"/>
        <v>6.2168733444791478E-2</v>
      </c>
      <c r="J161" s="320">
        <f t="shared" si="33"/>
        <v>6.2666602669901095E-2</v>
      </c>
      <c r="K161" s="320">
        <f t="shared" si="33"/>
        <v>5.7095284245501719E-2</v>
      </c>
      <c r="L161" s="320">
        <f t="shared" si="33"/>
        <v>5.4711817144167819E-2</v>
      </c>
      <c r="M161" s="320">
        <f t="shared" si="33"/>
        <v>5.763224550173069E-2</v>
      </c>
      <c r="N161" s="320">
        <f t="shared" si="33"/>
        <v>5.5574802936617956E-2</v>
      </c>
      <c r="O161" s="320">
        <f t="shared" si="33"/>
        <v>5.9997539590737288E-2</v>
      </c>
      <c r="P161" s="320">
        <f t="shared" si="33"/>
        <v>5.9151600591371221E-2</v>
      </c>
      <c r="Q161" s="320">
        <f t="shared" si="33"/>
        <v>6.0220715790245356E-2</v>
      </c>
      <c r="R161" s="320">
        <f t="shared" si="33"/>
        <v>6.0945229134670528E-2</v>
      </c>
      <c r="S161" s="320">
        <f t="shared" si="33"/>
        <v>6.1337857150413504E-2</v>
      </c>
      <c r="T161" s="320">
        <f t="shared" si="33"/>
        <v>6.1044492602187035E-2</v>
      </c>
      <c r="U161" s="320">
        <f t="shared" si="33"/>
        <v>6.1248172902384469E-2</v>
      </c>
      <c r="V161" s="320">
        <f t="shared" si="33"/>
        <v>6.1780486446085858E-2</v>
      </c>
      <c r="W161" s="320">
        <f t="shared" si="33"/>
        <v>6.1815388258062667E-2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3.9074725635308241E-2</v>
      </c>
      <c r="C162" s="328">
        <f t="shared" si="34"/>
        <v>4.0123528173662285E-2</v>
      </c>
      <c r="D162" s="328">
        <f t="shared" si="34"/>
        <v>4.7431894339586854E-2</v>
      </c>
      <c r="E162" s="328">
        <f t="shared" si="34"/>
        <v>4.3559694659385549E-2</v>
      </c>
      <c r="F162" s="328">
        <f t="shared" si="34"/>
        <v>4.8012126145238199E-2</v>
      </c>
      <c r="G162" s="328">
        <f t="shared" si="34"/>
        <v>4.7626481738643769E-2</v>
      </c>
      <c r="H162" s="328">
        <f t="shared" si="34"/>
        <v>4.8879879395668603E-2</v>
      </c>
      <c r="I162" s="328">
        <f t="shared" si="34"/>
        <v>5.0468696446803928E-2</v>
      </c>
      <c r="J162" s="328">
        <f t="shared" si="34"/>
        <v>4.468638500534703E-2</v>
      </c>
      <c r="K162" s="328">
        <f t="shared" si="34"/>
        <v>4.2570664901096976E-2</v>
      </c>
      <c r="L162" s="328">
        <f t="shared" si="34"/>
        <v>3.8104424500105899E-2</v>
      </c>
      <c r="M162" s="328">
        <f t="shared" si="34"/>
        <v>2.9837553986502008E-2</v>
      </c>
      <c r="N162" s="328">
        <f t="shared" si="34"/>
        <v>3.5376066263271215E-2</v>
      </c>
      <c r="O162" s="328">
        <f t="shared" si="34"/>
        <v>3.369808408545702E-2</v>
      </c>
      <c r="P162" s="328">
        <f t="shared" si="34"/>
        <v>3.5255415755432062E-2</v>
      </c>
      <c r="Q162" s="328">
        <f t="shared" si="34"/>
        <v>3.4836563778379855E-2</v>
      </c>
      <c r="R162" s="328">
        <f t="shared" si="34"/>
        <v>3.1546743836787079E-2</v>
      </c>
      <c r="S162" s="328">
        <f t="shared" si="34"/>
        <v>3.2487743078167299E-2</v>
      </c>
      <c r="T162" s="328">
        <f t="shared" si="34"/>
        <v>3.1999996086069481E-2</v>
      </c>
      <c r="U162" s="328">
        <f t="shared" si="34"/>
        <v>3.3181535805944115E-2</v>
      </c>
      <c r="V162" s="328">
        <f t="shared" si="34"/>
        <v>3.4308643242500825E-2</v>
      </c>
      <c r="W162" s="328">
        <f t="shared" si="34"/>
        <v>3.9070067373091016E-2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1.0000000000000002</v>
      </c>
      <c r="D165" s="234">
        <f t="shared" si="35"/>
        <v>1.0000000000000004</v>
      </c>
      <c r="E165" s="234">
        <f t="shared" si="35"/>
        <v>1</v>
      </c>
      <c r="F165" s="234">
        <f t="shared" si="35"/>
        <v>1</v>
      </c>
      <c r="G165" s="234">
        <f t="shared" si="35"/>
        <v>0.99999999999999989</v>
      </c>
      <c r="H165" s="234">
        <f t="shared" si="35"/>
        <v>1</v>
      </c>
      <c r="I165" s="234">
        <f t="shared" si="35"/>
        <v>0.99999999999999967</v>
      </c>
      <c r="J165" s="234">
        <f t="shared" si="35"/>
        <v>1.0000000000000002</v>
      </c>
      <c r="K165" s="234">
        <f t="shared" si="35"/>
        <v>1</v>
      </c>
      <c r="L165" s="234">
        <f t="shared" si="35"/>
        <v>1</v>
      </c>
      <c r="M165" s="234">
        <f t="shared" si="35"/>
        <v>0.99999999999999967</v>
      </c>
      <c r="N165" s="234">
        <f t="shared" si="35"/>
        <v>0.99999999999999978</v>
      </c>
      <c r="O165" s="234">
        <f t="shared" si="35"/>
        <v>1.0000000000000002</v>
      </c>
      <c r="P165" s="234">
        <f t="shared" si="35"/>
        <v>1</v>
      </c>
      <c r="Q165" s="234">
        <f t="shared" si="35"/>
        <v>0.99999999999999989</v>
      </c>
      <c r="R165" s="234">
        <f t="shared" si="35"/>
        <v>1.0000000000000002</v>
      </c>
      <c r="S165" s="234">
        <f t="shared" si="35"/>
        <v>1</v>
      </c>
      <c r="T165" s="234">
        <f t="shared" si="35"/>
        <v>1</v>
      </c>
      <c r="U165" s="234">
        <f t="shared" si="35"/>
        <v>1</v>
      </c>
      <c r="V165" s="234">
        <f t="shared" si="35"/>
        <v>1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8.4901072430508956E-3</v>
      </c>
      <c r="C166" s="268">
        <f t="shared" si="36"/>
        <v>8.490107243050703E-3</v>
      </c>
      <c r="D166" s="268">
        <f t="shared" si="36"/>
        <v>8.4901072430490013E-3</v>
      </c>
      <c r="E166" s="268">
        <f t="shared" si="36"/>
        <v>8.4901072430508366E-3</v>
      </c>
      <c r="F166" s="268">
        <f t="shared" si="36"/>
        <v>8.4901072430492112E-3</v>
      </c>
      <c r="G166" s="268">
        <f t="shared" si="36"/>
        <v>8.4901072430490741E-3</v>
      </c>
      <c r="H166" s="268">
        <f t="shared" si="36"/>
        <v>8.4901072430485502E-3</v>
      </c>
      <c r="I166" s="268">
        <f t="shared" si="36"/>
        <v>8.4901072430485849E-3</v>
      </c>
      <c r="J166" s="268">
        <f t="shared" si="36"/>
        <v>8.4901072430512321E-3</v>
      </c>
      <c r="K166" s="268">
        <f t="shared" si="36"/>
        <v>8.4901072430514368E-3</v>
      </c>
      <c r="L166" s="268">
        <f t="shared" si="36"/>
        <v>8.4901072430518254E-3</v>
      </c>
      <c r="M166" s="268">
        <f t="shared" si="36"/>
        <v>8.4901072430513102E-3</v>
      </c>
      <c r="N166" s="268">
        <f t="shared" si="36"/>
        <v>8.4901072430518722E-3</v>
      </c>
      <c r="O166" s="268">
        <f t="shared" si="36"/>
        <v>8.4901072430521272E-3</v>
      </c>
      <c r="P166" s="268">
        <f t="shared" si="36"/>
        <v>8.4901072430519312E-3</v>
      </c>
      <c r="Q166" s="268">
        <f t="shared" si="36"/>
        <v>8.4901072430518254E-3</v>
      </c>
      <c r="R166" s="268">
        <f t="shared" si="36"/>
        <v>8.4901072430517577E-3</v>
      </c>
      <c r="S166" s="268">
        <f t="shared" si="36"/>
        <v>8.4901072430513622E-3</v>
      </c>
      <c r="T166" s="268">
        <f t="shared" si="36"/>
        <v>8.4901072430515773E-3</v>
      </c>
      <c r="U166" s="268">
        <f t="shared" si="36"/>
        <v>8.490107243051213E-3</v>
      </c>
      <c r="V166" s="268">
        <f t="shared" si="36"/>
        <v>8.4901072430516328E-3</v>
      </c>
      <c r="W166" s="268">
        <f t="shared" si="36"/>
        <v>8.4901072430509459E-3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9.5190184158597448E-3</v>
      </c>
      <c r="C167" s="269">
        <f t="shared" si="37"/>
        <v>9.519018415859528E-3</v>
      </c>
      <c r="D167" s="269">
        <f t="shared" si="37"/>
        <v>9.519018415857625E-3</v>
      </c>
      <c r="E167" s="269">
        <f t="shared" si="37"/>
        <v>9.5190184158596789E-3</v>
      </c>
      <c r="F167" s="269">
        <f t="shared" si="37"/>
        <v>9.519018415857854E-3</v>
      </c>
      <c r="G167" s="269">
        <f t="shared" si="37"/>
        <v>9.5190184158577031E-3</v>
      </c>
      <c r="H167" s="269">
        <f t="shared" si="37"/>
        <v>9.5190184158571133E-3</v>
      </c>
      <c r="I167" s="269">
        <f t="shared" si="37"/>
        <v>9.5190184158571566E-3</v>
      </c>
      <c r="J167" s="269">
        <f t="shared" si="37"/>
        <v>9.519018415860123E-3</v>
      </c>
      <c r="K167" s="269">
        <f t="shared" si="37"/>
        <v>9.5190184158603502E-3</v>
      </c>
      <c r="L167" s="269">
        <f t="shared" si="37"/>
        <v>9.5190184158607874E-3</v>
      </c>
      <c r="M167" s="269">
        <f t="shared" si="37"/>
        <v>9.5190184158602115E-3</v>
      </c>
      <c r="N167" s="269">
        <f t="shared" si="37"/>
        <v>9.5190184158608394E-3</v>
      </c>
      <c r="O167" s="269">
        <f t="shared" si="37"/>
        <v>9.5190184158611291E-3</v>
      </c>
      <c r="P167" s="269">
        <f t="shared" si="37"/>
        <v>9.5190184158609071E-3</v>
      </c>
      <c r="Q167" s="269">
        <f t="shared" si="37"/>
        <v>9.5190184158607874E-3</v>
      </c>
      <c r="R167" s="269">
        <f t="shared" si="37"/>
        <v>9.5190184158607145E-3</v>
      </c>
      <c r="S167" s="269">
        <f t="shared" si="37"/>
        <v>9.519018415860267E-3</v>
      </c>
      <c r="T167" s="269">
        <f t="shared" si="37"/>
        <v>9.5190184158605133E-3</v>
      </c>
      <c r="U167" s="269">
        <f t="shared" si="37"/>
        <v>9.5190184158600987E-3</v>
      </c>
      <c r="V167" s="269">
        <f t="shared" si="37"/>
        <v>9.5190184158605758E-3</v>
      </c>
      <c r="W167" s="269">
        <f t="shared" si="37"/>
        <v>9.5190184158598003E-3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1.5578207257181067E-2</v>
      </c>
      <c r="C168" s="269">
        <f t="shared" si="38"/>
        <v>1.5957849612465907E-2</v>
      </c>
      <c r="D168" s="269">
        <f t="shared" si="38"/>
        <v>1.8475205294784448E-2</v>
      </c>
      <c r="E168" s="269">
        <f t="shared" si="38"/>
        <v>1.6989413802618904E-2</v>
      </c>
      <c r="F168" s="269">
        <f t="shared" si="38"/>
        <v>1.8621550566059256E-2</v>
      </c>
      <c r="G168" s="269">
        <f t="shared" si="38"/>
        <v>1.8300626345793887E-2</v>
      </c>
      <c r="H168" s="269">
        <f t="shared" si="38"/>
        <v>1.8873500484129026E-2</v>
      </c>
      <c r="I168" s="269">
        <f t="shared" si="38"/>
        <v>1.9362812022932434E-2</v>
      </c>
      <c r="J168" s="269">
        <f t="shared" si="38"/>
        <v>1.7655269437054845E-2</v>
      </c>
      <c r="K168" s="269">
        <f t="shared" si="38"/>
        <v>1.8231113099224674E-2</v>
      </c>
      <c r="L168" s="269">
        <f t="shared" si="38"/>
        <v>1.7354176216657441E-2</v>
      </c>
      <c r="M168" s="269">
        <f t="shared" si="38"/>
        <v>1.3859992480134802E-2</v>
      </c>
      <c r="N168" s="269">
        <f t="shared" si="38"/>
        <v>1.6238645222393117E-2</v>
      </c>
      <c r="O168" s="269">
        <f t="shared" si="38"/>
        <v>1.4765687411867231E-2</v>
      </c>
      <c r="P168" s="269">
        <f t="shared" si="38"/>
        <v>1.5374214358735193E-2</v>
      </c>
      <c r="Q168" s="269">
        <f t="shared" si="38"/>
        <v>1.5012515631935045E-2</v>
      </c>
      <c r="R168" s="269">
        <f t="shared" si="38"/>
        <v>1.3766733556553917E-2</v>
      </c>
      <c r="S168" s="269">
        <f t="shared" si="38"/>
        <v>1.400756771435303E-2</v>
      </c>
      <c r="T168" s="269">
        <f t="shared" si="38"/>
        <v>1.3880567357567821E-2</v>
      </c>
      <c r="U168" s="269">
        <f t="shared" si="38"/>
        <v>1.4227156208913808E-2</v>
      </c>
      <c r="V168" s="269">
        <f t="shared" si="38"/>
        <v>1.4471788293353263E-2</v>
      </c>
      <c r="W168" s="269">
        <f t="shared" si="38"/>
        <v>1.5976558388271639E-2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7.620188936483363E-3</v>
      </c>
      <c r="C169" s="269">
        <f t="shared" si="39"/>
        <v>7.6201889364831896E-3</v>
      </c>
      <c r="D169" s="269">
        <f t="shared" si="39"/>
        <v>7.620188936481663E-3</v>
      </c>
      <c r="E169" s="269">
        <f t="shared" si="39"/>
        <v>7.6201889364833093E-3</v>
      </c>
      <c r="F169" s="269">
        <f t="shared" si="39"/>
        <v>7.6201889364818512E-3</v>
      </c>
      <c r="G169" s="269">
        <f t="shared" si="39"/>
        <v>7.6201889364817272E-3</v>
      </c>
      <c r="H169" s="269">
        <f t="shared" si="39"/>
        <v>7.6201889364812562E-3</v>
      </c>
      <c r="I169" s="269">
        <f t="shared" si="39"/>
        <v>7.6201889364812909E-3</v>
      </c>
      <c r="J169" s="269">
        <f t="shared" si="39"/>
        <v>7.6201889364836657E-3</v>
      </c>
      <c r="K169" s="269">
        <f t="shared" si="39"/>
        <v>7.6201889364838505E-3</v>
      </c>
      <c r="L169" s="269">
        <f t="shared" si="39"/>
        <v>7.6201889364841966E-3</v>
      </c>
      <c r="M169" s="269">
        <f t="shared" si="39"/>
        <v>7.6201889364837343E-3</v>
      </c>
      <c r="N169" s="269">
        <f t="shared" si="39"/>
        <v>7.6201889364842373E-3</v>
      </c>
      <c r="O169" s="269">
        <f t="shared" si="39"/>
        <v>7.6201889364844698E-3</v>
      </c>
      <c r="P169" s="269">
        <f t="shared" si="39"/>
        <v>7.6201889364842937E-3</v>
      </c>
      <c r="Q169" s="269">
        <f t="shared" si="39"/>
        <v>7.6201889364841992E-3</v>
      </c>
      <c r="R169" s="269">
        <f t="shared" si="39"/>
        <v>7.6201889364841402E-3</v>
      </c>
      <c r="S169" s="269">
        <f t="shared" si="39"/>
        <v>7.6201889364837802E-3</v>
      </c>
      <c r="T169" s="269">
        <f t="shared" si="39"/>
        <v>7.6201889364839771E-3</v>
      </c>
      <c r="U169" s="269">
        <f t="shared" si="39"/>
        <v>7.6201889364836458E-3</v>
      </c>
      <c r="V169" s="269">
        <f t="shared" si="39"/>
        <v>7.6201889364840266E-3</v>
      </c>
      <c r="W169" s="269">
        <f t="shared" si="39"/>
        <v>7.620188936483409E-3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8.0409901451191455E-3</v>
      </c>
      <c r="C170" s="270">
        <f t="shared" si="40"/>
        <v>8.031065852249988E-3</v>
      </c>
      <c r="D170" s="270">
        <f t="shared" si="40"/>
        <v>8.0239213889098104E-3</v>
      </c>
      <c r="E170" s="270">
        <f t="shared" si="40"/>
        <v>8.003869471908941E-3</v>
      </c>
      <c r="F170" s="270">
        <f t="shared" si="40"/>
        <v>8.017095081101034E-3</v>
      </c>
      <c r="G170" s="270">
        <f t="shared" si="40"/>
        <v>7.9944439167289744E-3</v>
      </c>
      <c r="H170" s="270">
        <f t="shared" si="40"/>
        <v>8.0351332153984437E-3</v>
      </c>
      <c r="I170" s="270">
        <f t="shared" si="40"/>
        <v>8.0707137885042395E-3</v>
      </c>
      <c r="J170" s="270">
        <f t="shared" si="40"/>
        <v>8.0145165348980748E-3</v>
      </c>
      <c r="K170" s="270">
        <f t="shared" si="40"/>
        <v>8.0825260192727601E-3</v>
      </c>
      <c r="L170" s="270">
        <f t="shared" si="40"/>
        <v>8.0425186050477153E-3</v>
      </c>
      <c r="M170" s="270">
        <f t="shared" si="40"/>
        <v>8.0337365542893242E-3</v>
      </c>
      <c r="N170" s="270">
        <f t="shared" si="40"/>
        <v>8.0114729835457279E-3</v>
      </c>
      <c r="O170" s="270">
        <f t="shared" si="40"/>
        <v>8.0702414440297632E-3</v>
      </c>
      <c r="P170" s="270">
        <f t="shared" si="40"/>
        <v>1.2938436301321507E-2</v>
      </c>
      <c r="Q170" s="270">
        <f t="shared" si="40"/>
        <v>1.393233129608292E-2</v>
      </c>
      <c r="R170" s="270">
        <f t="shared" si="40"/>
        <v>1.4392190565930239E-2</v>
      </c>
      <c r="S170" s="270">
        <f t="shared" si="40"/>
        <v>1.5002645952395416E-2</v>
      </c>
      <c r="T170" s="270">
        <f t="shared" si="40"/>
        <v>1.5991929476663322E-2</v>
      </c>
      <c r="U170" s="270">
        <f t="shared" si="40"/>
        <v>1.6958529424813577E-2</v>
      </c>
      <c r="V170" s="270">
        <f t="shared" si="40"/>
        <v>1.8990593383752561E-2</v>
      </c>
      <c r="W170" s="270">
        <f t="shared" si="40"/>
        <v>1.854251295557616E-2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0.75414634897299238</v>
      </c>
      <c r="C171" s="271">
        <f t="shared" si="41"/>
        <v>0.75080194308787385</v>
      </c>
      <c r="D171" s="271">
        <f t="shared" si="41"/>
        <v>0.72857151750974392</v>
      </c>
      <c r="E171" s="271">
        <f t="shared" si="41"/>
        <v>0.74171473590767034</v>
      </c>
      <c r="F171" s="271">
        <f t="shared" si="41"/>
        <v>0.72728507854857483</v>
      </c>
      <c r="G171" s="271">
        <f t="shared" si="41"/>
        <v>0.73014086033139158</v>
      </c>
      <c r="H171" s="271">
        <f t="shared" si="41"/>
        <v>0.72504283712710915</v>
      </c>
      <c r="I171" s="271">
        <f t="shared" si="41"/>
        <v>0.72068767720278426</v>
      </c>
      <c r="J171" s="271">
        <f t="shared" si="41"/>
        <v>0.73582308605457403</v>
      </c>
      <c r="K171" s="271">
        <f t="shared" si="41"/>
        <v>0.73067361977735223</v>
      </c>
      <c r="L171" s="271">
        <f t="shared" si="41"/>
        <v>0.73845694680945828</v>
      </c>
      <c r="M171" s="271">
        <f t="shared" si="41"/>
        <v>0.76933086385792371</v>
      </c>
      <c r="N171" s="271">
        <f t="shared" si="41"/>
        <v>0.74833962068330284</v>
      </c>
      <c r="O171" s="271">
        <f t="shared" si="41"/>
        <v>0.76129673531460929</v>
      </c>
      <c r="P171" s="271">
        <f t="shared" si="41"/>
        <v>0.75142881594034472</v>
      </c>
      <c r="Q171" s="271">
        <f t="shared" si="41"/>
        <v>0.75370668129317431</v>
      </c>
      <c r="R171" s="271">
        <f t="shared" si="41"/>
        <v>0.76428690506228181</v>
      </c>
      <c r="S171" s="271">
        <f t="shared" si="41"/>
        <v>0.76159615524447766</v>
      </c>
      <c r="T171" s="271">
        <f t="shared" si="41"/>
        <v>0.76180507212407511</v>
      </c>
      <c r="U171" s="271">
        <f t="shared" si="41"/>
        <v>0.75785147981349066</v>
      </c>
      <c r="V171" s="271">
        <f t="shared" si="41"/>
        <v>0.75381528076421478</v>
      </c>
      <c r="W171" s="271">
        <f t="shared" si="41"/>
        <v>0.74093642087479894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0.67585221294117959</v>
      </c>
      <c r="C172" s="320">
        <f t="shared" si="42"/>
        <v>0.67059977170145335</v>
      </c>
      <c r="D172" s="320">
        <f t="shared" si="42"/>
        <v>0.63571742893040961</v>
      </c>
      <c r="E172" s="320">
        <f t="shared" si="42"/>
        <v>0.65632805094430047</v>
      </c>
      <c r="F172" s="320">
        <f t="shared" si="42"/>
        <v>0.63369547680089933</v>
      </c>
      <c r="G172" s="320">
        <f t="shared" si="42"/>
        <v>0.63816418388009633</v>
      </c>
      <c r="H172" s="320">
        <f t="shared" si="42"/>
        <v>0.63018696636446303</v>
      </c>
      <c r="I172" s="320">
        <f t="shared" si="42"/>
        <v>0.62337258738183809</v>
      </c>
      <c r="J172" s="320">
        <f t="shared" si="42"/>
        <v>0.6470898933217657</v>
      </c>
      <c r="K172" s="320">
        <f t="shared" si="42"/>
        <v>0.63904630827499198</v>
      </c>
      <c r="L172" s="320">
        <f t="shared" si="42"/>
        <v>0.65123701122921385</v>
      </c>
      <c r="M172" s="320">
        <f t="shared" si="42"/>
        <v>0.69967226202237853</v>
      </c>
      <c r="N172" s="320">
        <f t="shared" si="42"/>
        <v>0.66672620541510375</v>
      </c>
      <c r="O172" s="320">
        <f t="shared" si="42"/>
        <v>0.68708622317143253</v>
      </c>
      <c r="P172" s="320">
        <f t="shared" si="42"/>
        <v>0.67415992289553117</v>
      </c>
      <c r="Q172" s="320">
        <f t="shared" si="42"/>
        <v>0.67825564115345482</v>
      </c>
      <c r="R172" s="320">
        <f t="shared" si="42"/>
        <v>0.69509701100090349</v>
      </c>
      <c r="S172" s="320">
        <f t="shared" si="42"/>
        <v>0.69119585859950672</v>
      </c>
      <c r="T172" s="320">
        <f t="shared" si="42"/>
        <v>0.69204306350840539</v>
      </c>
      <c r="U172" s="320">
        <f t="shared" si="42"/>
        <v>0.6863475586512483</v>
      </c>
      <c r="V172" s="320">
        <f t="shared" si="42"/>
        <v>0.68108186911050261</v>
      </c>
      <c r="W172" s="320">
        <f t="shared" si="42"/>
        <v>0.66064022150340296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7.8294136031812789E-2</v>
      </c>
      <c r="C173" s="320">
        <f t="shared" si="43"/>
        <v>8.0202171386420579E-2</v>
      </c>
      <c r="D173" s="320">
        <f t="shared" si="43"/>
        <v>9.2854088579334415E-2</v>
      </c>
      <c r="E173" s="320">
        <f t="shared" si="43"/>
        <v>8.5386684963369847E-2</v>
      </c>
      <c r="F173" s="320">
        <f t="shared" si="43"/>
        <v>9.358960174767543E-2</v>
      </c>
      <c r="G173" s="320">
        <f t="shared" si="43"/>
        <v>9.19766764512953E-2</v>
      </c>
      <c r="H173" s="320">
        <f t="shared" si="43"/>
        <v>9.4855870762646066E-2</v>
      </c>
      <c r="I173" s="320">
        <f t="shared" si="43"/>
        <v>9.7315089820946221E-2</v>
      </c>
      <c r="J173" s="320">
        <f t="shared" si="43"/>
        <v>8.8733192732808205E-2</v>
      </c>
      <c r="K173" s="320">
        <f t="shared" si="43"/>
        <v>9.1627311502360351E-2</v>
      </c>
      <c r="L173" s="320">
        <f t="shared" si="43"/>
        <v>8.7219935580244365E-2</v>
      </c>
      <c r="M173" s="320">
        <f t="shared" si="43"/>
        <v>6.9658601835545189E-2</v>
      </c>
      <c r="N173" s="320">
        <f t="shared" si="43"/>
        <v>8.1613415268199249E-2</v>
      </c>
      <c r="O173" s="320">
        <f t="shared" si="43"/>
        <v>7.4210512143176713E-2</v>
      </c>
      <c r="P173" s="320">
        <f t="shared" si="43"/>
        <v>7.7268893044813547E-2</v>
      </c>
      <c r="Q173" s="320">
        <f t="shared" si="43"/>
        <v>7.5451040139719483E-2</v>
      </c>
      <c r="R173" s="320">
        <f t="shared" si="43"/>
        <v>6.9189894061378376E-2</v>
      </c>
      <c r="S173" s="320">
        <f t="shared" si="43"/>
        <v>7.0400296644970814E-2</v>
      </c>
      <c r="T173" s="320">
        <f t="shared" si="43"/>
        <v>6.9762008615669807E-2</v>
      </c>
      <c r="U173" s="320">
        <f t="shared" si="43"/>
        <v>7.1503921162242357E-2</v>
      </c>
      <c r="V173" s="320">
        <f t="shared" si="43"/>
        <v>7.2733411653712096E-2</v>
      </c>
      <c r="W173" s="320">
        <f t="shared" si="43"/>
        <v>8.0296199371396024E-2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6.4144834042840479E-2</v>
      </c>
      <c r="C174" s="271">
        <f t="shared" si="44"/>
        <v>6.5708049596039222E-2</v>
      </c>
      <c r="D174" s="271">
        <f t="shared" si="44"/>
        <v>7.6073514620565011E-2</v>
      </c>
      <c r="E174" s="271">
        <f t="shared" si="44"/>
        <v>6.9955618824610044E-2</v>
      </c>
      <c r="F174" s="271">
        <f t="shared" si="44"/>
        <v>7.6676105983223233E-2</v>
      </c>
      <c r="G174" s="271">
        <f t="shared" si="44"/>
        <v>7.5354668252334098E-2</v>
      </c>
      <c r="H174" s="271">
        <f t="shared" si="44"/>
        <v>7.7713535092676325E-2</v>
      </c>
      <c r="I174" s="271">
        <f t="shared" si="44"/>
        <v>7.9728324531128714E-2</v>
      </c>
      <c r="J174" s="271">
        <f t="shared" si="44"/>
        <v>7.2697346320095516E-2</v>
      </c>
      <c r="K174" s="271">
        <f t="shared" si="44"/>
        <v>7.5068440473273948E-2</v>
      </c>
      <c r="L174" s="271">
        <f t="shared" si="44"/>
        <v>7.1457564724243861E-2</v>
      </c>
      <c r="M174" s="271">
        <f t="shared" si="44"/>
        <v>5.7069912012079609E-2</v>
      </c>
      <c r="N174" s="271">
        <f t="shared" si="44"/>
        <v>6.6864253740802848E-2</v>
      </c>
      <c r="O174" s="271">
        <f t="shared" si="44"/>
        <v>6.0799201918826679E-2</v>
      </c>
      <c r="P174" s="271">
        <f t="shared" si="44"/>
        <v>6.3304872781527979E-2</v>
      </c>
      <c r="Q174" s="271">
        <f t="shared" si="44"/>
        <v>6.1815541922009026E-2</v>
      </c>
      <c r="R174" s="271">
        <f t="shared" si="44"/>
        <v>5.6685909021404773E-2</v>
      </c>
      <c r="S174" s="271">
        <f t="shared" si="44"/>
        <v>5.7677567870772717E-2</v>
      </c>
      <c r="T174" s="271">
        <f t="shared" si="44"/>
        <v>5.7154631137753403E-2</v>
      </c>
      <c r="U174" s="271">
        <f t="shared" si="44"/>
        <v>5.8581745566497298E-2</v>
      </c>
      <c r="V174" s="271">
        <f t="shared" si="44"/>
        <v>5.9589042760511045E-2</v>
      </c>
      <c r="W174" s="271">
        <f t="shared" si="44"/>
        <v>6.5785084860713217E-2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7.522337614824598E-2</v>
      </c>
      <c r="C175" s="271">
        <f t="shared" si="45"/>
        <v>7.5239979154896289E-2</v>
      </c>
      <c r="D175" s="271">
        <f t="shared" si="45"/>
        <v>7.5345544313796753E-2</v>
      </c>
      <c r="E175" s="271">
        <f t="shared" si="45"/>
        <v>7.528511060045355E-2</v>
      </c>
      <c r="F175" s="271">
        <f t="shared" si="45"/>
        <v>7.5352176040622804E-2</v>
      </c>
      <c r="G175" s="271">
        <f t="shared" si="45"/>
        <v>7.534053642551071E-2</v>
      </c>
      <c r="H175" s="271">
        <f t="shared" si="45"/>
        <v>7.53612943256812E-2</v>
      </c>
      <c r="I175" s="271">
        <f t="shared" si="45"/>
        <v>7.5378960585332666E-2</v>
      </c>
      <c r="J175" s="271">
        <f t="shared" si="45"/>
        <v>7.5312065726205149E-2</v>
      </c>
      <c r="K175" s="271">
        <f t="shared" si="45"/>
        <v>7.533083915163602E-2</v>
      </c>
      <c r="L175" s="271">
        <f t="shared" si="45"/>
        <v>7.5297344372178276E-2</v>
      </c>
      <c r="M175" s="271">
        <f t="shared" si="45"/>
        <v>7.51522590124752E-2</v>
      </c>
      <c r="N175" s="271">
        <f t="shared" si="45"/>
        <v>7.5253204821226369E-2</v>
      </c>
      <c r="O175" s="271">
        <f t="shared" si="45"/>
        <v>7.5187223756931723E-2</v>
      </c>
      <c r="P175" s="271">
        <f t="shared" si="45"/>
        <v>7.4836921079156113E-2</v>
      </c>
      <c r="Q175" s="271">
        <f t="shared" si="45"/>
        <v>7.4745131700224496E-2</v>
      </c>
      <c r="R175" s="271">
        <f t="shared" si="45"/>
        <v>7.4657674533179383E-2</v>
      </c>
      <c r="S175" s="271">
        <f t="shared" si="45"/>
        <v>7.4620611137916293E-2</v>
      </c>
      <c r="T175" s="271">
        <f t="shared" si="45"/>
        <v>7.4538968293318103E-2</v>
      </c>
      <c r="U175" s="271">
        <f t="shared" si="45"/>
        <v>7.447883219309194E-2</v>
      </c>
      <c r="V175" s="271">
        <f t="shared" si="45"/>
        <v>7.4332218970316069E-2</v>
      </c>
      <c r="W175" s="271">
        <f t="shared" si="45"/>
        <v>7.4429571064916919E-2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5.651844938455932E-2</v>
      </c>
      <c r="C176" s="320">
        <f t="shared" si="46"/>
        <v>5.6079211591638617E-2</v>
      </c>
      <c r="D176" s="320">
        <f t="shared" si="46"/>
        <v>5.3162159776803997E-2</v>
      </c>
      <c r="E176" s="320">
        <f t="shared" si="46"/>
        <v>5.4885732437766413E-2</v>
      </c>
      <c r="F176" s="320">
        <f t="shared" si="46"/>
        <v>5.2993073108296387E-2</v>
      </c>
      <c r="G176" s="320">
        <f t="shared" si="46"/>
        <v>5.3366770774788991E-2</v>
      </c>
      <c r="H176" s="320">
        <f t="shared" si="46"/>
        <v>5.2699672323746186E-2</v>
      </c>
      <c r="I176" s="320">
        <f t="shared" si="46"/>
        <v>5.212981677508912E-2</v>
      </c>
      <c r="J176" s="320">
        <f t="shared" si="46"/>
        <v>5.4113187295502817E-2</v>
      </c>
      <c r="K176" s="320">
        <f t="shared" si="46"/>
        <v>5.3440538829415685E-2</v>
      </c>
      <c r="L176" s="320">
        <f t="shared" si="46"/>
        <v>5.4459991920916238E-2</v>
      </c>
      <c r="M176" s="320">
        <f t="shared" si="46"/>
        <v>5.8510411846995812E-2</v>
      </c>
      <c r="N176" s="320">
        <f t="shared" si="46"/>
        <v>5.575528284523406E-2</v>
      </c>
      <c r="O176" s="320">
        <f t="shared" si="46"/>
        <v>5.745789861092359E-2</v>
      </c>
      <c r="P176" s="320">
        <f t="shared" si="46"/>
        <v>5.6376930858086288E-2</v>
      </c>
      <c r="Q176" s="320">
        <f t="shared" si="46"/>
        <v>5.6719437164378453E-2</v>
      </c>
      <c r="R176" s="320">
        <f t="shared" si="46"/>
        <v>5.8127804394763664E-2</v>
      </c>
      <c r="S176" s="320">
        <f t="shared" si="46"/>
        <v>5.7801568746913549E-2</v>
      </c>
      <c r="T176" s="320">
        <f t="shared" si="46"/>
        <v>5.7872416643606144E-2</v>
      </c>
      <c r="U176" s="320">
        <f t="shared" si="46"/>
        <v>5.7396127453713766E-2</v>
      </c>
      <c r="V176" s="320">
        <f t="shared" si="46"/>
        <v>5.695578176558129E-2</v>
      </c>
      <c r="W176" s="320">
        <f t="shared" si="46"/>
        <v>5.5246339666411258E-2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1.8704926763686656E-2</v>
      </c>
      <c r="C177" s="320">
        <f t="shared" si="47"/>
        <v>1.9160767563257675E-2</v>
      </c>
      <c r="D177" s="320">
        <f t="shared" si="47"/>
        <v>2.218338453699276E-2</v>
      </c>
      <c r="E177" s="320">
        <f t="shared" si="47"/>
        <v>2.0399378162687134E-2</v>
      </c>
      <c r="F177" s="320">
        <f t="shared" si="47"/>
        <v>2.2359102932326423E-2</v>
      </c>
      <c r="G177" s="320">
        <f t="shared" si="47"/>
        <v>2.1973765650721719E-2</v>
      </c>
      <c r="H177" s="320">
        <f t="shared" si="47"/>
        <v>2.2661622001935007E-2</v>
      </c>
      <c r="I177" s="320">
        <f t="shared" si="47"/>
        <v>2.3249143810243556E-2</v>
      </c>
      <c r="J177" s="320">
        <f t="shared" si="47"/>
        <v>2.1198878430702336E-2</v>
      </c>
      <c r="K177" s="320">
        <f t="shared" si="47"/>
        <v>2.1890300322220325E-2</v>
      </c>
      <c r="L177" s="320">
        <f t="shared" si="47"/>
        <v>2.0837352451262042E-2</v>
      </c>
      <c r="M177" s="320">
        <f t="shared" si="47"/>
        <v>1.6641847165479381E-2</v>
      </c>
      <c r="N177" s="320">
        <f t="shared" si="47"/>
        <v>1.9497921975992309E-2</v>
      </c>
      <c r="O177" s="320">
        <f t="shared" si="47"/>
        <v>1.772932514600813E-2</v>
      </c>
      <c r="P177" s="320">
        <f t="shared" si="47"/>
        <v>1.8459990221069818E-2</v>
      </c>
      <c r="Q177" s="320">
        <f t="shared" si="47"/>
        <v>1.8025694535846043E-2</v>
      </c>
      <c r="R177" s="320">
        <f t="shared" si="47"/>
        <v>1.6529870138415722E-2</v>
      </c>
      <c r="S177" s="320">
        <f t="shared" si="47"/>
        <v>1.6819042391002747E-2</v>
      </c>
      <c r="T177" s="320">
        <f t="shared" si="47"/>
        <v>1.6666551649711953E-2</v>
      </c>
      <c r="U177" s="320">
        <f t="shared" si="47"/>
        <v>1.7082704739378177E-2</v>
      </c>
      <c r="V177" s="320">
        <f t="shared" si="47"/>
        <v>1.7376437204734776E-2</v>
      </c>
      <c r="W177" s="320">
        <f t="shared" si="47"/>
        <v>1.9183231398505658E-2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5.7236928838226973E-2</v>
      </c>
      <c r="C178" s="321">
        <f t="shared" si="48"/>
        <v>5.8631798101081267E-2</v>
      </c>
      <c r="D178" s="321">
        <f t="shared" si="48"/>
        <v>6.7880982276811969E-2</v>
      </c>
      <c r="E178" s="321">
        <f t="shared" si="48"/>
        <v>6.2421936797344445E-2</v>
      </c>
      <c r="F178" s="321">
        <f t="shared" si="48"/>
        <v>6.8418679185030071E-2</v>
      </c>
      <c r="G178" s="321">
        <f t="shared" si="48"/>
        <v>6.7239550132852099E-2</v>
      </c>
      <c r="H178" s="321">
        <f t="shared" si="48"/>
        <v>6.9344385159619007E-2</v>
      </c>
      <c r="I178" s="321">
        <f t="shared" si="48"/>
        <v>7.1142197273930383E-2</v>
      </c>
      <c r="J178" s="321">
        <f t="shared" si="48"/>
        <v>6.4868401331777625E-2</v>
      </c>
      <c r="K178" s="321">
        <f t="shared" si="48"/>
        <v>6.6984146883844575E-2</v>
      </c>
      <c r="L178" s="321">
        <f t="shared" si="48"/>
        <v>6.3762134677017676E-2</v>
      </c>
      <c r="M178" s="321">
        <f t="shared" si="48"/>
        <v>5.0923921487701911E-2</v>
      </c>
      <c r="N178" s="321">
        <f t="shared" si="48"/>
        <v>5.9663487953331873E-2</v>
      </c>
      <c r="O178" s="321">
        <f t="shared" si="48"/>
        <v>5.4251595558337737E-2</v>
      </c>
      <c r="P178" s="321">
        <f t="shared" si="48"/>
        <v>5.6487424943517384E-2</v>
      </c>
      <c r="Q178" s="321">
        <f t="shared" si="48"/>
        <v>5.515848356117739E-2</v>
      </c>
      <c r="R178" s="321">
        <f t="shared" si="48"/>
        <v>5.0581272665253578E-2</v>
      </c>
      <c r="S178" s="321">
        <f t="shared" si="48"/>
        <v>5.1466137484689603E-2</v>
      </c>
      <c r="T178" s="321">
        <f t="shared" si="48"/>
        <v>5.0999517015226183E-2</v>
      </c>
      <c r="U178" s="321">
        <f t="shared" si="48"/>
        <v>5.2272942197797684E-2</v>
      </c>
      <c r="V178" s="321">
        <f t="shared" si="48"/>
        <v>5.3171761232456101E-2</v>
      </c>
      <c r="W178" s="321">
        <f t="shared" si="48"/>
        <v>5.8700537260328846E-2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82.912407611259638</v>
      </c>
      <c r="C183" s="322">
        <f t="shared" si="49"/>
        <v>83.404450546418616</v>
      </c>
      <c r="D183" s="322">
        <f t="shared" si="49"/>
        <v>78.403501949230233</v>
      </c>
      <c r="E183" s="322">
        <f t="shared" si="49"/>
        <v>80.538041202434385</v>
      </c>
      <c r="F183" s="322">
        <f t="shared" si="49"/>
        <v>77.417351060702018</v>
      </c>
      <c r="G183" s="322">
        <f t="shared" si="49"/>
        <v>73.70050031335262</v>
      </c>
      <c r="H183" s="322">
        <f t="shared" si="49"/>
        <v>71.799157775331949</v>
      </c>
      <c r="I183" s="322">
        <f t="shared" si="49"/>
        <v>73.334306401456089</v>
      </c>
      <c r="J183" s="322">
        <f t="shared" si="49"/>
        <v>74.183343839643868</v>
      </c>
      <c r="K183" s="322">
        <f t="shared" si="49"/>
        <v>73.133141201614237</v>
      </c>
      <c r="L183" s="322">
        <f t="shared" si="49"/>
        <v>74.38095333724938</v>
      </c>
      <c r="M183" s="322">
        <f t="shared" si="49"/>
        <v>74.548080757813551</v>
      </c>
      <c r="N183" s="322">
        <f t="shared" si="49"/>
        <v>71.370170889044914</v>
      </c>
      <c r="O183" s="322">
        <f t="shared" si="49"/>
        <v>71.164922606815821</v>
      </c>
      <c r="P183" s="322">
        <f t="shared" si="49"/>
        <v>71.099033059079119</v>
      </c>
      <c r="Q183" s="322">
        <f t="shared" si="49"/>
        <v>72.572219655545709</v>
      </c>
      <c r="R183" s="322">
        <f t="shared" si="49"/>
        <v>76.715496211613811</v>
      </c>
      <c r="S183" s="322">
        <f t="shared" si="49"/>
        <v>70.71014367700235</v>
      </c>
      <c r="T183" s="322">
        <f t="shared" si="49"/>
        <v>73.242562125491474</v>
      </c>
      <c r="U183" s="322">
        <f t="shared" si="49"/>
        <v>71.15827437654778</v>
      </c>
      <c r="V183" s="322">
        <f t="shared" si="49"/>
        <v>71.494420727012312</v>
      </c>
      <c r="W183" s="322">
        <f t="shared" si="49"/>
        <v>67.068299780361514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0.39851450062142768</v>
      </c>
      <c r="C184" s="275">
        <f>IF(C$6=0,0,C$6/NMM!C$9*1000)</f>
        <v>0.40087948133105705</v>
      </c>
      <c r="D184" s="275">
        <f>IF(D$6=0,0,D$6/NMM!D$9*1000)</f>
        <v>0.37684266235237135</v>
      </c>
      <c r="E184" s="275">
        <f>IF(E$6=0,0,E$6/NMM!E$9*1000)</f>
        <v>0.38710222264077221</v>
      </c>
      <c r="F184" s="275">
        <f>IF(F$6=0,0,F$6/NMM!F$9*1000)</f>
        <v>0.37210277552237819</v>
      </c>
      <c r="G184" s="275">
        <f>IF(G$6=0,0,G$6/NMM!G$9*1000)</f>
        <v>0.35423791111741443</v>
      </c>
      <c r="H184" s="275">
        <f>IF(H$6=0,0,H$6/NMM!H$9*1000)</f>
        <v>0.34509919962803565</v>
      </c>
      <c r="I184" s="275">
        <f>IF(I$6=0,0,I$6/NMM!I$9*1000)</f>
        <v>0.3524778176870822</v>
      </c>
      <c r="J184" s="275">
        <f>IF(J$6=0,0,J$6/NMM!J$9*1000)</f>
        <v>0.35655867531059637</v>
      </c>
      <c r="K184" s="275">
        <f>IF(K$6=0,0,K$6/NMM!K$9*1000)</f>
        <v>0.35151092682633645</v>
      </c>
      <c r="L184" s="275">
        <f>IF(L$6=0,0,L$6/NMM!L$9*1000)</f>
        <v>0.35750847585943951</v>
      </c>
      <c r="M184" s="275">
        <f>IF(M$6=0,0,M$6/NMM!M$9*1000)</f>
        <v>0.35831176577063262</v>
      </c>
      <c r="N184" s="275">
        <f>IF(N$6=0,0,N$6/NMM!N$9*1000)</f>
        <v>0.34303729478540473</v>
      </c>
      <c r="O184" s="275">
        <f>IF(O$6=0,0,O$6/NMM!O$9*1000)</f>
        <v>0.34205077878552115</v>
      </c>
      <c r="P184" s="275">
        <f>IF(P$6=0,0,P$6/NMM!P$9*1000)</f>
        <v>0.34173408384240805</v>
      </c>
      <c r="Q184" s="275">
        <f>IF(Q$6=0,0,Q$6/NMM!Q$9*1000)</f>
        <v>0.34881488438514308</v>
      </c>
      <c r="R184" s="275">
        <f>IF(R$6=0,0,R$6/NMM!R$9*1000)</f>
        <v>0.36872934393647333</v>
      </c>
      <c r="S184" s="275">
        <f>IF(S$6=0,0,S$6/NMM!S$9*1000)</f>
        <v>0.339864905725899</v>
      </c>
      <c r="T184" s="275">
        <f>IF(T$6=0,0,T$6/NMM!T$9*1000)</f>
        <v>0.35203685323579798</v>
      </c>
      <c r="U184" s="275">
        <f>IF(U$6=0,0,U$6/NMM!U$9*1000)</f>
        <v>0.34201882438642439</v>
      </c>
      <c r="V184" s="275">
        <f>IF(V$6=0,0,V$6/NMM!V$9*1000)</f>
        <v>0.34363449565746096</v>
      </c>
      <c r="W184" s="275">
        <f>IF(W$6=0,0,W$6/NMM!W$9*1000)</f>
        <v>0.32236055814242698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0.15934237765384054</v>
      </c>
      <c r="C185" s="276">
        <f>IF(C$7=0,0,C$7/NMM!C$9*1000)</f>
        <v>0.16028799355687595</v>
      </c>
      <c r="D185" s="276">
        <f>IF(D$7=0,0,D$7/NMM!D$9*1000)</f>
        <v>0.15067709136554727</v>
      </c>
      <c r="E185" s="276">
        <f>IF(E$7=0,0,E$7/NMM!E$9*1000)</f>
        <v>0.15477928269732438</v>
      </c>
      <c r="F185" s="276">
        <f>IF(F$7=0,0,F$7/NMM!F$9*1000)</f>
        <v>0.14878189097478728</v>
      </c>
      <c r="G185" s="276">
        <f>IF(G$7=0,0,G$7/NMM!G$9*1000)</f>
        <v>0.14163878836167923</v>
      </c>
      <c r="H185" s="276">
        <f>IF(H$7=0,0,H$7/NMM!H$9*1000)</f>
        <v>0.13798475816920344</v>
      </c>
      <c r="I185" s="276">
        <f>IF(I$7=0,0,I$7/NMM!I$9*1000)</f>
        <v>0.14093503110405184</v>
      </c>
      <c r="J185" s="276">
        <f>IF(J$7=0,0,J$7/NMM!J$9*1000)</f>
        <v>0.14256672469508444</v>
      </c>
      <c r="K185" s="276">
        <f>IF(K$7=0,0,K$7/NMM!K$9*1000)</f>
        <v>0.14054842863803693</v>
      </c>
      <c r="L185" s="276">
        <f>IF(L$7=0,0,L$7/NMM!L$9*1000)</f>
        <v>0.14294649375621934</v>
      </c>
      <c r="M185" s="276">
        <f>IF(M$7=0,0,M$7/NMM!M$9*1000)</f>
        <v>0.14326768187909877</v>
      </c>
      <c r="N185" s="276">
        <f>IF(N$7=0,0,N$7/NMM!N$9*1000)</f>
        <v>0.13716032437919462</v>
      </c>
      <c r="O185" s="276">
        <f>IF(O$7=0,0,O$7/NMM!O$9*1000)</f>
        <v>0.13676587498081674</v>
      </c>
      <c r="P185" s="276">
        <f>IF(P$7=0,0,P$7/NMM!P$9*1000)</f>
        <v>0.13663924740478658</v>
      </c>
      <c r="Q185" s="276">
        <f>IF(Q$7=0,0,Q$7/NMM!Q$9*1000)</f>
        <v>0.1394704407300297</v>
      </c>
      <c r="R185" s="276">
        <f>IF(R$7=0,0,R$7/NMM!R$9*1000)</f>
        <v>0.14743305521369843</v>
      </c>
      <c r="S185" s="276">
        <f>IF(S$7=0,0,S$7/NMM!S$9*1000)</f>
        <v>0.1358918736332459</v>
      </c>
      <c r="T185" s="276">
        <f>IF(T$7=0,0,T$7/NMM!T$9*1000)</f>
        <v>0.14075871550193733</v>
      </c>
      <c r="U185" s="276">
        <f>IF(U$7=0,0,U$7/NMM!U$9*1000)</f>
        <v>0.1367530983066414</v>
      </c>
      <c r="V185" s="276">
        <f>IF(V$7=0,0,V$7/NMM!V$9*1000)</f>
        <v>0.13739910968497909</v>
      </c>
      <c r="W185" s="276">
        <f>IF(W$7=0,0,W$7/NMM!W$9*1000)</f>
        <v>0.12889292037337613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0.56997069291288893</v>
      </c>
      <c r="C186" s="276">
        <f>IF(C$8=0,0,C$8/NMM!C$9*1000)</f>
        <v>0.58955543862653237</v>
      </c>
      <c r="D186" s="276">
        <f>IF(D$8=0,0,D$8/NMM!D$9*1000)</f>
        <v>0.6625566446048351</v>
      </c>
      <c r="E186" s="276">
        <f>IF(E$8=0,0,E$8/NMM!E$9*1000)</f>
        <v>0.62347930080902059</v>
      </c>
      <c r="F186" s="276">
        <f>IF(F$8=0,0,F$8/NMM!F$9*1000)</f>
        <v>0.66345847260039548</v>
      </c>
      <c r="G186" s="276">
        <f>IF(G$8=0,0,G$8/NMM!G$9*1000)</f>
        <v>0.62856075943334644</v>
      </c>
      <c r="H186" s="276">
        <f>IF(H$8=0,0,H$8/NMM!H$9*1000)</f>
        <v>0.62775348587334712</v>
      </c>
      <c r="I186" s="276">
        <f>IF(I$8=0,0,I$8/NMM!I$9*1000)</f>
        <v>0.66415096611196556</v>
      </c>
      <c r="J186" s="276">
        <f>IF(J$8=0,0,J$8/NMM!J$9*1000)</f>
        <v>0.58674633305715318</v>
      </c>
      <c r="K186" s="276">
        <f>IF(K$8=0,0,K$8/NMM!K$9*1000)</f>
        <v>0.53565940568098502</v>
      </c>
      <c r="L186" s="276">
        <f>IF(L$8=0,0,L$8/NMM!L$9*1000)</f>
        <v>0.47743362286961094</v>
      </c>
      <c r="M186" s="276">
        <f>IF(M$8=0,0,M$8/NMM!M$9*1000)</f>
        <v>0.37105416727667156</v>
      </c>
      <c r="N186" s="276">
        <f>IF(N$8=0,0,N$8/NMM!N$9*1000)</f>
        <v>0.4237579304819537</v>
      </c>
      <c r="O186" s="276">
        <f>IF(O$8=0,0,O$8/NMM!O$9*1000)</f>
        <v>0.40783895498633438</v>
      </c>
      <c r="P186" s="276">
        <f>IF(P$8=0,0,P$8/NMM!P$9*1000)</f>
        <v>0.42821181223360649</v>
      </c>
      <c r="Q186" s="276">
        <f>IF(Q$8=0,0,Q$8/NMM!Q$9*1000)</f>
        <v>0.43363088656810012</v>
      </c>
      <c r="R186" s="276">
        <f>IF(R$8=0,0,R$8/NMM!R$9*1000)</f>
        <v>0.4128599988711843</v>
      </c>
      <c r="S186" s="276">
        <f>IF(S$8=0,0,S$8/NMM!S$9*1000)</f>
        <v>0.39368965264918265</v>
      </c>
      <c r="T186" s="276">
        <f>IF(T$8=0,0,T$8/NMM!T$9*1000)</f>
        <v>0.40098270800002023</v>
      </c>
      <c r="U186" s="276">
        <f>IF(U$8=0,0,U$8/NMM!U$9*1000)</f>
        <v>0.4058849430103984</v>
      </c>
      <c r="V186" s="276">
        <f>IF(V$8=0,0,V$8/NMM!V$9*1000)</f>
        <v>0.42457504888051284</v>
      </c>
      <c r="W186" s="276">
        <f>IF(W$8=0,0,W$8/NMM!W$9*1000)</f>
        <v>0.45937949423560781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7.9512632340094216E-2</v>
      </c>
      <c r="C187" s="276">
        <f>IF(C$9=0,0,C$9/NMM!C$9*1000)</f>
        <v>7.9984499339570928E-2</v>
      </c>
      <c r="D187" s="276">
        <f>IF(D$9=0,0,D$9/NMM!D$9*1000)</f>
        <v>7.5188611744270453E-2</v>
      </c>
      <c r="E187" s="276">
        <f>IF(E$9=0,0,E$9/NMM!E$9*1000)</f>
        <v>7.7235625451201079E-2</v>
      </c>
      <c r="F187" s="276">
        <f>IF(F$9=0,0,F$9/NMM!F$9*1000)</f>
        <v>7.4242897401983782E-2</v>
      </c>
      <c r="G187" s="276">
        <f>IF(G$9=0,0,G$9/NMM!G$9*1000)</f>
        <v>7.0678453967623289E-2</v>
      </c>
      <c r="H187" s="276">
        <f>IF(H$9=0,0,H$9/NMM!H$9*1000)</f>
        <v>6.8855074879574846E-2</v>
      </c>
      <c r="I187" s="276">
        <f>IF(I$9=0,0,I$9/NMM!I$9*1000)</f>
        <v>7.0327275625073626E-2</v>
      </c>
      <c r="J187" s="276">
        <f>IF(J$9=0,0,J$9/NMM!J$9*1000)</f>
        <v>7.1141498774657336E-2</v>
      </c>
      <c r="K187" s="276">
        <f>IF(K$9=0,0,K$9/NMM!K$9*1000)</f>
        <v>7.0134359087774295E-2</v>
      </c>
      <c r="L187" s="276">
        <f>IF(L$9=0,0,L$9/NMM!L$9*1000)</f>
        <v>7.1331005409218523E-2</v>
      </c>
      <c r="M187" s="276">
        <f>IF(M$9=0,0,M$9/NMM!M$9*1000)</f>
        <v>7.1491279866663801E-2</v>
      </c>
      <c r="N187" s="276">
        <f>IF(N$9=0,0,N$9/NMM!N$9*1000)</f>
        <v>6.8443678352179405E-2</v>
      </c>
      <c r="O187" s="276">
        <f>IF(O$9=0,0,O$9/NMM!O$9*1000)</f>
        <v>6.824684615692922E-2</v>
      </c>
      <c r="P187" s="276">
        <f>IF(P$9=0,0,P$9/NMM!P$9*1000)</f>
        <v>6.8183658371951616E-2</v>
      </c>
      <c r="Q187" s="276">
        <f>IF(Q$9=0,0,Q$9/NMM!Q$9*1000)</f>
        <v>6.9596437804946093E-2</v>
      </c>
      <c r="R187" s="276">
        <f>IF(R$9=0,0,R$9/NMM!R$9*1000)</f>
        <v>7.3569821704622104E-2</v>
      </c>
      <c r="S187" s="276">
        <f>IF(S$9=0,0,S$9/NMM!S$9*1000)</f>
        <v>6.7810715173838701E-2</v>
      </c>
      <c r="T187" s="276">
        <f>IF(T$9=0,0,T$9/NMM!T$9*1000)</f>
        <v>7.0239293270014172E-2</v>
      </c>
      <c r="U187" s="276">
        <f>IF(U$9=0,0,U$9/NMM!U$9*1000)</f>
        <v>6.8240470533500006E-2</v>
      </c>
      <c r="V187" s="276">
        <f>IF(V$9=0,0,V$9/NMM!V$9*1000)</f>
        <v>6.8562833397476292E-2</v>
      </c>
      <c r="W187" s="276">
        <f>IF(W$9=0,0,W$9/NMM!W$9*1000)</f>
        <v>6.431820297770155E-2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0.30881032787013424</v>
      </c>
      <c r="C188" s="277">
        <f>IF(C$10=0,0,C$10/NMM!C$9*1000)</f>
        <v>0.31143735896160069</v>
      </c>
      <c r="D188" s="277">
        <f>IF(D$10=0,0,D$10/NMM!D$9*1000)</f>
        <v>0.30204221380343782</v>
      </c>
      <c r="E188" s="277">
        <f>IF(E$10=0,0,E$10/NMM!E$9*1000)</f>
        <v>0.30831232162121647</v>
      </c>
      <c r="F188" s="277">
        <f>IF(F$10=0,0,F$10/NMM!F$9*1000)</f>
        <v>0.29982108872612018</v>
      </c>
      <c r="G188" s="277">
        <f>IF(G$10=0,0,G$10/NMM!G$9*1000)</f>
        <v>0.28821515274290188</v>
      </c>
      <c r="H188" s="277">
        <f>IF(H$10=0,0,H$10/NMM!H$9*1000)</f>
        <v>0.28052850449520594</v>
      </c>
      <c r="I188" s="277">
        <f>IF(I$10=0,0,I$10/NMM!I$9*1000)</f>
        <v>0.29057454362082985</v>
      </c>
      <c r="J188" s="277">
        <f>IF(J$10=0,0,J$10/NMM!J$9*1000)</f>
        <v>0.27957646051127072</v>
      </c>
      <c r="K188" s="277">
        <f>IF(K$10=0,0,K$10/NMM!K$9*1000)</f>
        <v>0.249269934700522</v>
      </c>
      <c r="L188" s="277">
        <f>IF(L$10=0,0,L$10/NMM!L$9*1000)</f>
        <v>0.23224603619588596</v>
      </c>
      <c r="M188" s="277">
        <f>IF(M$10=0,0,M$10/NMM!M$9*1000)</f>
        <v>0.22575591789817034</v>
      </c>
      <c r="N188" s="277">
        <f>IF(N$10=0,0,N$10/NMM!N$9*1000)</f>
        <v>0.21944599370365581</v>
      </c>
      <c r="O188" s="277">
        <f>IF(O$10=0,0,O$10/NMM!O$9*1000)</f>
        <v>0.23397464762495682</v>
      </c>
      <c r="P188" s="277">
        <f>IF(P$10=0,0,P$10/NMM!P$9*1000)</f>
        <v>0.37826376580923671</v>
      </c>
      <c r="Q188" s="277">
        <f>IF(Q$10=0,0,Q$10/NMM!Q$9*1000)</f>
        <v>0.42241347867028595</v>
      </c>
      <c r="R188" s="277">
        <f>IF(R$10=0,0,R$10/NMM!R$9*1000)</f>
        <v>0.45304990064167922</v>
      </c>
      <c r="S188" s="277">
        <f>IF(S$10=0,0,S$10/NMM!S$9*1000)</f>
        <v>0.44259486301303452</v>
      </c>
      <c r="T188" s="277">
        <f>IF(T$10=0,0,T$10/NMM!T$9*1000)</f>
        <v>0.48491601908245369</v>
      </c>
      <c r="U188" s="277">
        <f>IF(U$10=0,0,U$10/NMM!U$9*1000)</f>
        <v>0.50783223996326321</v>
      </c>
      <c r="V188" s="277">
        <f>IF(V$10=0,0,V$10/NMM!V$9*1000)</f>
        <v>0.58481437784420454</v>
      </c>
      <c r="W188" s="277">
        <f>IF(W$10=0,0,W$10/NMM!W$9*1000)</f>
        <v>0.55963414488457452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2.2584350465114333</v>
      </c>
      <c r="C189" s="278">
        <f>IF(C$16=0,0,C$16/NMM!C$9*1000)</f>
        <v>2.3360370647321607</v>
      </c>
      <c r="D189" s="278">
        <f>IF(D$16=0,0,D$16/NMM!D$9*1000)</f>
        <v>2.6252948881062408</v>
      </c>
      <c r="E189" s="278">
        <f>IF(E$16=0,0,E$16/NMM!E$9*1000)</f>
        <v>2.4704559747192842</v>
      </c>
      <c r="F189" s="278">
        <f>IF(F$16=0,0,F$16/NMM!F$9*1000)</f>
        <v>2.6288682647314343</v>
      </c>
      <c r="G189" s="278">
        <f>IF(G$16=0,0,G$16/NMM!G$9*1000)</f>
        <v>2.4905905963538189</v>
      </c>
      <c r="H189" s="278">
        <f>IF(H$16=0,0,H$16/NMM!H$9*1000)</f>
        <v>2.4873918794325913</v>
      </c>
      <c r="I189" s="278">
        <f>IF(I$16=0,0,I$16/NMM!I$9*1000)</f>
        <v>2.6316121805773838</v>
      </c>
      <c r="J189" s="278">
        <f>IF(J$16=0,0,J$16/NMM!J$9*1000)</f>
        <v>2.3249063477564977</v>
      </c>
      <c r="K189" s="278">
        <f>IF(K$16=0,0,K$16/NMM!K$9*1000)</f>
        <v>2.1224810149463496</v>
      </c>
      <c r="L189" s="278">
        <f>IF(L$16=0,0,L$16/NMM!L$9*1000)</f>
        <v>1.8917688921181883</v>
      </c>
      <c r="M189" s="278">
        <f>IF(M$16=0,0,M$16/NMM!M$9*1000)</f>
        <v>1.4702540778878717</v>
      </c>
      <c r="N189" s="278">
        <f>IF(N$16=0,0,N$16/NMM!N$9*1000)</f>
        <v>1.679085913253906</v>
      </c>
      <c r="O189" s="278">
        <f>IF(O$16=0,0,O$16/NMM!O$9*1000)</f>
        <v>1.6160090347215603</v>
      </c>
      <c r="P189" s="278">
        <f>IF(P$16=0,0,P$16/NMM!P$9*1000)</f>
        <v>1.6967338428159398</v>
      </c>
      <c r="Q189" s="278">
        <f>IF(Q$16=0,0,Q$16/NMM!Q$9*1000)</f>
        <v>1.7182062229731099</v>
      </c>
      <c r="R189" s="278">
        <f>IF(R$16=0,0,R$16/NMM!R$9*1000)</f>
        <v>1.6359042707760041</v>
      </c>
      <c r="S189" s="278">
        <f>IF(S$16=0,0,S$16/NMM!S$9*1000)</f>
        <v>1.5599442568667565</v>
      </c>
      <c r="T189" s="278">
        <f>IF(T$16=0,0,T$16/NMM!T$9*1000)</f>
        <v>1.5888420440780662</v>
      </c>
      <c r="U189" s="278">
        <f>IF(U$16=0,0,U$16/NMM!U$9*1000)</f>
        <v>1.6082665153558648</v>
      </c>
      <c r="V189" s="278">
        <f>IF(V$16=0,0,V$16/NMM!V$9*1000)</f>
        <v>1.6823236390727967</v>
      </c>
      <c r="W189" s="278">
        <f>IF(W$16=0,0,W$16/NMM!W$9*1000)</f>
        <v>1.8202317458258428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38.212931190482813</v>
      </c>
      <c r="C190" s="278">
        <f>IF(C$17=0,0,C$17/NMM!C$9*1000)</f>
        <v>38.360101965852294</v>
      </c>
      <c r="D190" s="278">
        <f>IF(D$17=0,0,D$17/NMM!D$9*1000)</f>
        <v>35.525697200164196</v>
      </c>
      <c r="E190" s="278">
        <f>IF(E$17=0,0,E$17/NMM!E$9*1000)</f>
        <v>36.77307699435719</v>
      </c>
      <c r="F190" s="278">
        <f>IF(F$17=0,0,F$17/NMM!F$9*1000)</f>
        <v>35.032921456898507</v>
      </c>
      <c r="G190" s="278">
        <f>IF(G$17=0,0,G$17/NMM!G$9*1000)</f>
        <v>33.364460508766108</v>
      </c>
      <c r="H190" s="278">
        <f>IF(H$17=0,0,H$17/NMM!H$9*1000)</f>
        <v>32.428516387087967</v>
      </c>
      <c r="I190" s="278">
        <f>IF(I$17=0,0,I$17/NMM!I$9*1000)</f>
        <v>33.007533387375545</v>
      </c>
      <c r="J190" s="278">
        <f>IF(J$17=0,0,J$17/NMM!J$9*1000)</f>
        <v>33.812855444633961</v>
      </c>
      <c r="K190" s="278">
        <f>IF(K$17=0,0,K$17/NMM!K$9*1000)</f>
        <v>33.556487298061491</v>
      </c>
      <c r="L190" s="278">
        <f>IF(L$17=0,0,L$17/NMM!L$9*1000)</f>
        <v>34.468998629300394</v>
      </c>
      <c r="M190" s="278">
        <f>IF(M$17=0,0,M$17/NMM!M$9*1000)</f>
        <v>35.075244289666223</v>
      </c>
      <c r="N190" s="278">
        <f>IF(N$17=0,0,N$17/NMM!N$9*1000)</f>
        <v>33.243391257063166</v>
      </c>
      <c r="O190" s="278">
        <f>IF(O$17=0,0,O$17/NMM!O$9*1000)</f>
        <v>33.212069949162654</v>
      </c>
      <c r="P190" s="278">
        <f>IF(P$17=0,0,P$17/NMM!P$9*1000)</f>
        <v>33.007598016434599</v>
      </c>
      <c r="Q190" s="278">
        <f>IF(Q$17=0,0,Q$17/NMM!Q$9*1000)</f>
        <v>33.690242114572534</v>
      </c>
      <c r="R190" s="278">
        <f>IF(R$17=0,0,R$17/NMM!R$9*1000)</f>
        <v>35.832982241575202</v>
      </c>
      <c r="S190" s="278">
        <f>IF(S$17=0,0,S$17/NMM!S$9*1000)</f>
        <v>32.951158306876977</v>
      </c>
      <c r="T190" s="278">
        <f>IF(T$17=0,0,T$17/NMM!T$9*1000)</f>
        <v>34.151307893720542</v>
      </c>
      <c r="U190" s="278">
        <f>IF(U$17=0,0,U$17/NMM!U$9*1000)</f>
        <v>33.081339626372866</v>
      </c>
      <c r="V190" s="278">
        <f>IF(V$17=0,0,V$17/NMM!V$9*1000)</f>
        <v>33.118312106486151</v>
      </c>
      <c r="W190" s="278">
        <f>IF(W$17=0,0,W$17/NMM!W$9*1000)</f>
        <v>30.763848123330717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36.492022622431861</v>
      </c>
      <c r="C191" s="278">
        <f>IF(C$25=0,0,C$25/NMM!C$9*1000)</f>
        <v>36.632565603481169</v>
      </c>
      <c r="D191" s="278">
        <f>IF(D$25=0,0,D$25/NMM!D$9*1000)</f>
        <v>33.925807456218742</v>
      </c>
      <c r="E191" s="278">
        <f>IF(E$25=0,0,E$25/NMM!E$9*1000)</f>
        <v>35.117011853535203</v>
      </c>
      <c r="F191" s="278">
        <f>IF(F$25=0,0,F$25/NMM!F$9*1000)</f>
        <v>33.455223729432639</v>
      </c>
      <c r="G191" s="278">
        <f>IF(G$25=0,0,G$25/NMM!G$9*1000)</f>
        <v>31.861901449066607</v>
      </c>
      <c r="H191" s="278">
        <f>IF(H$25=0,0,H$25/NMM!H$9*1000)</f>
        <v>30.968107306676465</v>
      </c>
      <c r="I191" s="278">
        <f>IF(I$25=0,0,I$25/NMM!I$9*1000)</f>
        <v>31.521048439821708</v>
      </c>
      <c r="J191" s="278">
        <f>IF(J$25=0,0,J$25/NMM!J$9*1000)</f>
        <v>32.290103045586619</v>
      </c>
      <c r="K191" s="278">
        <f>IF(K$25=0,0,K$25/NMM!K$9*1000)</f>
        <v>32.045280366118263</v>
      </c>
      <c r="L191" s="278">
        <f>IF(L$25=0,0,L$25/NMM!L$9*1000)</f>
        <v>32.916697007171145</v>
      </c>
      <c r="M191" s="278">
        <f>IF(M$25=0,0,M$25/NMM!M$9*1000)</f>
        <v>33.495640565375083</v>
      </c>
      <c r="N191" s="278">
        <f>IF(N$25=0,0,N$25/NMM!N$9*1000)</f>
        <v>31.746284516934335</v>
      </c>
      <c r="O191" s="278">
        <f>IF(O$25=0,0,O$25/NMM!O$9*1000)</f>
        <v>31.716373755292626</v>
      </c>
      <c r="P191" s="278">
        <f>IF(P$25=0,0,P$25/NMM!P$9*1000)</f>
        <v>31.521110158329332</v>
      </c>
      <c r="Q191" s="278">
        <f>IF(Q$25=0,0,Q$25/NMM!Q$9*1000)</f>
        <v>32.173011572228816</v>
      </c>
      <c r="R191" s="278">
        <f>IF(R$25=0,0,R$25/NMM!R$9*1000)</f>
        <v>34.219254002541206</v>
      </c>
      <c r="S191" s="278">
        <f>IF(S$25=0,0,S$25/NMM!S$9*1000)</f>
        <v>31.467212195157821</v>
      </c>
      <c r="T191" s="278">
        <f>IF(T$25=0,0,T$25/NMM!T$9*1000)</f>
        <v>32.613313384179023</v>
      </c>
      <c r="U191" s="278">
        <f>IF(U$25=0,0,U$25/NMM!U$9*1000)</f>
        <v>31.591530835682448</v>
      </c>
      <c r="V191" s="278">
        <f>IF(V$25=0,0,V$25/NMM!V$9*1000)</f>
        <v>31.626838270591747</v>
      </c>
      <c r="W191" s="278">
        <f>IF(W$25=0,0,W$25/NMM!W$9*1000)</f>
        <v>29.37840690821545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4.4328682204351431</v>
      </c>
      <c r="C192" s="279">
        <f>IF(C$33=0,0,C$33/NMM!C$9*1000)</f>
        <v>4.5336011405373506</v>
      </c>
      <c r="D192" s="279">
        <f>IF(D$33=0,0,D$33/NMM!D$9*1000)</f>
        <v>4.7593951808705786</v>
      </c>
      <c r="E192" s="279">
        <f>IF(E$33=0,0,E$33/NMM!E$9*1000)</f>
        <v>4.6265876266031611</v>
      </c>
      <c r="F192" s="279">
        <f>IF(F$33=0,0,F$33/NMM!F$9*1000)</f>
        <v>4.7419304844137704</v>
      </c>
      <c r="G192" s="279">
        <f>IF(G$33=0,0,G$33/NMM!G$9*1000)</f>
        <v>4.5002166935431243</v>
      </c>
      <c r="H192" s="279">
        <f>IF(H$33=0,0,H$33/NMM!H$9*1000)</f>
        <v>4.4549211790895624</v>
      </c>
      <c r="I192" s="279">
        <f>IF(I$33=0,0,I$33/NMM!I$9*1000)</f>
        <v>4.6556467595324511</v>
      </c>
      <c r="J192" s="279">
        <f>IF(J$33=0,0,J$33/NMM!J$9*1000)</f>
        <v>4.3188893093180178</v>
      </c>
      <c r="K192" s="279">
        <f>IF(K$33=0,0,K$33/NMM!K$9*1000)</f>
        <v>4.0617694675544724</v>
      </c>
      <c r="L192" s="279">
        <f>IF(L$33=0,0,L$33/NMM!L$9*1000)</f>
        <v>3.8220231745692845</v>
      </c>
      <c r="M192" s="279">
        <f>IF(M$33=0,0,M$33/NMM!M$9*1000)</f>
        <v>3.3370610121931303</v>
      </c>
      <c r="N192" s="279">
        <f>IF(N$33=0,0,N$33/NMM!N$9*1000)</f>
        <v>3.5095639800911185</v>
      </c>
      <c r="O192" s="279">
        <f>IF(O$33=0,0,O$33/NMM!O$9*1000)</f>
        <v>3.4315927651044298</v>
      </c>
      <c r="P192" s="279">
        <f>IF(P$33=0,0,P$33/NMM!P$9*1000)</f>
        <v>3.5205584738372542</v>
      </c>
      <c r="Q192" s="279">
        <f>IF(Q$33=0,0,Q$33/NMM!Q$9*1000)</f>
        <v>3.5768336176127407</v>
      </c>
      <c r="R192" s="279">
        <f>IF(R$33=0,0,R$33/NMM!R$9*1000)</f>
        <v>3.5717135763537469</v>
      </c>
      <c r="S192" s="279">
        <f>IF(S$33=0,0,S$33/NMM!S$9*1000)</f>
        <v>3.3519769079055899</v>
      </c>
      <c r="T192" s="279">
        <f>IF(T$33=0,0,T$33/NMM!T$9*1000)</f>
        <v>3.4401652144236121</v>
      </c>
      <c r="U192" s="279">
        <f>IF(U$33=0,0,U$33/NMM!U$9*1000)</f>
        <v>3.416407822936371</v>
      </c>
      <c r="V192" s="279">
        <f>IF(V$33=0,0,V$33/NMM!V$9*1000)</f>
        <v>3.5079608453969748</v>
      </c>
      <c r="W192" s="279">
        <f>IF(W$33=0,0,W$33/NMM!W$9*1000)</f>
        <v>3.5712276823758202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53.662540119783948</v>
      </c>
      <c r="C194" s="322">
        <f t="shared" si="50"/>
        <v>53.429171659299442</v>
      </c>
      <c r="D194" s="322">
        <f t="shared" si="50"/>
        <v>50.225547160750587</v>
      </c>
      <c r="E194" s="322">
        <f t="shared" si="50"/>
        <v>51.837180072025049</v>
      </c>
      <c r="F194" s="322">
        <f t="shared" si="50"/>
        <v>51.005943433263461</v>
      </c>
      <c r="G194" s="322">
        <f t="shared" si="50"/>
        <v>47.232355137607108</v>
      </c>
      <c r="H194" s="322">
        <f t="shared" si="50"/>
        <v>46.872850198118932</v>
      </c>
      <c r="I194" s="322">
        <f t="shared" si="50"/>
        <v>47.875045680819817</v>
      </c>
      <c r="J194" s="322">
        <f t="shared" si="50"/>
        <v>48.429325227904428</v>
      </c>
      <c r="K194" s="322">
        <f t="shared" si="50"/>
        <v>47.743718426163575</v>
      </c>
      <c r="L194" s="322">
        <f t="shared" si="50"/>
        <v>48.55833120326659</v>
      </c>
      <c r="M194" s="322">
        <f t="shared" si="50"/>
        <v>48.667437476805567</v>
      </c>
      <c r="N194" s="322">
        <f t="shared" si="50"/>
        <v>46.592793458166483</v>
      </c>
      <c r="O194" s="322">
        <f t="shared" si="50"/>
        <v>46.45880063311904</v>
      </c>
      <c r="P194" s="322">
        <f t="shared" si="50"/>
        <v>46.415785770600053</v>
      </c>
      <c r="Q194" s="322">
        <f t="shared" si="50"/>
        <v>47.37753040367955</v>
      </c>
      <c r="R194" s="322">
        <f t="shared" si="50"/>
        <v>48.199202123630606</v>
      </c>
      <c r="S194" s="322">
        <f t="shared" si="50"/>
        <v>50.035887454129359</v>
      </c>
      <c r="T194" s="322">
        <f t="shared" si="50"/>
        <v>51.827876522263225</v>
      </c>
      <c r="U194" s="322">
        <f t="shared" si="50"/>
        <v>48.207132637439429</v>
      </c>
      <c r="V194" s="322">
        <f t="shared" si="50"/>
        <v>48.434859515928437</v>
      </c>
      <c r="W194" s="322">
        <f t="shared" si="50"/>
        <v>51.573356954661506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0.38613150281397651</v>
      </c>
      <c r="C195" s="275">
        <f>IF(C$49=0,0,C$49/NMM!C$10*1000)</f>
        <v>0.38445228833484224</v>
      </c>
      <c r="D195" s="275">
        <f>IF(D$49=0,0,D$49/NMM!D$10*1000)</f>
        <v>0.36140044734268828</v>
      </c>
      <c r="E195" s="275">
        <f>IF(E$49=0,0,E$49/NMM!E$10*1000)</f>
        <v>0.37299703290546354</v>
      </c>
      <c r="F195" s="275">
        <f>IF(F$49=0,0,F$49/NMM!F$10*1000)</f>
        <v>0.36701582791958948</v>
      </c>
      <c r="G195" s="275">
        <f>IF(G$49=0,0,G$49/NMM!G$10*1000)</f>
        <v>0.33986278379699442</v>
      </c>
      <c r="H195" s="275">
        <f>IF(H$49=0,0,H$49/NMM!H$10*1000)</f>
        <v>0.33727594794755644</v>
      </c>
      <c r="I195" s="275">
        <f>IF(I$49=0,0,I$49/NMM!I$10*1000)</f>
        <v>0.34448729588197824</v>
      </c>
      <c r="J195" s="275">
        <f>IF(J$49=0,0,J$49/NMM!J$10*1000)</f>
        <v>0.34847564220359034</v>
      </c>
      <c r="K195" s="275">
        <f>IF(K$49=0,0,K$49/NMM!K$10*1000)</f>
        <v>0.3435423240247466</v>
      </c>
      <c r="L195" s="275">
        <f>IF(L$49=0,0,L$49/NMM!L$10*1000)</f>
        <v>0.34940391117906033</v>
      </c>
      <c r="M195" s="275">
        <f>IF(M$49=0,0,M$49/NMM!M$10*1000)</f>
        <v>0.35018899085053956</v>
      </c>
      <c r="N195" s="275">
        <f>IF(N$49=0,0,N$49/NMM!N$10*1000)</f>
        <v>0.33526078560842332</v>
      </c>
      <c r="O195" s="275">
        <f>IF(O$49=0,0,O$49/NMM!O$10*1000)</f>
        <v>0.33429663350554606</v>
      </c>
      <c r="P195" s="275">
        <f>IF(P$49=0,0,P$49/NMM!P$10*1000)</f>
        <v>0.33398711790172775</v>
      </c>
      <c r="Q195" s="275">
        <f>IF(Q$49=0,0,Q$49/NMM!Q$10*1000)</f>
        <v>0.34090739971592088</v>
      </c>
      <c r="R195" s="275">
        <f>IF(R$49=0,0,R$49/NMM!R$10*1000)</f>
        <v>0.34681977984806095</v>
      </c>
      <c r="S195" s="275">
        <f>IF(S$49=0,0,S$49/NMM!S$10*1000)</f>
        <v>0.36003574139738365</v>
      </c>
      <c r="T195" s="275">
        <f>IF(T$49=0,0,T$49/NMM!T$10*1000)</f>
        <v>0.37293008874583339</v>
      </c>
      <c r="U195" s="275">
        <f>IF(U$49=0,0,U$49/NMM!U$10*1000)</f>
        <v>0.34687684425851556</v>
      </c>
      <c r="V195" s="275">
        <f>IF(V$49=0,0,V$49/NMM!V$10*1000)</f>
        <v>0.34851546445103038</v>
      </c>
      <c r="W195" s="275">
        <f>IF(W$49=0,0,W$49/NMM!W$10*1000)</f>
        <v>0.37109868041305866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0.43232904918921272</v>
      </c>
      <c r="C196" s="276">
        <f>IF(C$50=0,0,C$50/NMM!C$10*1000)</f>
        <v>0.43044893012651436</v>
      </c>
      <c r="D196" s="276">
        <f>IF(D$50=0,0,D$50/NMM!D$10*1000)</f>
        <v>0.40463912070777869</v>
      </c>
      <c r="E196" s="276">
        <f>IF(E$50=0,0,E$50/NMM!E$10*1000)</f>
        <v>0.41762314499395869</v>
      </c>
      <c r="F196" s="276">
        <f>IF(F$50=0,0,F$50/NMM!F$10*1000)</f>
        <v>0.41092633666388456</v>
      </c>
      <c r="G196" s="276">
        <f>IF(G$50=0,0,G$50/NMM!G$10*1000)</f>
        <v>0.38052464795792645</v>
      </c>
      <c r="H196" s="276">
        <f>IF(H$50=0,0,H$50/NMM!H$10*1000)</f>
        <v>0.37762831788631646</v>
      </c>
      <c r="I196" s="276">
        <f>IF(I$50=0,0,I$50/NMM!I$10*1000)</f>
        <v>0.38570244593114256</v>
      </c>
      <c r="J196" s="276">
        <f>IF(J$50=0,0,J$50/NMM!J$10*1000)</f>
        <v>0.39016796599488773</v>
      </c>
      <c r="K196" s="276">
        <f>IF(K$50=0,0,K$50/NMM!K$10*1000)</f>
        <v>0.38464441574823793</v>
      </c>
      <c r="L196" s="276">
        <f>IF(L$50=0,0,L$50/NMM!L$10*1000)</f>
        <v>0.39120729492980288</v>
      </c>
      <c r="M196" s="276">
        <f>IF(M$50=0,0,M$50/NMM!M$10*1000)</f>
        <v>0.39208630310560544</v>
      </c>
      <c r="N196" s="276">
        <f>IF(N$50=0,0,N$50/NMM!N$10*1000)</f>
        <v>0.37537205748878294</v>
      </c>
      <c r="O196" s="276">
        <f>IF(O$50=0,0,O$50/NMM!O$10*1000)</f>
        <v>0.37429255229722763</v>
      </c>
      <c r="P196" s="276">
        <f>IF(P$50=0,0,P$50/NMM!P$10*1000)</f>
        <v>0.3739460056266431</v>
      </c>
      <c r="Q196" s="276">
        <f>IF(Q$50=0,0,Q$50/NMM!Q$10*1000)</f>
        <v>0.38169424381764283</v>
      </c>
      <c r="R196" s="276">
        <f>IF(R$50=0,0,R$50/NMM!R$10*1000)</f>
        <v>0.38831399295063407</v>
      </c>
      <c r="S196" s="276">
        <f>IF(S$50=0,0,S$50/NMM!S$10*1000)</f>
        <v>0.40311113860982278</v>
      </c>
      <c r="T196" s="276">
        <f>IF(T$50=0,0,T$50/NMM!T$10*1000)</f>
        <v>0.41754819150098882</v>
      </c>
      <c r="U196" s="276">
        <f>IF(U$50=0,0,U$50/NMM!U$10*1000)</f>
        <v>0.38837788466144929</v>
      </c>
      <c r="V196" s="276">
        <f>IF(V$50=0,0,V$50/NMM!V$10*1000)</f>
        <v>0.39021255265577104</v>
      </c>
      <c r="W196" s="276">
        <f>IF(W$50=0,0,W$50/NMM!W$10*1000)</f>
        <v>0.41549766980717301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0.46985968294600561</v>
      </c>
      <c r="C197" s="276">
        <f>IF(C$51=0,0,C$51/NMM!C$10*1000)</f>
        <v>0.4803729827435218</v>
      </c>
      <c r="D197" s="276">
        <f>IF(D$51=0,0,D$51/NMM!D$10*1000)</f>
        <v>0.53382162674573719</v>
      </c>
      <c r="E197" s="276">
        <f>IF(E$51=0,0,E$51/NMM!E$10*1000)</f>
        <v>0.50597284883598315</v>
      </c>
      <c r="F197" s="276">
        <f>IF(F$51=0,0,F$51/NMM!F$10*1000)</f>
        <v>0.54874773570393864</v>
      </c>
      <c r="G197" s="276">
        <f>IF(G$51=0,0,G$51/NMM!G$10*1000)</f>
        <v>0.50406799050585205</v>
      </c>
      <c r="H197" s="276">
        <f>IF(H$51=0,0,H$51/NMM!H$10*1000)</f>
        <v>0.51339602994325251</v>
      </c>
      <c r="I197" s="276">
        <f>IF(I$51=0,0,I$51/NMM!I$10*1000)</f>
        <v>0.54141752186089209</v>
      </c>
      <c r="J197" s="276">
        <f>IF(J$51=0,0,J$51/NMM!J$10*1000)</f>
        <v>0.4849362601000205</v>
      </c>
      <c r="K197" s="276">
        <f>IF(K$51=0,0,K$51/NMM!K$10*1000)</f>
        <v>0.45543635116646941</v>
      </c>
      <c r="L197" s="276">
        <f>IF(L$51=0,0,L$51/NMM!L$10*1000)</f>
        <v>0.41461038657576227</v>
      </c>
      <c r="M197" s="276">
        <f>IF(M$51=0,0,M$51/NMM!M$10*1000)</f>
        <v>0.32538888613307188</v>
      </c>
      <c r="N197" s="276">
        <f>IF(N$51=0,0,N$51/NMM!N$10*1000)</f>
        <v>0.36934251809203389</v>
      </c>
      <c r="O197" s="276">
        <f>IF(O$51=0,0,O$51/NMM!O$10*1000)</f>
        <v>0.35081182299341895</v>
      </c>
      <c r="P197" s="276">
        <f>IF(P$51=0,0,P$51/NMM!P$10*1000)</f>
        <v>0.36668451092271637</v>
      </c>
      <c r="Q197" s="276">
        <f>IF(Q$51=0,0,Q$51/NMM!Q$10*1000)</f>
        <v>0.36983562860133878</v>
      </c>
      <c r="R197" s="276">
        <f>IF(R$51=0,0,R$51/NMM!R$10*1000)</f>
        <v>0.34071825766596103</v>
      </c>
      <c r="S197" s="276">
        <f>IF(S$51=0,0,S$51/NMM!S$10*1000)</f>
        <v>0.36425218599951248</v>
      </c>
      <c r="T197" s="276">
        <f>IF(T$51=0,0,T$51/NMM!T$10*1000)</f>
        <v>0.37163307464927536</v>
      </c>
      <c r="U197" s="276">
        <f>IF(U$51=0,0,U$51/NMM!U$10*1000)</f>
        <v>0.35843367220752725</v>
      </c>
      <c r="V197" s="276">
        <f>IF(V$51=0,0,V$51/NMM!V$10*1000)</f>
        <v>0.37235964379909092</v>
      </c>
      <c r="W197" s="276">
        <f>IF(W$51=0,0,W$51/NMM!W$10*1000)</f>
        <v>0.45151333249999637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0.31798481940708972</v>
      </c>
      <c r="C198" s="276">
        <f>IF(C$52=0,0,C$52/NMM!C$10*1000)</f>
        <v>0.31660196224831882</v>
      </c>
      <c r="D198" s="276">
        <f>IF(D$52=0,0,D$52/NMM!D$10*1000)</f>
        <v>0.29761844124194742</v>
      </c>
      <c r="E198" s="276">
        <f>IF(E$52=0,0,E$52/NMM!E$10*1000)</f>
        <v>0.30716839543901386</v>
      </c>
      <c r="F198" s="276">
        <f>IF(F$52=0,0,F$52/NMM!F$10*1000)</f>
        <v>0.30224278752199762</v>
      </c>
      <c r="G198" s="276">
        <f>IF(G$52=0,0,G$52/NMM!G$10*1000)</f>
        <v>0.27988186703570433</v>
      </c>
      <c r="H198" s="276">
        <f>IF(H$52=0,0,H$52/NMM!H$10*1000)</f>
        <v>0.27775157068737577</v>
      </c>
      <c r="I198" s="276">
        <f>IF(I$52=0,0,I$52/NMM!I$10*1000)</f>
        <v>0.28369021893000179</v>
      </c>
      <c r="J198" s="276">
        <f>IF(J$52=0,0,J$52/NMM!J$10*1000)</f>
        <v>0.28697467921249203</v>
      </c>
      <c r="K198" s="276">
        <f>IF(K$52=0,0,K$52/NMM!K$10*1000)</f>
        <v>0.2829120210798477</v>
      </c>
      <c r="L198" s="276">
        <f>IF(L$52=0,0,L$52/NMM!L$10*1000)</f>
        <v>0.28773912200044111</v>
      </c>
      <c r="M198" s="276">
        <f>IF(M$52=0,0,M$52/NMM!M$10*1000)</f>
        <v>0.28838564634703329</v>
      </c>
      <c r="N198" s="276">
        <f>IF(N$52=0,0,N$52/NMM!N$10*1000)</f>
        <v>0.27609205565735268</v>
      </c>
      <c r="O198" s="276">
        <f>IF(O$52=0,0,O$52/NMM!O$10*1000)</f>
        <v>0.27529806260037554</v>
      </c>
      <c r="P198" s="276">
        <f>IF(P$52=0,0,P$52/NMM!P$10*1000)</f>
        <v>0.27504317207042256</v>
      </c>
      <c r="Q198" s="276">
        <f>IF(Q$52=0,0,Q$52/NMM!Q$10*1000)</f>
        <v>0.28074212319690545</v>
      </c>
      <c r="R198" s="276">
        <f>IF(R$52=0,0,R$52/NMM!R$10*1000)</f>
        <v>0.28561105286175731</v>
      </c>
      <c r="S198" s="276">
        <f>IF(S$52=0,0,S$52/NMM!S$10*1000)</f>
        <v>0.29649458636245918</v>
      </c>
      <c r="T198" s="276">
        <f>IF(T$52=0,0,T$52/NMM!T$10*1000)</f>
        <v>0.30711326596536237</v>
      </c>
      <c r="U198" s="276">
        <f>IF(U$52=0,0,U$52/NMM!U$10*1000)</f>
        <v>0.28565804622055013</v>
      </c>
      <c r="V198" s="276">
        <f>IF(V$52=0,0,V$52/NMM!V$10*1000)</f>
        <v>0.28700747340324917</v>
      </c>
      <c r="W198" s="276">
        <f>IF(W$52=0,0,W$52/NMM!W$10*1000)</f>
        <v>0.30560507498971307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0.41305597410381806</v>
      </c>
      <c r="C199" s="277">
        <f>IF(C$53=0,0,C$53/NMM!C$10*1000)</f>
        <v>0.41174285064900545</v>
      </c>
      <c r="D199" s="277">
        <f>IF(D$53=0,0,D$53/NMM!D$10*1000)</f>
        <v>0.39485917235646611</v>
      </c>
      <c r="E199" s="277">
        <f>IF(E$53=0,0,E$53/NMM!E$10*1000)</f>
        <v>0.40597331691141542</v>
      </c>
      <c r="F199" s="277">
        <f>IF(F$53=0,0,F$53/NMM!F$10*1000)</f>
        <v>0.40236723536110208</v>
      </c>
      <c r="G199" s="277">
        <f>IF(G$53=0,0,G$53/NMM!G$10*1000)</f>
        <v>0.37502489669018996</v>
      </c>
      <c r="H199" s="277">
        <f>IF(H$53=0,0,H$53/NMM!H$10*1000)</f>
        <v>0.37225608446624453</v>
      </c>
      <c r="I199" s="277">
        <f>IF(I$53=0,0,I$53/NMM!I$10*1000)</f>
        <v>0.3843478870095301</v>
      </c>
      <c r="J199" s="277">
        <f>IF(J$53=0,0,J$53/NMM!J$10*1000)</f>
        <v>0.37491801804607455</v>
      </c>
      <c r="K199" s="277">
        <f>IF(K$53=0,0,K$53/NMM!K$10*1000)</f>
        <v>0.34388267126110911</v>
      </c>
      <c r="L199" s="277">
        <f>IF(L$53=0,0,L$53/NMM!L$10*1000)</f>
        <v>0.32724794122443868</v>
      </c>
      <c r="M199" s="277">
        <f>IF(M$53=0,0,M$53/NMM!M$10*1000)</f>
        <v>0.321222517066237</v>
      </c>
      <c r="N199" s="277">
        <f>IF(N$53=0,0,N$53/NMM!N$10*1000)</f>
        <v>0.3103420030679071</v>
      </c>
      <c r="O199" s="277">
        <f>IF(O$53=0,0,O$53/NMM!O$10*1000)</f>
        <v>0.32655456066411453</v>
      </c>
      <c r="P199" s="277">
        <f>IF(P$53=0,0,P$53/NMM!P$10*1000)</f>
        <v>0.52556943391816513</v>
      </c>
      <c r="Q199" s="277">
        <f>IF(Q$53=0,0,Q$53/NMM!Q$10*1000)</f>
        <v>0.5845581793770378</v>
      </c>
      <c r="R199" s="277">
        <f>IF(R$53=0,0,R$53/NMM!R$10*1000)</f>
        <v>0.60665261524795433</v>
      </c>
      <c r="S199" s="277">
        <f>IF(S$53=0,0,S$53/NMM!S$10*1000)</f>
        <v>0.66444030801714116</v>
      </c>
      <c r="T199" s="277">
        <f>IF(T$53=0,0,T$53/NMM!T$10*1000)</f>
        <v>0.72921682527695664</v>
      </c>
      <c r="U199" s="277">
        <f>IF(U$53=0,0,U$53/NMM!U$10*1000)</f>
        <v>0.72765843030596478</v>
      </c>
      <c r="V199" s="277">
        <f>IF(V$53=0,0,V$53/NMM!V$10*1000)</f>
        <v>0.83219981468001802</v>
      </c>
      <c r="W199" s="277">
        <f>IF(W$53=0,0,W$53/NMM!W$10*1000)</f>
        <v>0.89249257820823746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2.0036557417598622</v>
      </c>
      <c r="C200" s="278">
        <f>IF(C$59=0,0,C$59/NMM!C$10*1000)</f>
        <v>2.0484883466176744</v>
      </c>
      <c r="D200" s="278">
        <f>IF(D$59=0,0,D$59/NMM!D$10*1000)</f>
        <v>2.2764131640288001</v>
      </c>
      <c r="E200" s="278">
        <f>IF(E$59=0,0,E$59/NMM!E$10*1000)</f>
        <v>2.1576556587880584</v>
      </c>
      <c r="F200" s="278">
        <f>IF(F$59=0,0,F$59/NMM!F$10*1000)</f>
        <v>2.3400636218180697</v>
      </c>
      <c r="G200" s="278">
        <f>IF(G$59=0,0,G$59/NMM!G$10*1000)</f>
        <v>2.1495326372372934</v>
      </c>
      <c r="H200" s="278">
        <f>IF(H$59=0,0,H$59/NMM!H$10*1000)</f>
        <v>2.189310852854609</v>
      </c>
      <c r="I200" s="278">
        <f>IF(I$59=0,0,I$59/NMM!I$10*1000)</f>
        <v>2.3088048746047316</v>
      </c>
      <c r="J200" s="278">
        <f>IF(J$59=0,0,J$59/NMM!J$10*1000)</f>
        <v>2.0679478516751506</v>
      </c>
      <c r="K200" s="278">
        <f>IF(K$59=0,0,K$59/NMM!K$10*1000)</f>
        <v>1.942149312107978</v>
      </c>
      <c r="L200" s="278">
        <f>IF(L$59=0,0,L$59/NMM!L$10*1000)</f>
        <v>1.7680522756221815</v>
      </c>
      <c r="M200" s="278">
        <f>IF(M$59=0,0,M$59/NMM!M$10*1000)</f>
        <v>1.3875787467389433</v>
      </c>
      <c r="N200" s="278">
        <f>IF(N$59=0,0,N$59/NMM!N$10*1000)</f>
        <v>1.5750133154884696</v>
      </c>
      <c r="O200" s="278">
        <f>IF(O$59=0,0,O$59/NMM!O$10*1000)</f>
        <v>1.495991567122356</v>
      </c>
      <c r="P200" s="278">
        <f>IF(P$59=0,0,P$59/NMM!P$10*1000)</f>
        <v>1.5636785882927884</v>
      </c>
      <c r="Q200" s="278">
        <f>IF(Q$59=0,0,Q$59/NMM!Q$10*1000)</f>
        <v>1.577116121366803</v>
      </c>
      <c r="R200" s="278">
        <f>IF(R$59=0,0,R$59/NMM!R$10*1000)</f>
        <v>1.4529488655302867</v>
      </c>
      <c r="S200" s="278">
        <f>IF(S$59=0,0,S$59/NMM!S$10*1000)</f>
        <v>1.553306253795719</v>
      </c>
      <c r="T200" s="278">
        <f>IF(T$59=0,0,T$59/NMM!T$10*1000)</f>
        <v>1.5847810971567466</v>
      </c>
      <c r="U200" s="278">
        <f>IF(U$59=0,0,U$59/NMM!U$10*1000)</f>
        <v>1.528493955590597</v>
      </c>
      <c r="V200" s="278">
        <f>IF(V$59=0,0,V$59/NMM!V$10*1000)</f>
        <v>1.5878794571600694</v>
      </c>
      <c r="W200" s="278">
        <f>IF(W$59=0,0,W$59/NMM!W$10*1000)</f>
        <v>1.9254201072806436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7.9366878537780687</v>
      </c>
      <c r="C201" s="278">
        <f>IF(C$60=0,0,C$60/NMM!C$10*1000)</f>
        <v>7.8623715654858355</v>
      </c>
      <c r="D201" s="278">
        <f>IF(D$60=0,0,D$60/NMM!D$10*1000)</f>
        <v>7.1622653935745895</v>
      </c>
      <c r="E201" s="278">
        <f>IF(E$60=0,0,E$60/NMM!E$10*1000)</f>
        <v>7.5941897162035286</v>
      </c>
      <c r="F201" s="278">
        <f>IF(F$60=0,0,F$60/NMM!F$10*1000)</f>
        <v>7.2759321696136938</v>
      </c>
      <c r="G201" s="278">
        <f>IF(G$60=0,0,G$60/NMM!G$10*1000)</f>
        <v>6.8255995674807011</v>
      </c>
      <c r="H201" s="278">
        <f>IF(H$60=0,0,H$60/NMM!H$10*1000)</f>
        <v>6.6756617627277057</v>
      </c>
      <c r="I201" s="278">
        <f>IF(I$60=0,0,I$60/NMM!I$10*1000)</f>
        <v>6.7852793477832094</v>
      </c>
      <c r="J201" s="278">
        <f>IF(J$60=0,0,J$60/NMM!J$10*1000)</f>
        <v>6.9414571543874519</v>
      </c>
      <c r="K201" s="278">
        <f>IF(K$60=0,0,K$60/NMM!K$10*1000)</f>
        <v>6.3876195454609119</v>
      </c>
      <c r="L201" s="278">
        <f>IF(L$60=0,0,L$60/NMM!L$10*1000)</f>
        <v>6.320168398953034</v>
      </c>
      <c r="M201" s="278">
        <f>IF(M$60=0,0,M$60/NMM!M$10*1000)</f>
        <v>6.6349091096293096</v>
      </c>
      <c r="N201" s="278">
        <f>IF(N$60=0,0,N$60/NMM!N$10*1000)</f>
        <v>6.1510754570480142</v>
      </c>
      <c r="O201" s="278">
        <f>IF(O$60=0,0,O$60/NMM!O$10*1000)</f>
        <v>6.5046589643821688</v>
      </c>
      <c r="P201" s="278">
        <f>IF(P$60=0,0,P$60/NMM!P$10*1000)</f>
        <v>6.4126085714547187</v>
      </c>
      <c r="Q201" s="278">
        <f>IF(Q$60=0,0,Q$60/NMM!Q$10*1000)</f>
        <v>6.6353470696619032</v>
      </c>
      <c r="R201" s="278">
        <f>IF(R$60=0,0,R$60/NMM!R$10*1000)</f>
        <v>6.8310973071317385</v>
      </c>
      <c r="S201" s="278">
        <f>IF(S$60=0,0,S$60/NMM!S$10*1000)</f>
        <v>7.1188674971942261</v>
      </c>
      <c r="T201" s="278">
        <f>IF(T$60=0,0,T$60/NMM!T$10*1000)</f>
        <v>7.3485133242793417</v>
      </c>
      <c r="U201" s="278">
        <f>IF(U$60=0,0,U$60/NMM!U$10*1000)</f>
        <v>6.8434752507565335</v>
      </c>
      <c r="V201" s="278">
        <f>IF(V$60=0,0,V$60/NMM!V$10*1000)</f>
        <v>6.9105392635220459</v>
      </c>
      <c r="W201" s="278">
        <f>IF(W$60=0,0,W$60/NMM!W$10*1000)</f>
        <v>7.3309519200825095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36.12524243240707</v>
      </c>
      <c r="C202" s="278">
        <f>IF(C$79=0,0,C$79/NMM!C$10*1000)</f>
        <v>35.903957870188357</v>
      </c>
      <c r="D202" s="278">
        <f>IF(D$79=0,0,D$79/NMM!D$10*1000)</f>
        <v>33.275770451182311</v>
      </c>
      <c r="E202" s="278">
        <f>IF(E$79=0,0,E$79/NMM!E$10*1000)</f>
        <v>34.479948714298899</v>
      </c>
      <c r="F202" s="278">
        <f>IF(F$79=0,0,F$79/NMM!F$10*1000)</f>
        <v>33.721091732078925</v>
      </c>
      <c r="G202" s="278">
        <f>IF(G$79=0,0,G$79/NMM!G$10*1000)</f>
        <v>31.126940468954587</v>
      </c>
      <c r="H202" s="278">
        <f>IF(H$79=0,0,H$79/NMM!H$10*1000)</f>
        <v>30.91131992263449</v>
      </c>
      <c r="I202" s="278">
        <f>IF(I$79=0,0,I$79/NMM!I$10*1000)</f>
        <v>31.448793987388068</v>
      </c>
      <c r="J202" s="278">
        <f>IF(J$79=0,0,J$79/NMM!J$10*1000)</f>
        <v>32.335414901972953</v>
      </c>
      <c r="K202" s="278">
        <f>IF(K$79=0,0,K$79/NMM!K$10*1000)</f>
        <v>32.845108772582726</v>
      </c>
      <c r="L202" s="278">
        <f>IF(L$79=0,0,L$79/NMM!L$10*1000)</f>
        <v>34.192900069976808</v>
      </c>
      <c r="M202" s="278">
        <f>IF(M$79=0,0,M$79/NMM!M$10*1000)</f>
        <v>34.710746279232545</v>
      </c>
      <c r="N202" s="278">
        <f>IF(N$79=0,0,N$79/NMM!N$10*1000)</f>
        <v>32.962640202244344</v>
      </c>
      <c r="O202" s="278">
        <f>IF(O$79=0,0,O$79/NMM!O$10*1000)</f>
        <v>32.443910168985774</v>
      </c>
      <c r="P202" s="278">
        <f>IF(P$79=0,0,P$79/NMM!P$10*1000)</f>
        <v>32.182292524418109</v>
      </c>
      <c r="Q202" s="278">
        <f>IF(Q$79=0,0,Q$79/NMM!Q$10*1000)</f>
        <v>32.703750485088385</v>
      </c>
      <c r="R202" s="278">
        <f>IF(R$79=0,0,R$79/NMM!R$10*1000)</f>
        <v>33.489000952329548</v>
      </c>
      <c r="S202" s="278">
        <f>IF(S$79=0,0,S$79/NMM!S$10*1000)</f>
        <v>34.580732569399693</v>
      </c>
      <c r="T202" s="278">
        <f>IF(T$79=0,0,T$79/NMM!T$10*1000)</f>
        <v>35.873842383876642</v>
      </c>
      <c r="U202" s="278">
        <f>IF(U$79=0,0,U$79/NMM!U$10*1000)</f>
        <v>33.175973060821129</v>
      </c>
      <c r="V202" s="278">
        <f>IF(V$79=0,0,V$79/NMM!V$10*1000)</f>
        <v>33.052082348782641</v>
      </c>
      <c r="W202" s="278">
        <f>IF(W$79=0,0,W$79/NMM!W$10*1000)</f>
        <v>34.677775976581017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5.5775930633788473</v>
      </c>
      <c r="C203" s="279">
        <f>IF(C$89=0,0,C$89/NMM!C$10*1000)</f>
        <v>5.5907348629053679</v>
      </c>
      <c r="D203" s="279">
        <f>IF(D$89=0,0,D$89/NMM!D$10*1000)</f>
        <v>5.518759343570264</v>
      </c>
      <c r="E203" s="279">
        <f>IF(E$89=0,0,E$89/NMM!E$10*1000)</f>
        <v>5.5956512436487298</v>
      </c>
      <c r="F203" s="279">
        <f>IF(F$89=0,0,F$89/NMM!F$10*1000)</f>
        <v>5.6375559865822646</v>
      </c>
      <c r="G203" s="279">
        <f>IF(G$89=0,0,G$89/NMM!G$10*1000)</f>
        <v>5.2509202779478628</v>
      </c>
      <c r="H203" s="279">
        <f>IF(H$89=0,0,H$89/NMM!H$10*1000)</f>
        <v>5.2182497089713786</v>
      </c>
      <c r="I203" s="279">
        <f>IF(I$89=0,0,I$89/NMM!I$10*1000)</f>
        <v>5.3925221014302682</v>
      </c>
      <c r="J203" s="279">
        <f>IF(J$89=0,0,J$89/NMM!J$10*1000)</f>
        <v>5.1990327543118076</v>
      </c>
      <c r="K203" s="279">
        <f>IF(K$89=0,0,K$89/NMM!K$10*1000)</f>
        <v>4.7584230127315479</v>
      </c>
      <c r="L203" s="279">
        <f>IF(L$89=0,0,L$89/NMM!L$10*1000)</f>
        <v>4.5070018028050676</v>
      </c>
      <c r="M203" s="279">
        <f>IF(M$89=0,0,M$89/NMM!M$10*1000)</f>
        <v>4.2569309977022849</v>
      </c>
      <c r="N203" s="279">
        <f>IF(N$89=0,0,N$89/NMM!N$10*1000)</f>
        <v>4.2376550634711512</v>
      </c>
      <c r="O203" s="279">
        <f>IF(O$89=0,0,O$89/NMM!O$10*1000)</f>
        <v>4.3529863005680607</v>
      </c>
      <c r="P203" s="279">
        <f>IF(P$89=0,0,P$89/NMM!P$10*1000)</f>
        <v>4.3819758459947593</v>
      </c>
      <c r="Q203" s="279">
        <f>IF(Q$89=0,0,Q$89/NMM!Q$10*1000)</f>
        <v>4.5035791528536082</v>
      </c>
      <c r="R203" s="279">
        <f>IF(R$89=0,0,R$89/NMM!R$10*1000)</f>
        <v>4.4580393000646641</v>
      </c>
      <c r="S203" s="279">
        <f>IF(S$89=0,0,S$89/NMM!S$10*1000)</f>
        <v>4.6946471733534034</v>
      </c>
      <c r="T203" s="279">
        <f>IF(T$89=0,0,T$89/NMM!T$10*1000)</f>
        <v>4.8222982708120758</v>
      </c>
      <c r="U203" s="279">
        <f>IF(U$89=0,0,U$89/NMM!U$10*1000)</f>
        <v>4.5521854926171654</v>
      </c>
      <c r="V203" s="279">
        <f>IF(V$89=0,0,V$89/NMM!V$10*1000)</f>
        <v>4.6540634974745227</v>
      </c>
      <c r="W203" s="279">
        <f>IF(W$89=0,0,W$89/NMM!W$10*1000)</f>
        <v>5.2030016147991542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209.04068724716288</v>
      </c>
      <c r="C205" s="322">
        <f t="shared" si="51"/>
        <v>211.27403364036329</v>
      </c>
      <c r="D205" s="322">
        <f t="shared" si="51"/>
        <v>196.23811948109488</v>
      </c>
      <c r="E205" s="322">
        <f t="shared" si="51"/>
        <v>201.01919253853993</v>
      </c>
      <c r="F205" s="322">
        <f t="shared" si="51"/>
        <v>195.28614104072849</v>
      </c>
      <c r="G205" s="322">
        <f t="shared" si="51"/>
        <v>187.30544389844957</v>
      </c>
      <c r="H205" s="322">
        <f t="shared" si="51"/>
        <v>185.62548879896801</v>
      </c>
      <c r="I205" s="322">
        <f t="shared" si="51"/>
        <v>184.88730088993637</v>
      </c>
      <c r="J205" s="322">
        <f t="shared" si="51"/>
        <v>184.00313393297495</v>
      </c>
      <c r="K205" s="322">
        <f t="shared" si="51"/>
        <v>180.89423536237132</v>
      </c>
      <c r="L205" s="322">
        <f t="shared" si="51"/>
        <v>181.29842949302434</v>
      </c>
      <c r="M205" s="322">
        <f t="shared" si="51"/>
        <v>178.36275624630247</v>
      </c>
      <c r="N205" s="322">
        <f t="shared" si="51"/>
        <v>168.61908195752281</v>
      </c>
      <c r="O205" s="322">
        <f t="shared" si="51"/>
        <v>163.10112104705351</v>
      </c>
      <c r="P205" s="322">
        <f t="shared" si="51"/>
        <v>160.63689419734163</v>
      </c>
      <c r="Q205" s="322">
        <f t="shared" si="51"/>
        <v>160.97556706841235</v>
      </c>
      <c r="R205" s="322">
        <f t="shared" si="51"/>
        <v>167.84557582162813</v>
      </c>
      <c r="S205" s="322">
        <f t="shared" si="51"/>
        <v>169.65121016444868</v>
      </c>
      <c r="T205" s="322">
        <f t="shared" si="51"/>
        <v>168.26452682320914</v>
      </c>
      <c r="U205" s="322">
        <f t="shared" si="51"/>
        <v>156.46277672135466</v>
      </c>
      <c r="V205" s="322">
        <f t="shared" si="51"/>
        <v>154.66305231384663</v>
      </c>
      <c r="W205" s="322">
        <f t="shared" si="51"/>
        <v>160.13370146067061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1.7747778528894742</v>
      </c>
      <c r="C206" s="275">
        <f>IF(C$100=0,0,C$100/NMM!C$11*1000)</f>
        <v>1.7937392032785859</v>
      </c>
      <c r="D206" s="275">
        <f>IF(D$100=0,0,D$100/NMM!D$11*1000)</f>
        <v>1.6660826795687584</v>
      </c>
      <c r="E206" s="275">
        <f>IF(E$100=0,0,E$100/NMM!E$11*1000)</f>
        <v>1.7066745025636887</v>
      </c>
      <c r="F206" s="275">
        <f>IF(F$100=0,0,F$100/NMM!F$11*1000)</f>
        <v>1.6580002805170184</v>
      </c>
      <c r="G206" s="275">
        <f>IF(G$100=0,0,G$100/NMM!G$11*1000)</f>
        <v>1.5902433059047489</v>
      </c>
      <c r="H206" s="275">
        <f>IF(H$100=0,0,H$100/NMM!H$11*1000)</f>
        <v>1.5759803069465457</v>
      </c>
      <c r="I206" s="275">
        <f>IF(I$100=0,0,I$100/NMM!I$11*1000)</f>
        <v>1.5697130124333525</v>
      </c>
      <c r="J206" s="275">
        <f>IF(J$100=0,0,J$100/NMM!J$11*1000)</f>
        <v>1.5622063401484765</v>
      </c>
      <c r="K206" s="275">
        <f>IF(K$100=0,0,K$100/NMM!K$11*1000)</f>
        <v>1.5358114578763205</v>
      </c>
      <c r="L206" s="275">
        <f>IF(L$100=0,0,L$100/NMM!L$11*1000)</f>
        <v>1.5392431093926464</v>
      </c>
      <c r="M206" s="275">
        <f>IF(M$100=0,0,M$100/NMM!M$11*1000)</f>
        <v>1.5143189286973282</v>
      </c>
      <c r="N206" s="275">
        <f>IF(N$100=0,0,N$100/NMM!N$11*1000)</f>
        <v>1.4315940890443222</v>
      </c>
      <c r="O206" s="275">
        <f>IF(O$100=0,0,O$100/NMM!O$11*1000)</f>
        <v>1.3847460091515107</v>
      </c>
      <c r="P206" s="275">
        <f>IF(P$100=0,0,P$100/NMM!P$11*1000)</f>
        <v>1.363824458926217</v>
      </c>
      <c r="Q206" s="275">
        <f>IF(Q$100=0,0,Q$100/NMM!Q$11*1000)</f>
        <v>1.3666998279219025</v>
      </c>
      <c r="R206" s="275">
        <f>IF(R$100=0,0,R$100/NMM!R$11*1000)</f>
        <v>1.425026938997398</v>
      </c>
      <c r="S206" s="275">
        <f>IF(S$100=0,0,S$100/NMM!S$11*1000)</f>
        <v>1.4403569682096145</v>
      </c>
      <c r="T206" s="275">
        <f>IF(T$100=0,0,T$100/NMM!T$11*1000)</f>
        <v>1.4285838779303743</v>
      </c>
      <c r="U206" s="275">
        <f>IF(U$100=0,0,U$100/NMM!U$11*1000)</f>
        <v>1.328385753909878</v>
      </c>
      <c r="V206" s="275">
        <f>IF(V$100=0,0,V$100/NMM!V$11*1000)</f>
        <v>1.313105900682263</v>
      </c>
      <c r="W206" s="275">
        <f>IF(W$100=0,0,W$100/NMM!W$11*1000)</f>
        <v>1.3595522986277975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1.9898621515697206</v>
      </c>
      <c r="C207" s="276">
        <f>IF(C$101=0,0,C$101/NMM!C$11*1000)</f>
        <v>2.0111214170155436</v>
      </c>
      <c r="D207" s="276">
        <f>IF(D$101=0,0,D$101/NMM!D$11*1000)</f>
        <v>1.8679942732338108</v>
      </c>
      <c r="E207" s="276">
        <f>IF(E$101=0,0,E$101/NMM!E$11*1000)</f>
        <v>1.9135053957156043</v>
      </c>
      <c r="F207" s="276">
        <f>IF(F$101=0,0,F$101/NMM!F$11*1000)</f>
        <v>1.8589323729285083</v>
      </c>
      <c r="G207" s="276">
        <f>IF(G$101=0,0,G$101/NMM!G$11*1000)</f>
        <v>1.7829639698597433</v>
      </c>
      <c r="H207" s="276">
        <f>IF(H$101=0,0,H$101/NMM!H$11*1000)</f>
        <v>1.7669724463298546</v>
      </c>
      <c r="I207" s="276">
        <f>IF(I$101=0,0,I$101/NMM!I$11*1000)</f>
        <v>1.7599456220294283</v>
      </c>
      <c r="J207" s="276">
        <f>IF(J$101=0,0,J$101/NMM!J$11*1000)</f>
        <v>1.7515292204839652</v>
      </c>
      <c r="K207" s="276">
        <f>IF(K$101=0,0,K$101/NMM!K$11*1000)</f>
        <v>1.7219355577373896</v>
      </c>
      <c r="L207" s="276">
        <f>IF(L$101=0,0,L$101/NMM!L$11*1000)</f>
        <v>1.7257830891107373</v>
      </c>
      <c r="M207" s="276">
        <f>IF(M$101=0,0,M$101/NMM!M$11*1000)</f>
        <v>1.6978383614121395</v>
      </c>
      <c r="N207" s="276">
        <f>IF(N$101=0,0,N$101/NMM!N$11*1000)</f>
        <v>1.6050881464192084</v>
      </c>
      <c r="O207" s="276">
        <f>IF(O$101=0,0,O$101/NMM!O$11*1000)</f>
        <v>1.5525625748944973</v>
      </c>
      <c r="P207" s="276">
        <f>IF(P$101=0,0,P$101/NMM!P$11*1000)</f>
        <v>1.5291055541311951</v>
      </c>
      <c r="Q207" s="276">
        <f>IF(Q$101=0,0,Q$101/NMM!Q$11*1000)</f>
        <v>1.5323293874278505</v>
      </c>
      <c r="R207" s="276">
        <f>IF(R$101=0,0,R$101/NMM!R$11*1000)</f>
        <v>1.597725127266824</v>
      </c>
      <c r="S207" s="276">
        <f>IF(S$101=0,0,S$101/NMM!S$11*1000)</f>
        <v>1.6149129938283675</v>
      </c>
      <c r="T207" s="276">
        <f>IF(T$101=0,0,T$101/NMM!T$11*1000)</f>
        <v>1.6017131295661831</v>
      </c>
      <c r="U207" s="276">
        <f>IF(U$101=0,0,U$101/NMM!U$11*1000)</f>
        <v>1.4893720530071819</v>
      </c>
      <c r="V207" s="276">
        <f>IF(V$101=0,0,V$101/NMM!V$11*1000)</f>
        <v>1.4722404432287133</v>
      </c>
      <c r="W207" s="276">
        <f>IF(W$101=0,0,W$101/NMM!W$11*1000)</f>
        <v>1.524315653203919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3.2564791511198705</v>
      </c>
      <c r="C208" s="276">
        <f>IF(C$102=0,0,C$102/NMM!C$11*1000)</f>
        <v>3.3714792558519804</v>
      </c>
      <c r="D208" s="276">
        <f>IF(D$102=0,0,D$102/NMM!D$11*1000)</f>
        <v>3.6255395440756666</v>
      </c>
      <c r="E208" s="276">
        <f>IF(E$102=0,0,E$102/NMM!E$11*1000)</f>
        <v>3.4151982443055773</v>
      </c>
      <c r="F208" s="276">
        <f>IF(F$102=0,0,F$102/NMM!F$11*1000)</f>
        <v>3.6365307502405044</v>
      </c>
      <c r="G208" s="276">
        <f>IF(G$102=0,0,G$102/NMM!G$11*1000)</f>
        <v>3.4278069413185848</v>
      </c>
      <c r="H208" s="276">
        <f>IF(H$102=0,0,H$102/NMM!H$11*1000)</f>
        <v>3.5034027527140097</v>
      </c>
      <c r="I208" s="276">
        <f>IF(I$102=0,0,I$102/NMM!I$11*1000)</f>
        <v>3.579938052559188</v>
      </c>
      <c r="J208" s="276">
        <f>IF(J$102=0,0,J$102/NMM!J$11*1000)</f>
        <v>3.2486249068491615</v>
      </c>
      <c r="K208" s="276">
        <f>IF(K$102=0,0,K$102/NMM!K$11*1000)</f>
        <v>3.2979032638891592</v>
      </c>
      <c r="L208" s="276">
        <f>IF(L$102=0,0,L$102/NMM!L$11*1000)</f>
        <v>3.1462848932251881</v>
      </c>
      <c r="M208" s="276">
        <f>IF(M$102=0,0,M$102/NMM!M$11*1000)</f>
        <v>2.4721064603098695</v>
      </c>
      <c r="N208" s="276">
        <f>IF(N$102=0,0,N$102/NMM!N$11*1000)</f>
        <v>2.7381454496338424</v>
      </c>
      <c r="O208" s="276">
        <f>IF(O$102=0,0,O$102/NMM!O$11*1000)</f>
        <v>2.4083001699059112</v>
      </c>
      <c r="P208" s="276">
        <f>IF(P$102=0,0,P$102/NMM!P$11*1000)</f>
        <v>2.4696660453113952</v>
      </c>
      <c r="Q208" s="276">
        <f>IF(Q$102=0,0,Q$102/NMM!Q$11*1000)</f>
        <v>2.4166482169741488</v>
      </c>
      <c r="R208" s="276">
        <f>IF(R$102=0,0,R$102/NMM!R$11*1000)</f>
        <v>2.3106853209827229</v>
      </c>
      <c r="S208" s="276">
        <f>IF(S$102=0,0,S$102/NMM!S$11*1000)</f>
        <v>2.3764008142004518</v>
      </c>
      <c r="T208" s="276">
        <f>IF(T$102=0,0,T$102/NMM!T$11*1000)</f>
        <v>2.3356070984588317</v>
      </c>
      <c r="U208" s="276">
        <f>IF(U$102=0,0,U$102/NMM!U$11*1000)</f>
        <v>2.226020365295116</v>
      </c>
      <c r="V208" s="276">
        <f>IF(V$102=0,0,V$102/NMM!V$11*1000)</f>
        <v>2.2382509498898084</v>
      </c>
      <c r="W208" s="276">
        <f>IF(W$102=0,0,W$102/NMM!W$11*1000)</f>
        <v>2.5583854313164633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1.5929295322357093</v>
      </c>
      <c r="C209" s="276">
        <f>IF(C$103=0,0,C$103/NMM!C$11*1000)</f>
        <v>1.6099480537124735</v>
      </c>
      <c r="D209" s="276">
        <f>IF(D$103=0,0,D$103/NMM!D$11*1000)</f>
        <v>1.4953715469858058</v>
      </c>
      <c r="E209" s="276">
        <f>IF(E$103=0,0,E$103/NMM!E$11*1000)</f>
        <v>1.5318042270029901</v>
      </c>
      <c r="F209" s="276">
        <f>IF(F$103=0,0,F$103/NMM!F$11*1000)</f>
        <v>1.4881172914067937</v>
      </c>
      <c r="G209" s="276">
        <f>IF(G$103=0,0,G$103/NMM!G$11*1000)</f>
        <v>1.4273028713377642</v>
      </c>
      <c r="H209" s="276">
        <f>IF(H$103=0,0,H$103/NMM!H$11*1000)</f>
        <v>1.4145012960748213</v>
      </c>
      <c r="I209" s="276">
        <f>IF(I$103=0,0,I$103/NMM!I$11*1000)</f>
        <v>1.4088761647373811</v>
      </c>
      <c r="J209" s="276">
        <f>IF(J$103=0,0,J$103/NMM!J$11*1000)</f>
        <v>1.4021386454743778</v>
      </c>
      <c r="K209" s="276">
        <f>IF(K$103=0,0,K$103/NMM!K$11*1000)</f>
        <v>1.3784482509820479</v>
      </c>
      <c r="L209" s="276">
        <f>IF(L$103=0,0,L$103/NMM!L$11*1000)</f>
        <v>1.3815282866247041</v>
      </c>
      <c r="M209" s="276">
        <f>IF(M$103=0,0,M$103/NMM!M$11*1000)</f>
        <v>1.3591579018288196</v>
      </c>
      <c r="N209" s="276">
        <f>IF(N$103=0,0,N$103/NMM!N$11*1000)</f>
        <v>1.2849092628128447</v>
      </c>
      <c r="O209" s="276">
        <f>IF(O$103=0,0,O$103/NMM!O$11*1000)</f>
        <v>1.2428613581309713</v>
      </c>
      <c r="P209" s="276">
        <f>IF(P$103=0,0,P$103/NMM!P$11*1000)</f>
        <v>1.2240834839537809</v>
      </c>
      <c r="Q209" s="276">
        <f>IF(Q$103=0,0,Q$103/NMM!Q$11*1000)</f>
        <v>1.226664235218986</v>
      </c>
      <c r="R209" s="276">
        <f>IF(R$103=0,0,R$103/NMM!R$11*1000)</f>
        <v>1.2790149999137805</v>
      </c>
      <c r="S209" s="276">
        <f>IF(S$103=0,0,S$103/NMM!S$11*1000)</f>
        <v>1.2927742747562168</v>
      </c>
      <c r="T209" s="276">
        <f>IF(T$103=0,0,T$103/NMM!T$11*1000)</f>
        <v>1.2822074857009298</v>
      </c>
      <c r="U209" s="276">
        <f>IF(U$103=0,0,U$103/NMM!U$11*1000)</f>
        <v>1.192275920143578</v>
      </c>
      <c r="V209" s="276">
        <f>IF(V$103=0,0,V$103/NMM!V$11*1000)</f>
        <v>1.1785616801248242</v>
      </c>
      <c r="W209" s="276">
        <f>IF(W$103=0,0,W$103/NMM!W$11*1000)</f>
        <v>1.2202490602287392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1.6808941060833702</v>
      </c>
      <c r="C210" s="277">
        <f>IF(C$104=0,0,C$104/NMM!C$11*1000)</f>
        <v>1.6967556770362369</v>
      </c>
      <c r="D210" s="277">
        <f>IF(D$104=0,0,D$104/NMM!D$11*1000)</f>
        <v>1.5745992442237959</v>
      </c>
      <c r="E210" s="277">
        <f>IF(E$104=0,0,E$104/NMM!E$11*1000)</f>
        <v>1.6089313784270054</v>
      </c>
      <c r="F210" s="277">
        <f>IF(F$104=0,0,F$104/NMM!F$11*1000)</f>
        <v>1.5656275607448271</v>
      </c>
      <c r="G210" s="277">
        <f>IF(G$104=0,0,G$104/NMM!G$11*1000)</f>
        <v>1.4974028665441803</v>
      </c>
      <c r="H210" s="277">
        <f>IF(H$104=0,0,H$104/NMM!H$11*1000)</f>
        <v>1.4915255306731594</v>
      </c>
      <c r="I210" s="277">
        <f>IF(I$104=0,0,I$104/NMM!I$11*1000)</f>
        <v>1.4921724886117422</v>
      </c>
      <c r="J210" s="277">
        <f>IF(J$104=0,0,J$104/NMM!J$11*1000)</f>
        <v>1.4746961593788925</v>
      </c>
      <c r="K210" s="277">
        <f>IF(K$104=0,0,K$104/NMM!K$11*1000)</f>
        <v>1.4620823640528171</v>
      </c>
      <c r="L210" s="277">
        <f>IF(L$104=0,0,L$104/NMM!L$11*1000)</f>
        <v>1.4580959922635797</v>
      </c>
      <c r="M210" s="277">
        <f>IF(M$104=0,0,M$104/NMM!M$11*1000)</f>
        <v>1.4329193947797172</v>
      </c>
      <c r="N210" s="277">
        <f>IF(N$104=0,0,N$104/NMM!N$11*1000)</f>
        <v>1.3508872196129773</v>
      </c>
      <c r="O210" s="277">
        <f>IF(O$104=0,0,O$104/NMM!O$11*1000)</f>
        <v>1.316265426641646</v>
      </c>
      <c r="P210" s="277">
        <f>IF(P$104=0,0,P$104/NMM!P$11*1000)</f>
        <v>2.0783902232144271</v>
      </c>
      <c r="Q210" s="277">
        <f>IF(Q$104=0,0,Q$104/NMM!Q$11*1000)</f>
        <v>2.2427649309719366</v>
      </c>
      <c r="R210" s="277">
        <f>IF(R$104=0,0,R$104/NMM!R$11*1000)</f>
        <v>2.415665512873165</v>
      </c>
      <c r="S210" s="277">
        <f>IF(S$104=0,0,S$104/NMM!S$11*1000)</f>
        <v>2.5452170414926503</v>
      </c>
      <c r="T210" s="277">
        <f>IF(T$104=0,0,T$104/NMM!T$11*1000)</f>
        <v>2.6908744463808847</v>
      </c>
      <c r="U210" s="277">
        <f>IF(U$104=0,0,U$104/NMM!U$11*1000)</f>
        <v>2.65337860291713</v>
      </c>
      <c r="V210" s="277">
        <f>IF(V$104=0,0,V$104/NMM!V$11*1000)</f>
        <v>2.9371431379823116</v>
      </c>
      <c r="W210" s="277">
        <f>IF(W$104=0,0,W$104/NMM!W$11*1000)</f>
        <v>2.9692812339588501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157.64727107425304</v>
      </c>
      <c r="C211" s="278">
        <f>IF(C$110=0,0,C$110/NMM!C$11*1000)</f>
        <v>158.62495498119759</v>
      </c>
      <c r="D211" s="278">
        <f>IF(D$110=0,0,D$110/NMM!D$11*1000)</f>
        <v>142.97350450359971</v>
      </c>
      <c r="E211" s="278">
        <f>IF(E$110=0,0,E$110/NMM!E$11*1000)</f>
        <v>149.09889730609626</v>
      </c>
      <c r="F211" s="278">
        <f>IF(F$110=0,0,F$110/NMM!F$11*1000)</f>
        <v>142.02869642625427</v>
      </c>
      <c r="G211" s="278">
        <f>IF(G$110=0,0,G$110/NMM!G$11*1000)</f>
        <v>136.75935795276717</v>
      </c>
      <c r="H211" s="278">
        <f>IF(H$110=0,0,H$110/NMM!H$11*1000)</f>
        <v>134.58643104191017</v>
      </c>
      <c r="I211" s="278">
        <f>IF(I$110=0,0,I$110/NMM!I$11*1000)</f>
        <v>133.24599942266056</v>
      </c>
      <c r="J211" s="278">
        <f>IF(J$110=0,0,J$110/NMM!J$11*1000)</f>
        <v>135.39375385427471</v>
      </c>
      <c r="K211" s="278">
        <f>IF(K$110=0,0,K$110/NMM!K$11*1000)</f>
        <v>132.17464574908018</v>
      </c>
      <c r="L211" s="278">
        <f>IF(L$110=0,0,L$110/NMM!L$11*1000)</f>
        <v>133.8810847047686</v>
      </c>
      <c r="M211" s="278">
        <f>IF(M$110=0,0,M$110/NMM!M$11*1000)</f>
        <v>137.2199733430482</v>
      </c>
      <c r="N211" s="278">
        <f>IF(N$110=0,0,N$110/NMM!N$11*1000)</f>
        <v>126.18433983205942</v>
      </c>
      <c r="O211" s="278">
        <f>IF(O$110=0,0,O$110/NMM!O$11*1000)</f>
        <v>124.16835097927473</v>
      </c>
      <c r="P211" s="278">
        <f>IF(P$110=0,0,P$110/NMM!P$11*1000)</f>
        <v>120.70719120304285</v>
      </c>
      <c r="Q211" s="278">
        <f>IF(Q$110=0,0,Q$110/NMM!Q$11*1000)</f>
        <v>121.32836042441988</v>
      </c>
      <c r="R211" s="278">
        <f>IF(R$110=0,0,R$110/NMM!R$11*1000)</f>
        <v>128.2821756731087</v>
      </c>
      <c r="S211" s="278">
        <f>IF(S$110=0,0,S$110/NMM!S$11*1000)</f>
        <v>129.20570939381696</v>
      </c>
      <c r="T211" s="278">
        <f>IF(T$110=0,0,T$110/NMM!T$11*1000)</f>
        <v>128.18476999247821</v>
      </c>
      <c r="U211" s="278">
        <f>IF(U$110=0,0,U$110/NMM!U$11*1000)</f>
        <v>118.57554687400642</v>
      </c>
      <c r="V211" s="278">
        <f>IF(V$110=0,0,V$110/NMM!V$11*1000)</f>
        <v>116.58737220381272</v>
      </c>
      <c r="W211" s="278">
        <f>IF(W$110=0,0,W$110/NMM!W$11*1000)</f>
        <v>118.64889162170284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13.408880191670582</v>
      </c>
      <c r="C212" s="278">
        <f>IF(C$118=0,0,C$118/NMM!C$11*1000)</f>
        <v>13.882404680796251</v>
      </c>
      <c r="D212" s="278">
        <f>IF(D$118=0,0,D$118/NMM!D$11*1000)</f>
        <v>14.92852345145725</v>
      </c>
      <c r="E212" s="278">
        <f>IF(E$118=0,0,E$118/NMM!E$11*1000)</f>
        <v>14.062422009656995</v>
      </c>
      <c r="F212" s="278">
        <f>IF(F$118=0,0,F$118/NMM!F$11*1000)</f>
        <v>14.973780847493575</v>
      </c>
      <c r="G212" s="278">
        <f>IF(G$118=0,0,G$118/NMM!G$11*1000)</f>
        <v>14.114339586823844</v>
      </c>
      <c r="H212" s="278">
        <f>IF(H$118=0,0,H$118/NMM!H$11*1000)</f>
        <v>14.425612937873794</v>
      </c>
      <c r="I212" s="278">
        <f>IF(I$118=0,0,I$118/NMM!I$11*1000)</f>
        <v>14.740754727037295</v>
      </c>
      <c r="J212" s="278">
        <f>IF(J$118=0,0,J$118/NMM!J$11*1000)</f>
        <v>13.376539551508399</v>
      </c>
      <c r="K212" s="278">
        <f>IF(K$118=0,0,K$118/NMM!K$11*1000)</f>
        <v>13.579448139258579</v>
      </c>
      <c r="L212" s="278">
        <f>IF(L$118=0,0,L$118/NMM!L$11*1000)</f>
        <v>12.955144259901546</v>
      </c>
      <c r="M212" s="278">
        <f>IF(M$118=0,0,M$118/NMM!M$11*1000)</f>
        <v>10.179146805208486</v>
      </c>
      <c r="N212" s="278">
        <f>IF(N$118=0,0,N$118/NMM!N$11*1000)</f>
        <v>11.27458908154904</v>
      </c>
      <c r="O212" s="278">
        <f>IF(O$118=0,0,O$118/NMM!O$11*1000)</f>
        <v>9.9164179917267976</v>
      </c>
      <c r="P212" s="278">
        <f>IF(P$118=0,0,P$118/NMM!P$11*1000)</f>
        <v>10.169098151182482</v>
      </c>
      <c r="Q212" s="278">
        <f>IF(Q$118=0,0,Q$118/NMM!Q$11*1000)</f>
        <v>9.9507919145366195</v>
      </c>
      <c r="R212" s="278">
        <f>IF(R$118=0,0,R$118/NMM!R$11*1000)</f>
        <v>9.5144790406701087</v>
      </c>
      <c r="S212" s="278">
        <f>IF(S$118=0,0,S$118/NMM!S$11*1000)</f>
        <v>9.7850691886187153</v>
      </c>
      <c r="T212" s="278">
        <f>IF(T$118=0,0,T$118/NMM!T$11*1000)</f>
        <v>9.6170969641491322</v>
      </c>
      <c r="U212" s="278">
        <f>IF(U$118=0,0,U$118/NMM!U$11*1000)</f>
        <v>9.1658625765180766</v>
      </c>
      <c r="V212" s="278">
        <f>IF(V$118=0,0,V$118/NMM!V$11*1000)</f>
        <v>9.2162232378009641</v>
      </c>
      <c r="W212" s="278">
        <f>IF(W$118=0,0,W$118/NMM!W$11*1000)</f>
        <v>10.534409139650332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15.72474624708118</v>
      </c>
      <c r="C213" s="278">
        <f>IF(C$119=0,0,C$119/NMM!C$11*1000)</f>
        <v>15.89625388707179</v>
      </c>
      <c r="D213" s="278">
        <f>IF(D$119=0,0,D$119/NMM!D$11*1000)</f>
        <v>14.785667927418974</v>
      </c>
      <c r="E213" s="278">
        <f>IF(E$119=0,0,E$119/NMM!E$11*1000)</f>
        <v>15.133752143077846</v>
      </c>
      <c r="F213" s="278">
        <f>IF(F$119=0,0,F$119/NMM!F$11*1000)</f>
        <v>14.715235677994867</v>
      </c>
      <c r="G213" s="278">
        <f>IF(G$119=0,0,G$119/NMM!G$11*1000)</f>
        <v>14.111692618727592</v>
      </c>
      <c r="H213" s="278">
        <f>IF(H$119=0,0,H$119/NMM!H$11*1000)</f>
        <v>13.988977095727465</v>
      </c>
      <c r="I213" s="278">
        <f>IF(I$119=0,0,I$119/NMM!I$11*1000)</f>
        <v>13.936612566511061</v>
      </c>
      <c r="J213" s="278">
        <f>IF(J$119=0,0,J$119/NMM!J$11*1000)</f>
        <v>13.857656116587938</v>
      </c>
      <c r="K213" s="278">
        <f>IF(K$119=0,0,K$119/NMM!K$11*1000)</f>
        <v>13.626914547540984</v>
      </c>
      <c r="L213" s="278">
        <f>IF(L$119=0,0,L$119/NMM!L$11*1000)</f>
        <v>13.651290279671334</v>
      </c>
      <c r="M213" s="278">
        <f>IF(M$119=0,0,M$119/NMM!M$11*1000)</f>
        <v>13.404364055601103</v>
      </c>
      <c r="N213" s="278">
        <f>IF(N$119=0,0,N$119/NMM!N$11*1000)</f>
        <v>12.689126311316626</v>
      </c>
      <c r="O213" s="278">
        <f>IF(O$119=0,0,O$119/NMM!O$11*1000)</f>
        <v>12.263120483171218</v>
      </c>
      <c r="P213" s="278">
        <f>IF(P$119=0,0,P$119/NMM!P$11*1000)</f>
        <v>12.021570573447205</v>
      </c>
      <c r="Q213" s="278">
        <f>IF(Q$119=0,0,Q$119/NMM!Q$11*1000)</f>
        <v>12.032139961046802</v>
      </c>
      <c r="R213" s="278">
        <f>IF(R$119=0,0,R$119/NMM!R$11*1000)</f>
        <v>12.530960371525195</v>
      </c>
      <c r="S213" s="278">
        <f>IF(S$119=0,0,S$119/NMM!S$11*1000)</f>
        <v>12.659476982758237</v>
      </c>
      <c r="T213" s="278">
        <f>IF(T$119=0,0,T$119/NMM!T$11*1000)</f>
        <v>12.54226422976536</v>
      </c>
      <c r="U213" s="278">
        <f>IF(U$119=0,0,U$119/NMM!U$11*1000)</f>
        <v>11.653164891894987</v>
      </c>
      <c r="V213" s="278">
        <f>IF(V$119=0,0,V$119/NMM!V$11*1000)</f>
        <v>11.496447871210295</v>
      </c>
      <c r="W213" s="278">
        <f>IF(W$119=0,0,W$119/NMM!W$11*1000)</f>
        <v>11.918682712755174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11.964846940259923</v>
      </c>
      <c r="C214" s="279">
        <f>IF(C$127=0,0,C$127/NMM!C$11*1000)</f>
        <v>12.38737648440283</v>
      </c>
      <c r="D214" s="279">
        <f>IF(D$127=0,0,D$127/NMM!D$11*1000)</f>
        <v>13.320836310531108</v>
      </c>
      <c r="E214" s="279">
        <f>IF(E$127=0,0,E$127/NMM!E$11*1000)</f>
        <v>12.548007331693954</v>
      </c>
      <c r="F214" s="279">
        <f>IF(F$127=0,0,F$127/NMM!F$11*1000)</f>
        <v>13.361219833148134</v>
      </c>
      <c r="G214" s="279">
        <f>IF(G$127=0,0,G$127/NMM!G$11*1000)</f>
        <v>12.594333785165917</v>
      </c>
      <c r="H214" s="279">
        <f>IF(H$127=0,0,H$127/NMM!H$11*1000)</f>
        <v>12.87208539071818</v>
      </c>
      <c r="I214" s="279">
        <f>IF(I$127=0,0,I$127/NMM!I$11*1000)</f>
        <v>13.153288833356381</v>
      </c>
      <c r="J214" s="279">
        <f>IF(J$127=0,0,J$127/NMM!J$11*1000)</f>
        <v>11.935989138269049</v>
      </c>
      <c r="K214" s="279">
        <f>IF(K$127=0,0,K$127/NMM!K$11*1000)</f>
        <v>12.117046031953835</v>
      </c>
      <c r="L214" s="279">
        <f>IF(L$127=0,0,L$127/NMM!L$11*1000)</f>
        <v>11.55997487806601</v>
      </c>
      <c r="M214" s="279">
        <f>IF(M$127=0,0,M$127/NMM!M$11*1000)</f>
        <v>9.0829309954168238</v>
      </c>
      <c r="N214" s="279">
        <f>IF(N$127=0,0,N$127/NMM!N$11*1000)</f>
        <v>10.060402565074545</v>
      </c>
      <c r="O214" s="279">
        <f>IF(O$127=0,0,O$127/NMM!O$11*1000)</f>
        <v>8.8484960541562341</v>
      </c>
      <c r="P214" s="279">
        <f>IF(P$127=0,0,P$127/NMM!P$11*1000)</f>
        <v>9.0739645041320784</v>
      </c>
      <c r="Q214" s="279">
        <f>IF(Q$127=0,0,Q$127/NMM!Q$11*1000)</f>
        <v>8.8791681698942302</v>
      </c>
      <c r="R214" s="279">
        <f>IF(R$127=0,0,R$127/NMM!R$11*1000)</f>
        <v>8.4898428362902649</v>
      </c>
      <c r="S214" s="279">
        <f>IF(S$127=0,0,S$127/NMM!S$11*1000)</f>
        <v>8.7312925067674865</v>
      </c>
      <c r="T214" s="279">
        <f>IF(T$127=0,0,T$127/NMM!T$11*1000)</f>
        <v>8.5814095987792385</v>
      </c>
      <c r="U214" s="279">
        <f>IF(U$127=0,0,U$127/NMM!U$11*1000)</f>
        <v>8.1787696836622992</v>
      </c>
      <c r="V214" s="279">
        <f>IF(V$127=0,0,V$127/NMM!V$11*1000)</f>
        <v>8.2237068891147196</v>
      </c>
      <c r="W214" s="279">
        <f>IF(W$127=0,0,W$127/NMM!W$11*1000)</f>
        <v>9.3999343092264702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ES: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1693.293945923371</v>
      </c>
      <c r="C5" s="225">
        <v>1818.392639864016</v>
      </c>
      <c r="D5" s="225">
        <v>1778.637929209518</v>
      </c>
      <c r="E5" s="225">
        <v>1999.485027641442</v>
      </c>
      <c r="F5" s="225">
        <v>1938.1452524478671</v>
      </c>
      <c r="G5" s="225">
        <v>2019.038195908854</v>
      </c>
      <c r="H5" s="225">
        <v>2111.6165778646741</v>
      </c>
      <c r="I5" s="225">
        <v>2204.591574669641</v>
      </c>
      <c r="J5" s="225">
        <v>1769.408188306609</v>
      </c>
      <c r="K5" s="225">
        <v>1194.7033514297641</v>
      </c>
      <c r="L5" s="225">
        <v>1039.825332463543</v>
      </c>
      <c r="M5" s="225">
        <v>914.10466734948261</v>
      </c>
      <c r="N5" s="225">
        <v>650.25265272520107</v>
      </c>
      <c r="O5" s="225">
        <v>546.840998221615</v>
      </c>
      <c r="P5" s="225">
        <v>571.76686093719752</v>
      </c>
      <c r="Q5" s="225">
        <v>630.51959876262947</v>
      </c>
      <c r="R5" s="225">
        <v>650.1457513833991</v>
      </c>
      <c r="S5" s="225">
        <v>665.30802299672621</v>
      </c>
      <c r="T5" s="225">
        <v>701.15339396815114</v>
      </c>
      <c r="U5" s="225">
        <v>694.84835011559176</v>
      </c>
      <c r="V5" s="225">
        <v>668.01067725843313</v>
      </c>
      <c r="W5" s="225">
        <v>648.55194270763764</v>
      </c>
      <c r="DA5" s="89" t="s">
        <v>1581</v>
      </c>
    </row>
    <row r="6" spans="1:105" ht="12" customHeight="1" x14ac:dyDescent="0.25">
      <c r="A6" s="55" t="s">
        <v>92</v>
      </c>
      <c r="B6" s="261">
        <v>7.1415968544785979</v>
      </c>
      <c r="C6" s="261">
        <v>7.6581330973158677</v>
      </c>
      <c r="D6" s="261">
        <v>7.4771166612480862</v>
      </c>
      <c r="E6" s="261">
        <v>8.3842484053381821</v>
      </c>
      <c r="F6" s="261">
        <v>8.1300671987391535</v>
      </c>
      <c r="G6" s="261">
        <v>8.4367458947000262</v>
      </c>
      <c r="H6" s="261">
        <v>8.8702358297822386</v>
      </c>
      <c r="I6" s="261">
        <v>9.2624758879655182</v>
      </c>
      <c r="J6" s="261">
        <v>7.4627202749203176</v>
      </c>
      <c r="K6" s="261">
        <v>5.1049134141004417</v>
      </c>
      <c r="L6" s="261">
        <v>4.4682017375923992</v>
      </c>
      <c r="M6" s="261">
        <v>3.9414492407055262</v>
      </c>
      <c r="N6" s="261">
        <v>2.79271633280473</v>
      </c>
      <c r="O6" s="261">
        <v>2.3333567715291772</v>
      </c>
      <c r="P6" s="261">
        <v>2.433170229903912</v>
      </c>
      <c r="Q6" s="261">
        <v>2.6778168499822068</v>
      </c>
      <c r="R6" s="261">
        <v>2.7647097871583952</v>
      </c>
      <c r="S6" s="261">
        <v>2.7895724789984659</v>
      </c>
      <c r="T6" s="261">
        <v>2.9632977916812111</v>
      </c>
      <c r="U6" s="261">
        <v>2.9457490009004039</v>
      </c>
      <c r="V6" s="261">
        <v>2.821618454823017</v>
      </c>
      <c r="W6" s="261">
        <v>2.6764983683790828</v>
      </c>
      <c r="DA6" s="67" t="s">
        <v>1582</v>
      </c>
    </row>
    <row r="7" spans="1:105" ht="12" customHeight="1" x14ac:dyDescent="0.25">
      <c r="A7" s="202" t="s">
        <v>93</v>
      </c>
      <c r="B7" s="226">
        <v>0.73969619550849974</v>
      </c>
      <c r="C7" s="226">
        <v>0.79319682029234984</v>
      </c>
      <c r="D7" s="226">
        <v>0.7744479085556315</v>
      </c>
      <c r="E7" s="226">
        <v>0.86840475232617276</v>
      </c>
      <c r="F7" s="226">
        <v>0.8420777451704613</v>
      </c>
      <c r="G7" s="226">
        <v>0.8738422187564362</v>
      </c>
      <c r="H7" s="226">
        <v>0.91874126056813599</v>
      </c>
      <c r="I7" s="226">
        <v>0.959367815759676</v>
      </c>
      <c r="J7" s="226">
        <v>0.77295679215509638</v>
      </c>
      <c r="K7" s="226">
        <v>0.52874519631311423</v>
      </c>
      <c r="L7" s="226">
        <v>0.4627973117789313</v>
      </c>
      <c r="M7" s="226">
        <v>0.40823853089822698</v>
      </c>
      <c r="N7" s="226">
        <v>0.28925766724211532</v>
      </c>
      <c r="O7" s="226">
        <v>0.2416791596940597</v>
      </c>
      <c r="P7" s="226">
        <v>0.25201741273813028</v>
      </c>
      <c r="Q7" s="226">
        <v>0.27735686801730108</v>
      </c>
      <c r="R7" s="226">
        <v>0.28635686848715097</v>
      </c>
      <c r="S7" s="226">
        <v>0.29268773094396972</v>
      </c>
      <c r="T7" s="226">
        <v>0.30852921621932689</v>
      </c>
      <c r="U7" s="226">
        <v>0.30510813943838577</v>
      </c>
      <c r="V7" s="226">
        <v>0.2922512259846034</v>
      </c>
      <c r="W7" s="226">
        <v>0.28241872716819277</v>
      </c>
      <c r="DA7" s="174" t="s">
        <v>1583</v>
      </c>
    </row>
    <row r="8" spans="1:105" ht="12" customHeight="1" x14ac:dyDescent="0.25">
      <c r="A8" s="202" t="s">
        <v>94</v>
      </c>
      <c r="B8" s="226">
        <v>14.50376730292912</v>
      </c>
      <c r="C8" s="226">
        <v>15.99229632380605</v>
      </c>
      <c r="D8" s="226">
        <v>18.666986059151029</v>
      </c>
      <c r="E8" s="226">
        <v>19.17509868415446</v>
      </c>
      <c r="F8" s="226">
        <v>20.583634726729201</v>
      </c>
      <c r="G8" s="226">
        <v>21.25711350209836</v>
      </c>
      <c r="H8" s="226">
        <v>22.91170681822981</v>
      </c>
      <c r="I8" s="226">
        <v>24.782162719233298</v>
      </c>
      <c r="J8" s="226">
        <v>17.437878035588511</v>
      </c>
      <c r="K8" s="226">
        <v>11.04626306515687</v>
      </c>
      <c r="L8" s="226">
        <v>8.4729867473216363</v>
      </c>
      <c r="M8" s="226">
        <v>5.7957451202529668</v>
      </c>
      <c r="N8" s="226">
        <v>4.8986952323832798</v>
      </c>
      <c r="O8" s="226">
        <v>3.9505391087312551</v>
      </c>
      <c r="P8" s="226">
        <v>4.3293224826298031</v>
      </c>
      <c r="Q8" s="226">
        <v>4.7269734815095186</v>
      </c>
      <c r="R8" s="226">
        <v>4.3956363111518737</v>
      </c>
      <c r="S8" s="226">
        <v>4.5790318995378954</v>
      </c>
      <c r="T8" s="226">
        <v>4.7743330462807263</v>
      </c>
      <c r="U8" s="226">
        <v>4.9450934717983994</v>
      </c>
      <c r="V8" s="226">
        <v>4.9503179931742984</v>
      </c>
      <c r="W8" s="226">
        <v>5.4050782856665771</v>
      </c>
      <c r="DA8" s="174" t="s">
        <v>1584</v>
      </c>
    </row>
    <row r="9" spans="1:105" ht="12" customHeight="1" x14ac:dyDescent="0.25">
      <c r="A9" s="202" t="s">
        <v>95</v>
      </c>
      <c r="B9" s="226">
        <v>1.408380390470414</v>
      </c>
      <c r="C9" s="226">
        <v>1.510245495740683</v>
      </c>
      <c r="D9" s="226">
        <v>1.4745475973426749</v>
      </c>
      <c r="E9" s="226">
        <v>1.6534412798036959</v>
      </c>
      <c r="F9" s="226">
        <v>1.603314699671174</v>
      </c>
      <c r="G9" s="226">
        <v>1.6637942073173491</v>
      </c>
      <c r="H9" s="226">
        <v>1.749281912164931</v>
      </c>
      <c r="I9" s="226">
        <v>1.8266348092212621</v>
      </c>
      <c r="J9" s="226">
        <v>1.4717085140660899</v>
      </c>
      <c r="K9" s="226">
        <v>1.0067300204658991</v>
      </c>
      <c r="L9" s="226">
        <v>0.88116535224815817</v>
      </c>
      <c r="M9" s="226">
        <v>0.77728551943715751</v>
      </c>
      <c r="N9" s="226">
        <v>0.55074614255242638</v>
      </c>
      <c r="O9" s="226">
        <v>0.46015673916572192</v>
      </c>
      <c r="P9" s="226">
        <v>0.47984075666831388</v>
      </c>
      <c r="Q9" s="226">
        <v>0.52808703958430614</v>
      </c>
      <c r="R9" s="226">
        <v>0.54522302629469799</v>
      </c>
      <c r="S9" s="226">
        <v>0.55727697843489965</v>
      </c>
      <c r="T9" s="226">
        <v>0.58743914143264453</v>
      </c>
      <c r="U9" s="226">
        <v>0.58092541663342623</v>
      </c>
      <c r="V9" s="226">
        <v>0.55644587368020804</v>
      </c>
      <c r="W9" s="226">
        <v>0.53806942277511538</v>
      </c>
      <c r="DA9" s="174" t="s">
        <v>1585</v>
      </c>
    </row>
    <row r="10" spans="1:105" ht="12" customHeight="1" x14ac:dyDescent="0.25">
      <c r="A10" s="56" t="s">
        <v>96</v>
      </c>
      <c r="B10" s="262">
        <v>8.1944294261903057</v>
      </c>
      <c r="C10" s="262">
        <v>8.8275558716025859</v>
      </c>
      <c r="D10" s="262">
        <v>9.1337447753041232</v>
      </c>
      <c r="E10" s="262">
        <v>9.9762801812389377</v>
      </c>
      <c r="F10" s="262">
        <v>9.967842766028987</v>
      </c>
      <c r="G10" s="262">
        <v>10.36797407220547</v>
      </c>
      <c r="H10" s="262">
        <v>11.0307733876091</v>
      </c>
      <c r="I10" s="262">
        <v>11.745336425099801</v>
      </c>
      <c r="J10" s="262">
        <v>8.8411553336605522</v>
      </c>
      <c r="K10" s="262">
        <v>5.564462960174394</v>
      </c>
      <c r="L10" s="262">
        <v>4.4300250274311876</v>
      </c>
      <c r="M10" s="262">
        <v>3.6596353271762609</v>
      </c>
      <c r="N10" s="262">
        <v>2.6881275236664748</v>
      </c>
      <c r="O10" s="262">
        <v>2.345304692326915</v>
      </c>
      <c r="P10" s="262">
        <v>4.8740347660130956</v>
      </c>
      <c r="Q10" s="262">
        <v>5.9475012252316732</v>
      </c>
      <c r="R10" s="262">
        <v>6.2450402781222669</v>
      </c>
      <c r="S10" s="262">
        <v>6.8204479467216883</v>
      </c>
      <c r="T10" s="262">
        <v>7.6832322883598456</v>
      </c>
      <c r="U10" s="262">
        <v>8.2646083864063922</v>
      </c>
      <c r="V10" s="262">
        <v>9.1947506876700693</v>
      </c>
      <c r="W10" s="262">
        <v>9.0691460795113183</v>
      </c>
      <c r="DA10" s="68" t="s">
        <v>1586</v>
      </c>
    </row>
    <row r="11" spans="1:105" ht="12" customHeight="1" x14ac:dyDescent="0.25">
      <c r="A11" s="37" t="s">
        <v>160</v>
      </c>
      <c r="B11" s="228">
        <v>0.14132119678805649</v>
      </c>
      <c r="C11" s="228">
        <v>0.14186555562318801</v>
      </c>
      <c r="D11" s="228">
        <v>0.1484037030055636</v>
      </c>
      <c r="E11" s="228">
        <v>0.15270802651292439</v>
      </c>
      <c r="F11" s="228">
        <v>0.17711982918812999</v>
      </c>
      <c r="G11" s="228">
        <v>0.20742669819737791</v>
      </c>
      <c r="H11" s="228">
        <v>0.1132123835496525</v>
      </c>
      <c r="I11" s="228">
        <v>0.32655365187216728</v>
      </c>
      <c r="J11" s="228">
        <v>0.28437445110076642</v>
      </c>
      <c r="K11" s="228">
        <v>0.27487201925904392</v>
      </c>
      <c r="L11" s="228">
        <v>0.24588167254896209</v>
      </c>
      <c r="M11" s="228">
        <v>0.18122030886133961</v>
      </c>
      <c r="N11" s="228">
        <v>0.1067523412612099</v>
      </c>
      <c r="O11" s="228">
        <v>0.15189185033024599</v>
      </c>
      <c r="P11" s="228">
        <v>7.4766633531506976E-2</v>
      </c>
      <c r="Q11" s="228">
        <v>9.2478652832202232E-2</v>
      </c>
      <c r="R11" s="228">
        <v>6.9032715798687097E-2</v>
      </c>
      <c r="S11" s="228">
        <v>6.5418364370202264E-2</v>
      </c>
      <c r="T11" s="228">
        <v>5.4038060795917969E-2</v>
      </c>
      <c r="U11" s="228">
        <v>5.1159122775285067E-2</v>
      </c>
      <c r="V11" s="228">
        <v>4.3977148448416957E-2</v>
      </c>
      <c r="W11" s="228">
        <v>4.3841578833164647E-2</v>
      </c>
      <c r="DA11" s="69" t="s">
        <v>1587</v>
      </c>
    </row>
    <row r="12" spans="1:105" ht="12" customHeight="1" x14ac:dyDescent="0.25">
      <c r="A12" s="37" t="s">
        <v>162</v>
      </c>
      <c r="B12" s="228">
        <v>6.185776236990681</v>
      </c>
      <c r="C12" s="228">
        <v>6.5927507093400637</v>
      </c>
      <c r="D12" s="228">
        <v>5.6499537934371462</v>
      </c>
      <c r="E12" s="228">
        <v>7.1322730315140852</v>
      </c>
      <c r="F12" s="228">
        <v>6.2163215917182022</v>
      </c>
      <c r="G12" s="228">
        <v>6.7928249222526143</v>
      </c>
      <c r="H12" s="228">
        <v>6.7283120679750574</v>
      </c>
      <c r="I12" s="228">
        <v>6.5434363121376249</v>
      </c>
      <c r="J12" s="228">
        <v>5.609471551799893</v>
      </c>
      <c r="K12" s="228">
        <v>2.9300213850253392</v>
      </c>
      <c r="L12" s="228">
        <v>2.4382068480134071</v>
      </c>
      <c r="M12" s="228">
        <v>2.6615041469745968</v>
      </c>
      <c r="N12" s="228">
        <v>1.7262111324495319</v>
      </c>
      <c r="O12" s="228">
        <v>1.682958129487675</v>
      </c>
      <c r="P12" s="228">
        <v>1.055015543466532</v>
      </c>
      <c r="Q12" s="228">
        <v>1.1115971937956119</v>
      </c>
      <c r="R12" s="228">
        <v>1.1997699772192969</v>
      </c>
      <c r="S12" s="228">
        <v>1.186139653217807</v>
      </c>
      <c r="T12" s="228">
        <v>1.1746762079681481</v>
      </c>
      <c r="U12" s="228">
        <v>1.088295439974744</v>
      </c>
      <c r="V12" s="228">
        <v>0.94017215846548319</v>
      </c>
      <c r="W12" s="228">
        <v>0.90130704654329619</v>
      </c>
      <c r="DA12" s="69" t="s">
        <v>1588</v>
      </c>
    </row>
    <row r="13" spans="1:105" ht="12" customHeight="1" x14ac:dyDescent="0.25">
      <c r="A13" s="37" t="s">
        <v>97</v>
      </c>
      <c r="B13" s="228">
        <v>2.6623269819049379E-4</v>
      </c>
      <c r="C13" s="228">
        <v>2.558065513831984E-4</v>
      </c>
      <c r="D13" s="228">
        <v>2.9718474756106018E-4</v>
      </c>
      <c r="E13" s="228">
        <v>1.4768133672535711E-3</v>
      </c>
      <c r="F13" s="228">
        <v>4.9632123917171663E-3</v>
      </c>
      <c r="G13" s="228">
        <v>4.6361589977719818E-3</v>
      </c>
      <c r="H13" s="228">
        <v>8.8685307962951907E-3</v>
      </c>
      <c r="I13" s="228">
        <v>9.6872340390766684E-3</v>
      </c>
      <c r="J13" s="228">
        <v>9.3173403637712704E-3</v>
      </c>
      <c r="K13" s="228">
        <v>9.3311082639115812E-3</v>
      </c>
      <c r="L13" s="228">
        <v>8.0514562976199584E-3</v>
      </c>
      <c r="M13" s="228">
        <v>6.602773344213473E-3</v>
      </c>
      <c r="N13" s="228">
        <v>5.5946488173321852E-3</v>
      </c>
      <c r="O13" s="228">
        <v>5.3524123124423636E-3</v>
      </c>
      <c r="P13" s="228">
        <v>5.6957365950413823E-3</v>
      </c>
      <c r="Q13" s="228">
        <v>5.8931260814257189E-3</v>
      </c>
      <c r="R13" s="228">
        <v>5.4426951119981148E-3</v>
      </c>
      <c r="S13" s="228">
        <v>5.3815553750387124E-3</v>
      </c>
      <c r="T13" s="228">
        <v>5.5779089551438689E-3</v>
      </c>
      <c r="U13" s="228">
        <v>5.6406838610759029E-3</v>
      </c>
      <c r="V13" s="228">
        <v>6.0340829678305072E-3</v>
      </c>
      <c r="W13" s="228">
        <v>5.2556154057584892E-3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3.362989347094707</v>
      </c>
      <c r="Q14" s="228">
        <v>4.3851300156229867</v>
      </c>
      <c r="R14" s="228">
        <v>4.699691049750176</v>
      </c>
      <c r="S14" s="228">
        <v>5.2851606599668699</v>
      </c>
      <c r="T14" s="228">
        <v>6.1801802851404339</v>
      </c>
      <c r="U14" s="228">
        <v>6.8487508670028614</v>
      </c>
      <c r="V14" s="228">
        <v>7.9637024481361474</v>
      </c>
      <c r="W14" s="228">
        <v>7.7989354751796718</v>
      </c>
      <c r="DA14" s="69" t="s">
        <v>1590</v>
      </c>
    </row>
    <row r="15" spans="1:105" ht="12" customHeight="1" x14ac:dyDescent="0.25">
      <c r="A15" s="37" t="s">
        <v>38</v>
      </c>
      <c r="B15" s="228">
        <v>1.867065759713378</v>
      </c>
      <c r="C15" s="228">
        <v>2.0926838000879511</v>
      </c>
      <c r="D15" s="228">
        <v>3.3350900941138528</v>
      </c>
      <c r="E15" s="228">
        <v>2.689822309844673</v>
      </c>
      <c r="F15" s="228">
        <v>3.5694381327309368</v>
      </c>
      <c r="G15" s="228">
        <v>3.3630862927577061</v>
      </c>
      <c r="H15" s="228">
        <v>4.1803804052880968</v>
      </c>
      <c r="I15" s="228">
        <v>4.8656592270509327</v>
      </c>
      <c r="J15" s="228">
        <v>2.9379919903961209</v>
      </c>
      <c r="K15" s="228">
        <v>2.3502384476260998</v>
      </c>
      <c r="L15" s="228">
        <v>1.737885050571198</v>
      </c>
      <c r="M15" s="228">
        <v>0.81030809799611059</v>
      </c>
      <c r="N15" s="228">
        <v>0.84956940113840107</v>
      </c>
      <c r="O15" s="228">
        <v>0.50510230019655089</v>
      </c>
      <c r="P15" s="228">
        <v>0.3755675053253078</v>
      </c>
      <c r="Q15" s="228">
        <v>0.35240223689944628</v>
      </c>
      <c r="R15" s="228">
        <v>0.27110384024210898</v>
      </c>
      <c r="S15" s="228">
        <v>0.27834771379176998</v>
      </c>
      <c r="T15" s="228">
        <v>0.26875982550020211</v>
      </c>
      <c r="U15" s="228">
        <v>0.27076227279242637</v>
      </c>
      <c r="V15" s="228">
        <v>0.24086484965219121</v>
      </c>
      <c r="W15" s="228">
        <v>0.31980636354942688</v>
      </c>
      <c r="DA15" s="69" t="s">
        <v>1591</v>
      </c>
    </row>
    <row r="16" spans="1:105" ht="12" customHeight="1" x14ac:dyDescent="0.25">
      <c r="A16" s="57" t="s">
        <v>1452</v>
      </c>
      <c r="B16" s="263">
        <v>56.521140877780539</v>
      </c>
      <c r="C16" s="263">
        <v>62.321934335950409</v>
      </c>
      <c r="D16" s="263">
        <v>72.74519280240807</v>
      </c>
      <c r="E16" s="263">
        <v>74.725306290149817</v>
      </c>
      <c r="F16" s="263">
        <v>80.214367334153209</v>
      </c>
      <c r="G16" s="263">
        <v>82.838912250365951</v>
      </c>
      <c r="H16" s="263">
        <v>89.286857805698517</v>
      </c>
      <c r="I16" s="263">
        <v>96.57601925445833</v>
      </c>
      <c r="J16" s="263">
        <v>67.955362249917258</v>
      </c>
      <c r="K16" s="263">
        <v>43.047256470576762</v>
      </c>
      <c r="L16" s="263">
        <v>33.01920581035634</v>
      </c>
      <c r="M16" s="263">
        <v>22.58600262894247</v>
      </c>
      <c r="N16" s="263">
        <v>19.090201708554002</v>
      </c>
      <c r="O16" s="263">
        <v>15.395239929331071</v>
      </c>
      <c r="P16" s="263">
        <v>16.871357684885322</v>
      </c>
      <c r="Q16" s="263">
        <v>18.421002522563558</v>
      </c>
      <c r="R16" s="263">
        <v>17.12978249036907</v>
      </c>
      <c r="S16" s="263">
        <v>17.88455389219995</v>
      </c>
      <c r="T16" s="263">
        <v>18.684495028026191</v>
      </c>
      <c r="U16" s="263">
        <v>19.344426643822828</v>
      </c>
      <c r="V16" s="263">
        <v>19.291375463912019</v>
      </c>
      <c r="W16" s="263">
        <v>21.109980940802021</v>
      </c>
      <c r="DA16" s="70" t="s">
        <v>1592</v>
      </c>
    </row>
    <row r="17" spans="1:105" ht="12" customHeight="1" x14ac:dyDescent="0.25">
      <c r="A17" s="57" t="s">
        <v>1454</v>
      </c>
      <c r="B17" s="263">
        <v>651.62199412905625</v>
      </c>
      <c r="C17" s="263">
        <v>700.01769543975036</v>
      </c>
      <c r="D17" s="263">
        <v>671.33864688700737</v>
      </c>
      <c r="E17" s="263">
        <v>763.75929498862217</v>
      </c>
      <c r="F17" s="263">
        <v>732.24179582530701</v>
      </c>
      <c r="G17" s="263">
        <v>763.72972828772765</v>
      </c>
      <c r="H17" s="263">
        <v>794.7270909590552</v>
      </c>
      <c r="I17" s="263">
        <v>823.48012465070724</v>
      </c>
      <c r="J17" s="263">
        <v>672.22298035224242</v>
      </c>
      <c r="K17" s="263">
        <v>456.13995675417573</v>
      </c>
      <c r="L17" s="263">
        <v>401.11761889931762</v>
      </c>
      <c r="M17" s="263">
        <v>357.96310494580212</v>
      </c>
      <c r="N17" s="263">
        <v>251.16095279401119</v>
      </c>
      <c r="O17" s="263">
        <v>211.5715126831582</v>
      </c>
      <c r="P17" s="263">
        <v>219.26963403003751</v>
      </c>
      <c r="Q17" s="263">
        <v>241.63721091660329</v>
      </c>
      <c r="R17" s="263">
        <v>251.62455974294721</v>
      </c>
      <c r="S17" s="263">
        <v>256.77433884054898</v>
      </c>
      <c r="T17" s="263">
        <v>270.61259497004232</v>
      </c>
      <c r="U17" s="263">
        <v>266.65506976562108</v>
      </c>
      <c r="V17" s="263">
        <v>254.5903757153998</v>
      </c>
      <c r="W17" s="263">
        <v>244.28448492849719</v>
      </c>
      <c r="DA17" s="70" t="s">
        <v>1593</v>
      </c>
    </row>
    <row r="18" spans="1:105" ht="12" customHeight="1" x14ac:dyDescent="0.25">
      <c r="A18" s="18" t="s">
        <v>30</v>
      </c>
      <c r="B18" s="232">
        <v>25.306811590404148</v>
      </c>
      <c r="C18" s="232">
        <v>15.457295112682649</v>
      </c>
      <c r="D18" s="232">
        <v>13.913824815747789</v>
      </c>
      <c r="E18" s="232">
        <v>11.68592625992032</v>
      </c>
      <c r="F18" s="232">
        <v>7.7604252871201469</v>
      </c>
      <c r="G18" s="232">
        <v>9.0254818856815593</v>
      </c>
      <c r="H18" s="232">
        <v>13.068997249165569</v>
      </c>
      <c r="I18" s="232">
        <v>27.66110644552969</v>
      </c>
      <c r="J18" s="232">
        <v>16.507508584239591</v>
      </c>
      <c r="K18" s="232">
        <v>1.2013409011862239</v>
      </c>
      <c r="L18" s="232">
        <v>1.0839434156701071</v>
      </c>
      <c r="M18" s="232">
        <v>7.0512437722538488</v>
      </c>
      <c r="N18" s="232">
        <v>0.33611419456827368</v>
      </c>
      <c r="O18" s="232">
        <v>0.37531449888879692</v>
      </c>
      <c r="P18" s="232">
        <v>0.34315181176219339</v>
      </c>
      <c r="Q18" s="232">
        <v>0.31391202737469842</v>
      </c>
      <c r="R18" s="232">
        <v>0.44190797268717807</v>
      </c>
      <c r="S18" s="232">
        <v>0.52591461350631896</v>
      </c>
      <c r="T18" s="232">
        <v>0.55760905056107046</v>
      </c>
      <c r="U18" s="232">
        <v>0.41653041750231717</v>
      </c>
      <c r="V18" s="232">
        <v>0.45557944975439352</v>
      </c>
      <c r="W18" s="232">
        <v>0.43419481799959581</v>
      </c>
      <c r="DA18" s="71" t="s">
        <v>1594</v>
      </c>
    </row>
    <row r="19" spans="1:105" ht="12" customHeight="1" x14ac:dyDescent="0.25">
      <c r="A19" s="18" t="s">
        <v>33</v>
      </c>
      <c r="B19" s="232">
        <v>2.9298259900574251</v>
      </c>
      <c r="C19" s="232">
        <v>2.8344164075702958</v>
      </c>
      <c r="D19" s="232">
        <v>3.1288625568567801</v>
      </c>
      <c r="E19" s="232">
        <v>3.0553660947909842</v>
      </c>
      <c r="F19" s="232">
        <v>3.2103747116051609</v>
      </c>
      <c r="G19" s="232">
        <v>3.0407009640319851</v>
      </c>
      <c r="H19" s="232">
        <v>3.234282225657009</v>
      </c>
      <c r="I19" s="232">
        <v>3.331881426936762</v>
      </c>
      <c r="J19" s="232">
        <v>2.7767767944469401</v>
      </c>
      <c r="K19" s="232">
        <v>1.699796591215589</v>
      </c>
      <c r="L19" s="232">
        <v>1.3213369396790871</v>
      </c>
      <c r="M19" s="232">
        <v>0.90250604568676407</v>
      </c>
      <c r="N19" s="232">
        <v>0.71780048563799603</v>
      </c>
      <c r="O19" s="232">
        <v>0.59146350457874097</v>
      </c>
      <c r="P19" s="232">
        <v>1.84945464073729</v>
      </c>
      <c r="Q19" s="232">
        <v>1.731693467797297</v>
      </c>
      <c r="R19" s="232">
        <v>2.1357818292928799</v>
      </c>
      <c r="S19" s="232">
        <v>1.7221700359203751</v>
      </c>
      <c r="T19" s="232">
        <v>1.626080664043781</v>
      </c>
      <c r="U19" s="232">
        <v>1.9071687335960461</v>
      </c>
      <c r="V19" s="232">
        <v>1.955593680035236</v>
      </c>
      <c r="W19" s="232">
        <v>1.395361098860757</v>
      </c>
      <c r="DA19" s="71" t="s">
        <v>1595</v>
      </c>
    </row>
    <row r="20" spans="1:105" ht="12" customHeight="1" x14ac:dyDescent="0.25">
      <c r="A20" s="18" t="s">
        <v>160</v>
      </c>
      <c r="B20" s="297">
        <v>6.7829362158049928</v>
      </c>
      <c r="C20" s="297">
        <v>7.127361383004815</v>
      </c>
      <c r="D20" s="297">
        <v>7.7711693327320388</v>
      </c>
      <c r="E20" s="297">
        <v>8.3974962466941108</v>
      </c>
      <c r="F20" s="297">
        <v>9.7287575428442548</v>
      </c>
      <c r="G20" s="297">
        <v>12.29121544678064</v>
      </c>
      <c r="H20" s="297">
        <v>5.9190531190537419</v>
      </c>
      <c r="I20" s="297">
        <v>16.85775026308449</v>
      </c>
      <c r="J20" s="297">
        <v>13.7370948169877</v>
      </c>
      <c r="K20" s="297">
        <v>9.8599378683712278</v>
      </c>
      <c r="L20" s="297">
        <v>7.5623856210558467</v>
      </c>
      <c r="M20" s="297">
        <v>5.0232232851233514</v>
      </c>
      <c r="N20" s="297">
        <v>3.573885819783265</v>
      </c>
      <c r="O20" s="297">
        <v>6.3746377790392188</v>
      </c>
      <c r="P20" s="297">
        <v>5.078356195279448</v>
      </c>
      <c r="Q20" s="297">
        <v>7.0640081976115328</v>
      </c>
      <c r="R20" s="297">
        <v>5.1920635891393836</v>
      </c>
      <c r="S20" s="297">
        <v>5.4044336064720406</v>
      </c>
      <c r="T20" s="297">
        <v>4.6160805001282768</v>
      </c>
      <c r="U20" s="297">
        <v>4.7908344687222373</v>
      </c>
      <c r="V20" s="297">
        <v>4.9622873907931844</v>
      </c>
      <c r="W20" s="297">
        <v>5.5702260709917377</v>
      </c>
      <c r="DA20" s="122" t="s">
        <v>1596</v>
      </c>
    </row>
    <row r="21" spans="1:105" ht="12" customHeight="1" x14ac:dyDescent="0.25">
      <c r="A21" s="18" t="s">
        <v>70</v>
      </c>
      <c r="B21" s="297">
        <v>16.20972266528927</v>
      </c>
      <c r="C21" s="297">
        <v>15.10104145877626</v>
      </c>
      <c r="D21" s="297">
        <v>17.494104497376529</v>
      </c>
      <c r="E21" s="297">
        <v>15.831001918892939</v>
      </c>
      <c r="F21" s="297">
        <v>10.31672512649825</v>
      </c>
      <c r="G21" s="297">
        <v>7.6549801016025762</v>
      </c>
      <c r="H21" s="297">
        <v>19.48793609937017</v>
      </c>
      <c r="I21" s="297">
        <v>18.174074820701211</v>
      </c>
      <c r="J21" s="297">
        <v>12.944723280228819</v>
      </c>
      <c r="K21" s="297">
        <v>8.0210934235322711</v>
      </c>
      <c r="L21" s="297">
        <v>4.7410453704096778</v>
      </c>
      <c r="M21" s="297">
        <v>5.0659125726139864</v>
      </c>
      <c r="N21" s="297">
        <v>2.4766648048910591</v>
      </c>
      <c r="O21" s="297">
        <v>1.43234636153705</v>
      </c>
      <c r="P21" s="297">
        <v>0.76779935559211665</v>
      </c>
      <c r="Q21" s="297">
        <v>0.54538130699146881</v>
      </c>
      <c r="R21" s="297">
        <v>0.59888851654487452</v>
      </c>
      <c r="S21" s="297">
        <v>0.6553751430716348</v>
      </c>
      <c r="T21" s="297">
        <v>0.7072128456672101</v>
      </c>
      <c r="U21" s="297">
        <v>0.86186234585945154</v>
      </c>
      <c r="V21" s="297">
        <v>0.64497940300189671</v>
      </c>
      <c r="W21" s="297">
        <v>0.57990087374650046</v>
      </c>
      <c r="DA21" s="122" t="s">
        <v>1597</v>
      </c>
    </row>
    <row r="22" spans="1:105" ht="12" customHeight="1" x14ac:dyDescent="0.25">
      <c r="A22" s="18" t="s">
        <v>34</v>
      </c>
      <c r="B22" s="297">
        <v>294.44301528071759</v>
      </c>
      <c r="C22" s="297">
        <v>320.50351605768839</v>
      </c>
      <c r="D22" s="297">
        <v>322.82703876425421</v>
      </c>
      <c r="E22" s="297">
        <v>325.71501679218369</v>
      </c>
      <c r="F22" s="297">
        <v>351.04246201114648</v>
      </c>
      <c r="G22" s="297">
        <v>322.86454983497902</v>
      </c>
      <c r="H22" s="297">
        <v>390.49899575434739</v>
      </c>
      <c r="I22" s="297">
        <v>407.55813047653459</v>
      </c>
      <c r="J22" s="297">
        <v>343.83247245890891</v>
      </c>
      <c r="K22" s="297">
        <v>303.81111113386851</v>
      </c>
      <c r="L22" s="297">
        <v>280.55524379088649</v>
      </c>
      <c r="M22" s="297">
        <v>232.67884542370101</v>
      </c>
      <c r="N22" s="297">
        <v>156.70598466978799</v>
      </c>
      <c r="O22" s="297">
        <v>106.80149786620051</v>
      </c>
      <c r="P22" s="297">
        <v>111.8670372525757</v>
      </c>
      <c r="Q22" s="297">
        <v>116.2048794114483</v>
      </c>
      <c r="R22" s="297">
        <v>123.9401743783443</v>
      </c>
      <c r="S22" s="297">
        <v>119.7904229487209</v>
      </c>
      <c r="T22" s="297">
        <v>130.2066167542481</v>
      </c>
      <c r="U22" s="297">
        <v>122.34100003865009</v>
      </c>
      <c r="V22" s="297">
        <v>104.5923674476259</v>
      </c>
      <c r="W22" s="297">
        <v>85.62381706103173</v>
      </c>
      <c r="DA22" s="122" t="s">
        <v>1598</v>
      </c>
    </row>
    <row r="23" spans="1:105" ht="12" customHeight="1" x14ac:dyDescent="0.25">
      <c r="A23" s="18" t="s">
        <v>162</v>
      </c>
      <c r="B23" s="297">
        <v>289.78698427534812</v>
      </c>
      <c r="C23" s="297">
        <v>323.29032915945282</v>
      </c>
      <c r="D23" s="297">
        <v>288.77578533130583</v>
      </c>
      <c r="E23" s="297">
        <v>382.81606673907498</v>
      </c>
      <c r="F23" s="297">
        <v>333.27129752305848</v>
      </c>
      <c r="G23" s="297">
        <v>392.87540447670921</v>
      </c>
      <c r="H23" s="297">
        <v>343.35128158327672</v>
      </c>
      <c r="I23" s="297">
        <v>329.70474208076331</v>
      </c>
      <c r="J23" s="297">
        <v>264.48467506599349</v>
      </c>
      <c r="K23" s="297">
        <v>102.5861375197227</v>
      </c>
      <c r="L23" s="297">
        <v>73.194331753383096</v>
      </c>
      <c r="M23" s="297">
        <v>72.007379630728508</v>
      </c>
      <c r="N23" s="297">
        <v>56.40679456657449</v>
      </c>
      <c r="O23" s="297">
        <v>68.939573734048437</v>
      </c>
      <c r="P23" s="297">
        <v>69.943672782621974</v>
      </c>
      <c r="Q23" s="297">
        <v>82.87649670911496</v>
      </c>
      <c r="R23" s="297">
        <v>88.075937901563307</v>
      </c>
      <c r="S23" s="297">
        <v>95.644625770280015</v>
      </c>
      <c r="T23" s="297">
        <v>97.941338253986672</v>
      </c>
      <c r="U23" s="297">
        <v>99.473896232097132</v>
      </c>
      <c r="V23" s="297">
        <v>103.5467509655212</v>
      </c>
      <c r="W23" s="297">
        <v>111.7721604101209</v>
      </c>
      <c r="DA23" s="122" t="s">
        <v>1599</v>
      </c>
    </row>
    <row r="24" spans="1:105" ht="12" customHeight="1" x14ac:dyDescent="0.25">
      <c r="A24" s="18" t="s">
        <v>73</v>
      </c>
      <c r="B24" s="297">
        <v>16.162698111434729</v>
      </c>
      <c r="C24" s="297">
        <v>15.703735860575041</v>
      </c>
      <c r="D24" s="297">
        <v>17.427861588734189</v>
      </c>
      <c r="E24" s="297">
        <v>16.25842093706499</v>
      </c>
      <c r="F24" s="297">
        <v>16.911753623034151</v>
      </c>
      <c r="G24" s="297">
        <v>15.977395577942749</v>
      </c>
      <c r="H24" s="297">
        <v>19.166544928184681</v>
      </c>
      <c r="I24" s="297">
        <v>20.192439137157191</v>
      </c>
      <c r="J24" s="297">
        <v>17.939729351437041</v>
      </c>
      <c r="K24" s="297">
        <v>28.960539316279231</v>
      </c>
      <c r="L24" s="297">
        <v>32.659332008233292</v>
      </c>
      <c r="M24" s="297">
        <v>35.233994215694608</v>
      </c>
      <c r="N24" s="297">
        <v>30.943708252768161</v>
      </c>
      <c r="O24" s="297">
        <v>27.056678938865371</v>
      </c>
      <c r="P24" s="297">
        <v>29.42016199146876</v>
      </c>
      <c r="Q24" s="297">
        <v>32.900839796265039</v>
      </c>
      <c r="R24" s="297">
        <v>31.239805555375259</v>
      </c>
      <c r="S24" s="297">
        <v>33.031396722577782</v>
      </c>
      <c r="T24" s="297">
        <v>34.957656901407177</v>
      </c>
      <c r="U24" s="297">
        <v>36.863777529193918</v>
      </c>
      <c r="V24" s="297">
        <v>38.432817378668041</v>
      </c>
      <c r="W24" s="297">
        <v>38.90882459574599</v>
      </c>
      <c r="DA24" s="122" t="s">
        <v>1600</v>
      </c>
    </row>
    <row r="25" spans="1:105" ht="12" customHeight="1" x14ac:dyDescent="0.25">
      <c r="A25" s="57" t="s">
        <v>1463</v>
      </c>
      <c r="B25" s="263">
        <v>840.17355460740009</v>
      </c>
      <c r="C25" s="263">
        <v>897.85298432563843</v>
      </c>
      <c r="D25" s="263">
        <v>862.09687061445516</v>
      </c>
      <c r="E25" s="263">
        <v>977.55377239684105</v>
      </c>
      <c r="F25" s="263">
        <v>936.26682616842697</v>
      </c>
      <c r="G25" s="263">
        <v>976.06055097097089</v>
      </c>
      <c r="H25" s="263">
        <v>1018.3713938172421</v>
      </c>
      <c r="I25" s="263">
        <v>1061.0856847631439</v>
      </c>
      <c r="J25" s="263">
        <v>864.47826241623909</v>
      </c>
      <c r="K25" s="263">
        <v>589.0804447679044</v>
      </c>
      <c r="L25" s="263">
        <v>520.05963029239467</v>
      </c>
      <c r="M25" s="263">
        <v>467.98554566656571</v>
      </c>
      <c r="N25" s="263">
        <v>328.80024859388573</v>
      </c>
      <c r="O25" s="263">
        <v>277.62134183983392</v>
      </c>
      <c r="P25" s="263">
        <v>287.96658975185369</v>
      </c>
      <c r="Q25" s="263">
        <v>317.59698792810519</v>
      </c>
      <c r="R25" s="263">
        <v>329.50356998940703</v>
      </c>
      <c r="S25" s="263">
        <v>336.6372051465795</v>
      </c>
      <c r="T25" s="263">
        <v>354.69520226701388</v>
      </c>
      <c r="U25" s="263">
        <v>350.33024990857268</v>
      </c>
      <c r="V25" s="263">
        <v>335.594312806944</v>
      </c>
      <c r="W25" s="263">
        <v>322.72049652143869</v>
      </c>
      <c r="DA25" s="70" t="s">
        <v>1601</v>
      </c>
    </row>
    <row r="26" spans="1:105" ht="12" customHeight="1" x14ac:dyDescent="0.25">
      <c r="A26" s="18" t="s">
        <v>30</v>
      </c>
      <c r="B26" s="232">
        <v>40.28547359523958</v>
      </c>
      <c r="C26" s="232">
        <v>24.606199476820699</v>
      </c>
      <c r="D26" s="232">
        <v>22.149175933175911</v>
      </c>
      <c r="E26" s="232">
        <v>18.602622938025291</v>
      </c>
      <c r="F26" s="232">
        <v>12.353686155811589</v>
      </c>
      <c r="G26" s="232">
        <v>14.367507771220209</v>
      </c>
      <c r="H26" s="232">
        <v>20.804309611138571</v>
      </c>
      <c r="I26" s="232">
        <v>44.033234662759092</v>
      </c>
      <c r="J26" s="232">
        <v>26.278016051841721</v>
      </c>
      <c r="K26" s="232">
        <v>1.912393703992723</v>
      </c>
      <c r="L26" s="232">
        <v>1.725510686904139</v>
      </c>
      <c r="M26" s="232">
        <v>11.22475242627724</v>
      </c>
      <c r="N26" s="232">
        <v>0.53505434542373209</v>
      </c>
      <c r="O26" s="232">
        <v>0.59745662865836091</v>
      </c>
      <c r="P26" s="232">
        <v>0.54625740593675831</v>
      </c>
      <c r="Q26" s="232">
        <v>0.49971110129206031</v>
      </c>
      <c r="R26" s="232">
        <v>0.70346562235305476</v>
      </c>
      <c r="S26" s="232">
        <v>0.83719433402637822</v>
      </c>
      <c r="T26" s="232">
        <v>0.88764815759573423</v>
      </c>
      <c r="U26" s="232">
        <v>0.66306753325916412</v>
      </c>
      <c r="V26" s="232">
        <v>0.72522900911680144</v>
      </c>
      <c r="W26" s="232">
        <v>0.68901177155400661</v>
      </c>
      <c r="DA26" s="71" t="s">
        <v>1602</v>
      </c>
    </row>
    <row r="27" spans="1:105" ht="12" customHeight="1" x14ac:dyDescent="0.25">
      <c r="A27" s="18" t="s">
        <v>33</v>
      </c>
      <c r="B27" s="297">
        <v>3.861581245133749</v>
      </c>
      <c r="C27" s="297">
        <v>3.7358291166494508</v>
      </c>
      <c r="D27" s="297">
        <v>4.1239162356951304</v>
      </c>
      <c r="E27" s="297">
        <v>4.0270461278934704</v>
      </c>
      <c r="F27" s="297">
        <v>4.2313512195798264</v>
      </c>
      <c r="G27" s="297">
        <v>4.0077171322164018</v>
      </c>
      <c r="H27" s="297">
        <v>4.2628618991197342</v>
      </c>
      <c r="I27" s="297">
        <v>4.391499997928646</v>
      </c>
      <c r="J27" s="297">
        <v>3.6598587178034929</v>
      </c>
      <c r="K27" s="297">
        <v>2.2403728615472289</v>
      </c>
      <c r="L27" s="297">
        <v>1.741553922343074</v>
      </c>
      <c r="M27" s="297">
        <v>1.189524712891062</v>
      </c>
      <c r="N27" s="297">
        <v>0.94607833451339352</v>
      </c>
      <c r="O27" s="297">
        <v>0.77956314955673478</v>
      </c>
      <c r="P27" s="297">
        <v>2.4376257766273399</v>
      </c>
      <c r="Q27" s="297">
        <v>2.2824137133944928</v>
      </c>
      <c r="R27" s="297">
        <v>2.8150119098142019</v>
      </c>
      <c r="S27" s="297">
        <v>2.269861600726359</v>
      </c>
      <c r="T27" s="297">
        <v>2.1432134934481302</v>
      </c>
      <c r="U27" s="297">
        <v>2.5136943415590429</v>
      </c>
      <c r="V27" s="297">
        <v>2.5775195877002051</v>
      </c>
      <c r="W27" s="297">
        <v>1.8391195476576101</v>
      </c>
      <c r="DA27" s="122" t="s">
        <v>1603</v>
      </c>
    </row>
    <row r="28" spans="1:105" ht="12" customHeight="1" x14ac:dyDescent="0.25">
      <c r="A28" s="18" t="s">
        <v>160</v>
      </c>
      <c r="B28" s="297">
        <v>9.4141253465711774</v>
      </c>
      <c r="C28" s="297">
        <v>9.8921575133749222</v>
      </c>
      <c r="D28" s="297">
        <v>10.785706935781191</v>
      </c>
      <c r="E28" s="297">
        <v>11.654994201409741</v>
      </c>
      <c r="F28" s="297">
        <v>13.50266905965089</v>
      </c>
      <c r="G28" s="297">
        <v>17.05913769439335</v>
      </c>
      <c r="H28" s="297">
        <v>8.2151307668123028</v>
      </c>
      <c r="I28" s="297">
        <v>23.39709072718092</v>
      </c>
      <c r="J28" s="297">
        <v>19.06589246755987</v>
      </c>
      <c r="K28" s="297">
        <v>13.68473593868735</v>
      </c>
      <c r="L28" s="297">
        <v>10.495933308327309</v>
      </c>
      <c r="M28" s="297">
        <v>6.9717968952408906</v>
      </c>
      <c r="N28" s="297">
        <v>4.9602425868868307</v>
      </c>
      <c r="O28" s="297">
        <v>8.8474426386362772</v>
      </c>
      <c r="P28" s="297">
        <v>7.0483165779295431</v>
      </c>
      <c r="Q28" s="297">
        <v>9.8042288038276855</v>
      </c>
      <c r="R28" s="297">
        <v>7.2061325479714071</v>
      </c>
      <c r="S28" s="297">
        <v>7.5008836556649454</v>
      </c>
      <c r="T28" s="297">
        <v>6.4067181314210844</v>
      </c>
      <c r="U28" s="297">
        <v>6.6492614360921332</v>
      </c>
      <c r="V28" s="297">
        <v>6.887223175382978</v>
      </c>
      <c r="W28" s="297">
        <v>7.7309891723390631</v>
      </c>
      <c r="DA28" s="122" t="s">
        <v>1604</v>
      </c>
    </row>
    <row r="29" spans="1:105" ht="12" customHeight="1" x14ac:dyDescent="0.25">
      <c r="A29" s="18" t="s">
        <v>70</v>
      </c>
      <c r="B29" s="297">
        <v>22.38259846721639</v>
      </c>
      <c r="C29" s="297">
        <v>20.851716860792131</v>
      </c>
      <c r="D29" s="297">
        <v>24.156089810640541</v>
      </c>
      <c r="E29" s="297">
        <v>21.85965587450039</v>
      </c>
      <c r="F29" s="297">
        <v>14.245469880710729</v>
      </c>
      <c r="G29" s="297">
        <v>10.57009730682176</v>
      </c>
      <c r="H29" s="297">
        <v>26.909198736694709</v>
      </c>
      <c r="I29" s="297">
        <v>25.095001785315471</v>
      </c>
      <c r="J29" s="297">
        <v>17.874244330596611</v>
      </c>
      <c r="K29" s="297">
        <v>11.075631401849719</v>
      </c>
      <c r="L29" s="297">
        <v>6.5464978662447271</v>
      </c>
      <c r="M29" s="297">
        <v>6.9950787761252871</v>
      </c>
      <c r="N29" s="297">
        <v>3.4198113694114909</v>
      </c>
      <c r="O29" s="297">
        <v>1.9778027137326111</v>
      </c>
      <c r="P29" s="297">
        <v>1.060187458753117</v>
      </c>
      <c r="Q29" s="297">
        <v>0.75306968897471127</v>
      </c>
      <c r="R29" s="297">
        <v>0.82695314838143097</v>
      </c>
      <c r="S29" s="297">
        <v>0.90495062597081843</v>
      </c>
      <c r="T29" s="297">
        <v>0.97652880819007859</v>
      </c>
      <c r="U29" s="297">
        <v>1.1900708741114681</v>
      </c>
      <c r="V29" s="297">
        <v>0.89059605121620211</v>
      </c>
      <c r="W29" s="297">
        <v>0.80073476122142118</v>
      </c>
      <c r="DA29" s="122" t="s">
        <v>1605</v>
      </c>
    </row>
    <row r="30" spans="1:105" ht="12" customHeight="1" x14ac:dyDescent="0.25">
      <c r="A30" s="18" t="s">
        <v>34</v>
      </c>
      <c r="B30" s="297">
        <v>372.47248684843731</v>
      </c>
      <c r="C30" s="297">
        <v>405.43920376532378</v>
      </c>
      <c r="D30" s="297">
        <v>408.37847634388447</v>
      </c>
      <c r="E30" s="297">
        <v>412.03178887704479</v>
      </c>
      <c r="F30" s="297">
        <v>444.07118535323752</v>
      </c>
      <c r="G30" s="297">
        <v>408.4259281123833</v>
      </c>
      <c r="H30" s="297">
        <v>493.98397826407631</v>
      </c>
      <c r="I30" s="297">
        <v>515.56390376306501</v>
      </c>
      <c r="J30" s="297">
        <v>434.95049782015798</v>
      </c>
      <c r="K30" s="297">
        <v>384.32319404259817</v>
      </c>
      <c r="L30" s="297">
        <v>354.90435816089268</v>
      </c>
      <c r="M30" s="297">
        <v>294.34037723517571</v>
      </c>
      <c r="N30" s="297">
        <v>198.2341736255525</v>
      </c>
      <c r="O30" s="297">
        <v>135.10464655252741</v>
      </c>
      <c r="P30" s="297">
        <v>141.51258953148729</v>
      </c>
      <c r="Q30" s="297">
        <v>146.9999903955588</v>
      </c>
      <c r="R30" s="297">
        <v>156.78519297568829</v>
      </c>
      <c r="S30" s="297">
        <v>151.5357282080453</v>
      </c>
      <c r="T30" s="297">
        <v>164.7122866892887</v>
      </c>
      <c r="U30" s="297">
        <v>154.7622261797456</v>
      </c>
      <c r="V30" s="297">
        <v>132.310081023457</v>
      </c>
      <c r="W30" s="297">
        <v>108.3147312690446</v>
      </c>
      <c r="DA30" s="122" t="s">
        <v>1606</v>
      </c>
    </row>
    <row r="31" spans="1:105" ht="12" customHeight="1" x14ac:dyDescent="0.25">
      <c r="A31" s="18" t="s">
        <v>162</v>
      </c>
      <c r="B31" s="297">
        <v>365.91242975908472</v>
      </c>
      <c r="C31" s="297">
        <v>408.21691890739942</v>
      </c>
      <c r="D31" s="297">
        <v>364.63559441912048</v>
      </c>
      <c r="E31" s="297">
        <v>483.37974005834963</v>
      </c>
      <c r="F31" s="297">
        <v>420.8198327146161</v>
      </c>
      <c r="G31" s="297">
        <v>496.08161044272651</v>
      </c>
      <c r="H31" s="297">
        <v>433.54777309686148</v>
      </c>
      <c r="I31" s="297">
        <v>416.31636279161688</v>
      </c>
      <c r="J31" s="297">
        <v>333.96334321034772</v>
      </c>
      <c r="K31" s="297">
        <v>129.5349511066174</v>
      </c>
      <c r="L31" s="297">
        <v>92.422079768167492</v>
      </c>
      <c r="M31" s="297">
        <v>90.923321857095942</v>
      </c>
      <c r="N31" s="297">
        <v>71.224548978242751</v>
      </c>
      <c r="O31" s="297">
        <v>87.049620239714727</v>
      </c>
      <c r="P31" s="297">
        <v>88.317490580755376</v>
      </c>
      <c r="Q31" s="297">
        <v>104.64769615718311</v>
      </c>
      <c r="R31" s="297">
        <v>111.21300192781941</v>
      </c>
      <c r="S31" s="297">
        <v>120.7699424338111</v>
      </c>
      <c r="T31" s="297">
        <v>123.66998864352151</v>
      </c>
      <c r="U31" s="297">
        <v>125.60514116570729</v>
      </c>
      <c r="V31" s="297">
        <v>130.74791241642339</v>
      </c>
      <c r="W31" s="297">
        <v>141.13409164101211</v>
      </c>
      <c r="DA31" s="122" t="s">
        <v>1607</v>
      </c>
    </row>
    <row r="32" spans="1:105" ht="12" customHeight="1" x14ac:dyDescent="0.25">
      <c r="A32" s="18" t="s">
        <v>73</v>
      </c>
      <c r="B32" s="297">
        <v>25.844859345717211</v>
      </c>
      <c r="C32" s="297">
        <v>25.110958685277961</v>
      </c>
      <c r="D32" s="297">
        <v>27.86791093615744</v>
      </c>
      <c r="E32" s="297">
        <v>25.997924319617731</v>
      </c>
      <c r="F32" s="297">
        <v>27.042631784820379</v>
      </c>
      <c r="G32" s="297">
        <v>25.548552511209351</v>
      </c>
      <c r="H32" s="297">
        <v>30.648141442538581</v>
      </c>
      <c r="I32" s="297">
        <v>32.288591035278444</v>
      </c>
      <c r="J32" s="297">
        <v>28.686409817931558</v>
      </c>
      <c r="K32" s="297">
        <v>46.309165712611893</v>
      </c>
      <c r="L32" s="297">
        <v>52.223696579515121</v>
      </c>
      <c r="M32" s="297">
        <v>56.340693763759667</v>
      </c>
      <c r="N32" s="297">
        <v>49.480339353855008</v>
      </c>
      <c r="O32" s="297">
        <v>43.264809917007817</v>
      </c>
      <c r="P32" s="297">
        <v>47.044122420364268</v>
      </c>
      <c r="Q32" s="297">
        <v>52.609878067874398</v>
      </c>
      <c r="R32" s="297">
        <v>49.953811857379208</v>
      </c>
      <c r="S32" s="297">
        <v>52.818644288334532</v>
      </c>
      <c r="T32" s="297">
        <v>55.898818343548797</v>
      </c>
      <c r="U32" s="297">
        <v>58.946788378097999</v>
      </c>
      <c r="V32" s="297">
        <v>61.455751543647381</v>
      </c>
      <c r="W32" s="297">
        <v>62.211818358609968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112.98938613955659</v>
      </c>
      <c r="C33" s="263">
        <f t="shared" si="0"/>
        <v>123.41859815391885</v>
      </c>
      <c r="D33" s="263">
        <f t="shared" si="0"/>
        <v>134.93037590404623</v>
      </c>
      <c r="E33" s="263">
        <f t="shared" si="0"/>
        <v>143.3891806629681</v>
      </c>
      <c r="F33" s="263">
        <f t="shared" si="0"/>
        <v>148.29532598364071</v>
      </c>
      <c r="G33" s="263">
        <f t="shared" si="0"/>
        <v>153.80953450471102</v>
      </c>
      <c r="H33" s="263">
        <f t="shared" si="0"/>
        <v>163.75049607432365</v>
      </c>
      <c r="I33" s="263">
        <f t="shared" si="0"/>
        <v>174.87376834405177</v>
      </c>
      <c r="J33" s="263">
        <f t="shared" si="0"/>
        <v>128.7651643378197</v>
      </c>
      <c r="K33" s="263">
        <f t="shared" si="0"/>
        <v>83.184578780896047</v>
      </c>
      <c r="L33" s="263">
        <f t="shared" si="0"/>
        <v>66.913701285101752</v>
      </c>
      <c r="M33" s="263">
        <f t="shared" si="0"/>
        <v>50.987660369702226</v>
      </c>
      <c r="N33" s="263">
        <f t="shared" si="0"/>
        <v>39.981706730101159</v>
      </c>
      <c r="O33" s="263">
        <f t="shared" si="0"/>
        <v>32.921867297844713</v>
      </c>
      <c r="P33" s="263">
        <f t="shared" si="0"/>
        <v>35.290893822467829</v>
      </c>
      <c r="Q33" s="263">
        <f t="shared" si="0"/>
        <v>38.706661931032329</v>
      </c>
      <c r="R33" s="263">
        <f t="shared" si="0"/>
        <v>37.65087288946151</v>
      </c>
      <c r="S33" s="263">
        <f t="shared" si="0"/>
        <v>38.972908082760988</v>
      </c>
      <c r="T33" s="263">
        <f t="shared" si="0"/>
        <v>40.84427021909498</v>
      </c>
      <c r="U33" s="263">
        <f t="shared" si="0"/>
        <v>41.477119382398044</v>
      </c>
      <c r="V33" s="263">
        <f t="shared" si="0"/>
        <v>40.719229036845029</v>
      </c>
      <c r="W33" s="263">
        <f t="shared" si="0"/>
        <v>42.465769433399515</v>
      </c>
      <c r="DA33" s="70"/>
    </row>
    <row r="34" spans="1:105" ht="12" customHeight="1" x14ac:dyDescent="0.25">
      <c r="A34" s="60" t="s">
        <v>1473</v>
      </c>
      <c r="B34" s="264">
        <v>72.438200711503299</v>
      </c>
      <c r="C34" s="264">
        <v>79.872570122366938</v>
      </c>
      <c r="D34" s="264">
        <v>93.231148472613143</v>
      </c>
      <c r="E34" s="264">
        <v>95.768886671612933</v>
      </c>
      <c r="F34" s="264">
        <v>102.8037359235593</v>
      </c>
      <c r="G34" s="264">
        <v>106.1673854972309</v>
      </c>
      <c r="H34" s="264">
        <v>114.4311531257722</v>
      </c>
      <c r="I34" s="264">
        <v>123.7730335592471</v>
      </c>
      <c r="J34" s="264">
        <v>87.092441759567663</v>
      </c>
      <c r="K34" s="264">
        <v>55.169902020166838</v>
      </c>
      <c r="L34" s="264">
        <v>42.317826934829426</v>
      </c>
      <c r="M34" s="264">
        <v>28.946503313577871</v>
      </c>
      <c r="N34" s="264">
        <v>24.466241153510499</v>
      </c>
      <c r="O34" s="264">
        <v>19.73073194708001</v>
      </c>
      <c r="P34" s="264">
        <v>21.622542915331131</v>
      </c>
      <c r="Q34" s="264">
        <v>23.608587111183699</v>
      </c>
      <c r="R34" s="264">
        <v>21.953743376569921</v>
      </c>
      <c r="S34" s="264">
        <v>22.921067840443609</v>
      </c>
      <c r="T34" s="264">
        <v>23.946282400066</v>
      </c>
      <c r="U34" s="264">
        <v>24.792059008579852</v>
      </c>
      <c r="V34" s="264">
        <v>24.724067953221109</v>
      </c>
      <c r="W34" s="264">
        <v>27.054815466525199</v>
      </c>
      <c r="DA34" s="72" t="s">
        <v>1609</v>
      </c>
    </row>
    <row r="35" spans="1:105" ht="12" customHeight="1" x14ac:dyDescent="0.25">
      <c r="A35" s="60" t="s">
        <v>1475</v>
      </c>
      <c r="B35" s="264">
        <v>40.551185428053287</v>
      </c>
      <c r="C35" s="264">
        <v>43.54602803155192</v>
      </c>
      <c r="D35" s="264">
        <v>41.699227431433073</v>
      </c>
      <c r="E35" s="264">
        <v>47.620293991355162</v>
      </c>
      <c r="F35" s="264">
        <v>45.491590060081407</v>
      </c>
      <c r="G35" s="264">
        <v>47.642149007480121</v>
      </c>
      <c r="H35" s="264">
        <v>49.319342948551451</v>
      </c>
      <c r="I35" s="264">
        <v>51.100734784804658</v>
      </c>
      <c r="J35" s="264">
        <v>41.672722578252028</v>
      </c>
      <c r="K35" s="264">
        <v>28.014676760729209</v>
      </c>
      <c r="L35" s="264">
        <v>24.595874350272322</v>
      </c>
      <c r="M35" s="264">
        <v>22.041157056124351</v>
      </c>
      <c r="N35" s="264">
        <v>15.51546557659066</v>
      </c>
      <c r="O35" s="264">
        <v>13.1911353507647</v>
      </c>
      <c r="P35" s="264">
        <v>13.6683509071367</v>
      </c>
      <c r="Q35" s="264">
        <v>15.09807481984863</v>
      </c>
      <c r="R35" s="264">
        <v>15.697129512891591</v>
      </c>
      <c r="S35" s="264">
        <v>16.051840242317379</v>
      </c>
      <c r="T35" s="264">
        <v>16.89798781902898</v>
      </c>
      <c r="U35" s="264">
        <v>16.685060373818189</v>
      </c>
      <c r="V35" s="264">
        <v>15.99516108362392</v>
      </c>
      <c r="W35" s="264">
        <v>15.41095396687432</v>
      </c>
      <c r="DA35" s="72" t="s">
        <v>1610</v>
      </c>
    </row>
    <row r="36" spans="1:105" ht="12" customHeight="1" x14ac:dyDescent="0.25">
      <c r="A36" s="64" t="s">
        <v>30</v>
      </c>
      <c r="B36" s="231">
        <v>1.612834546264579</v>
      </c>
      <c r="C36" s="231">
        <v>0.98511262315613934</v>
      </c>
      <c r="D36" s="231">
        <v>0.88674534337705846</v>
      </c>
      <c r="E36" s="231">
        <v>0.7447586002594857</v>
      </c>
      <c r="F36" s="231">
        <v>0.49458154584430208</v>
      </c>
      <c r="G36" s="231">
        <v>0.57520517469818211</v>
      </c>
      <c r="H36" s="231">
        <v>0.83290343286403556</v>
      </c>
      <c r="I36" s="231">
        <v>1.762876682583292</v>
      </c>
      <c r="J36" s="231">
        <v>1.052044032584333</v>
      </c>
      <c r="K36" s="231">
        <v>7.6562948293670122E-2</v>
      </c>
      <c r="L36" s="231">
        <v>6.9081060675840605E-2</v>
      </c>
      <c r="M36" s="231">
        <v>0.44938452674679069</v>
      </c>
      <c r="N36" s="231">
        <v>2.1420975240324582E-2</v>
      </c>
      <c r="O36" s="231">
        <v>2.391925934088656E-2</v>
      </c>
      <c r="P36" s="231">
        <v>2.186949132830316E-2</v>
      </c>
      <c r="Q36" s="231">
        <v>2.0006003538977649E-2</v>
      </c>
      <c r="R36" s="231">
        <v>2.8163344168171539E-2</v>
      </c>
      <c r="S36" s="231">
        <v>3.3517191765477149E-2</v>
      </c>
      <c r="T36" s="231">
        <v>3.553711761918265E-2</v>
      </c>
      <c r="U36" s="231">
        <v>2.6546001044733619E-2</v>
      </c>
      <c r="V36" s="231">
        <v>2.903464438841857E-2</v>
      </c>
      <c r="W36" s="231">
        <v>2.767177523636933E-2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0.18858261755988739</v>
      </c>
      <c r="C38" s="231">
        <v>0.18244143754893191</v>
      </c>
      <c r="D38" s="231">
        <v>0.201393902900564</v>
      </c>
      <c r="E38" s="231">
        <v>0.19666319355304829</v>
      </c>
      <c r="F38" s="231">
        <v>0.20664055425718419</v>
      </c>
      <c r="G38" s="231">
        <v>0.1957192505493425</v>
      </c>
      <c r="H38" s="231">
        <v>0.20817939703984339</v>
      </c>
      <c r="I38" s="231">
        <v>0.214461515128614</v>
      </c>
      <c r="J38" s="231">
        <v>0.1787313779225822</v>
      </c>
      <c r="K38" s="231">
        <v>0.1094099416069849</v>
      </c>
      <c r="L38" s="231">
        <v>8.5049821937844661E-2</v>
      </c>
      <c r="M38" s="231">
        <v>5.8091147063617003E-2</v>
      </c>
      <c r="N38" s="231">
        <v>4.6202298336741332E-2</v>
      </c>
      <c r="O38" s="231">
        <v>3.8070430210914059E-2</v>
      </c>
      <c r="P38" s="231">
        <v>0.1190429050708514</v>
      </c>
      <c r="Q38" s="231">
        <v>0.1114630316192164</v>
      </c>
      <c r="R38" s="231">
        <v>0.13747278141149999</v>
      </c>
      <c r="S38" s="231">
        <v>0.1108500417291691</v>
      </c>
      <c r="T38" s="231">
        <v>0.1046651060607479</v>
      </c>
      <c r="U38" s="231">
        <v>0.1227577586964025</v>
      </c>
      <c r="V38" s="231">
        <v>0.1258747025646357</v>
      </c>
      <c r="W38" s="231">
        <v>8.9814497296900872E-2</v>
      </c>
      <c r="DA38" s="73" t="s">
        <v>1613</v>
      </c>
    </row>
    <row r="39" spans="1:105" ht="12" customHeight="1" x14ac:dyDescent="0.25">
      <c r="A39" s="64" t="s">
        <v>160</v>
      </c>
      <c r="B39" s="231">
        <v>0.44489643785007887</v>
      </c>
      <c r="C39" s="231">
        <v>0.46748746998098251</v>
      </c>
      <c r="D39" s="231">
        <v>0.50971517998447557</v>
      </c>
      <c r="E39" s="231">
        <v>0.55079629944157305</v>
      </c>
      <c r="F39" s="231">
        <v>0.63811444451344002</v>
      </c>
      <c r="G39" s="231">
        <v>0.80618743787959968</v>
      </c>
      <c r="H39" s="231">
        <v>0.38823388048031099</v>
      </c>
      <c r="I39" s="231">
        <v>1.1057089147818899</v>
      </c>
      <c r="J39" s="231">
        <v>0.90102344413116275</v>
      </c>
      <c r="K39" s="231">
        <v>0.646718632683008</v>
      </c>
      <c r="L39" s="231">
        <v>0.49602094394117963</v>
      </c>
      <c r="M39" s="231">
        <v>0.3294759194210885</v>
      </c>
      <c r="N39" s="231">
        <v>0.2344130948481554</v>
      </c>
      <c r="O39" s="231">
        <v>0.41811592358347238</v>
      </c>
      <c r="P39" s="231">
        <v>0.33309211667790523</v>
      </c>
      <c r="Q39" s="231">
        <v>0.4633321004461412</v>
      </c>
      <c r="R39" s="231">
        <v>0.34055024585323579</v>
      </c>
      <c r="S39" s="231">
        <v>0.35447970961515429</v>
      </c>
      <c r="T39" s="231">
        <v>0.30277120497624388</v>
      </c>
      <c r="U39" s="231">
        <v>0.31423341185155812</v>
      </c>
      <c r="V39" s="231">
        <v>0.32547910130837682</v>
      </c>
      <c r="W39" s="231">
        <v>0.36535412661399441</v>
      </c>
      <c r="DA39" s="73" t="s">
        <v>1614</v>
      </c>
    </row>
    <row r="40" spans="1:105" ht="12" customHeight="1" x14ac:dyDescent="0.25">
      <c r="A40" s="64" t="s">
        <v>70</v>
      </c>
      <c r="B40" s="231">
        <v>1.0307519608080731</v>
      </c>
      <c r="C40" s="231">
        <v>0.96025258514809164</v>
      </c>
      <c r="D40" s="231">
        <v>1.112423875817766</v>
      </c>
      <c r="E40" s="231">
        <v>1.0066696763663641</v>
      </c>
      <c r="F40" s="231">
        <v>0.65602508277498739</v>
      </c>
      <c r="G40" s="231">
        <v>0.48676870743567602</v>
      </c>
      <c r="H40" s="231">
        <v>1.2392086380072409</v>
      </c>
      <c r="I40" s="231">
        <v>1.155662169188389</v>
      </c>
      <c r="J40" s="231">
        <v>0.82313554517409526</v>
      </c>
      <c r="K40" s="231">
        <v>0.51004930465804998</v>
      </c>
      <c r="L40" s="231">
        <v>0.30147596678469168</v>
      </c>
      <c r="M40" s="231">
        <v>0.32213378509464752</v>
      </c>
      <c r="N40" s="231">
        <v>0.15748740164273789</v>
      </c>
      <c r="O40" s="231">
        <v>9.1080757591991496E-2</v>
      </c>
      <c r="P40" s="231">
        <v>4.8823209849138127E-2</v>
      </c>
      <c r="Q40" s="231">
        <v>3.4679979613302887E-2</v>
      </c>
      <c r="R40" s="231">
        <v>3.8082422844650868E-2</v>
      </c>
      <c r="S40" s="231">
        <v>4.1674322734250403E-2</v>
      </c>
      <c r="T40" s="231">
        <v>4.4970604521266493E-2</v>
      </c>
      <c r="U40" s="231">
        <v>5.4804534370201198E-2</v>
      </c>
      <c r="V40" s="231">
        <v>4.1013273209703077E-2</v>
      </c>
      <c r="W40" s="231">
        <v>3.6875027107556822E-2</v>
      </c>
      <c r="DA40" s="73" t="s">
        <v>1615</v>
      </c>
    </row>
    <row r="41" spans="1:105" ht="12" customHeight="1" x14ac:dyDescent="0.25">
      <c r="A41" s="64" t="s">
        <v>34</v>
      </c>
      <c r="B41" s="231">
        <v>17.58157156203713</v>
      </c>
      <c r="C41" s="231">
        <v>19.13767761847053</v>
      </c>
      <c r="D41" s="231">
        <v>19.276418151006371</v>
      </c>
      <c r="E41" s="231">
        <v>19.448863037563541</v>
      </c>
      <c r="F41" s="231">
        <v>20.961197402758881</v>
      </c>
      <c r="G41" s="231">
        <v>19.27865798533794</v>
      </c>
      <c r="H41" s="231">
        <v>23.3171978361013</v>
      </c>
      <c r="I41" s="231">
        <v>24.335820735403619</v>
      </c>
      <c r="J41" s="231">
        <v>20.530679643139582</v>
      </c>
      <c r="K41" s="231">
        <v>18.140952627623509</v>
      </c>
      <c r="L41" s="231">
        <v>16.752314844730051</v>
      </c>
      <c r="M41" s="231">
        <v>13.893553453420539</v>
      </c>
      <c r="N41" s="231">
        <v>9.3571161164908716</v>
      </c>
      <c r="O41" s="231">
        <v>6.3772549533129634</v>
      </c>
      <c r="P41" s="231">
        <v>6.6797248323724574</v>
      </c>
      <c r="Q41" s="231">
        <v>6.9387429730076828</v>
      </c>
      <c r="R41" s="231">
        <v>7.4006273953102024</v>
      </c>
      <c r="S41" s="231">
        <v>7.1528403943007524</v>
      </c>
      <c r="T41" s="231">
        <v>7.7748047381359404</v>
      </c>
      <c r="U41" s="231">
        <v>7.305138636418433</v>
      </c>
      <c r="V41" s="231">
        <v>6.245344931582566</v>
      </c>
      <c r="W41" s="231">
        <v>5.1127083644286087</v>
      </c>
      <c r="DA41" s="73" t="s">
        <v>1616</v>
      </c>
    </row>
    <row r="42" spans="1:105" ht="12" customHeight="1" x14ac:dyDescent="0.25">
      <c r="A42" s="64" t="s">
        <v>162</v>
      </c>
      <c r="B42" s="231">
        <v>18.607760822696719</v>
      </c>
      <c r="C42" s="231">
        <v>20.759072862893039</v>
      </c>
      <c r="D42" s="231">
        <v>18.54282985921002</v>
      </c>
      <c r="E42" s="231">
        <v>24.5813311000807</v>
      </c>
      <c r="F42" s="231">
        <v>21.399969390917949</v>
      </c>
      <c r="G42" s="231">
        <v>25.22725987125963</v>
      </c>
      <c r="H42" s="231">
        <v>22.047223900840699</v>
      </c>
      <c r="I42" s="231">
        <v>21.170954237607749</v>
      </c>
      <c r="J42" s="231">
        <v>16.98305252461034</v>
      </c>
      <c r="K42" s="231">
        <v>6.5872465440942189</v>
      </c>
      <c r="L42" s="231">
        <v>4.6999440718495054</v>
      </c>
      <c r="M42" s="231">
        <v>4.6237276701309096</v>
      </c>
      <c r="N42" s="231">
        <v>3.621985109836749</v>
      </c>
      <c r="O42" s="231">
        <v>4.4267381520591158</v>
      </c>
      <c r="P42" s="231">
        <v>4.4912132180627689</v>
      </c>
      <c r="Q42" s="231">
        <v>5.3216538777356384</v>
      </c>
      <c r="R42" s="231">
        <v>5.6555196597433834</v>
      </c>
      <c r="S42" s="231">
        <v>6.1415191740242179</v>
      </c>
      <c r="T42" s="231">
        <v>6.2889953509898042</v>
      </c>
      <c r="U42" s="231">
        <v>6.3874037469876708</v>
      </c>
      <c r="V42" s="231">
        <v>6.6489293187267098</v>
      </c>
      <c r="W42" s="231">
        <v>7.1670970154316596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1.0847874808368261</v>
      </c>
      <c r="C44" s="231">
        <v>1.0539834343542009</v>
      </c>
      <c r="D44" s="231">
        <v>1.169701119136825</v>
      </c>
      <c r="E44" s="231">
        <v>1.0912120840904489</v>
      </c>
      <c r="F44" s="231">
        <v>1.1350616390146631</v>
      </c>
      <c r="G44" s="231">
        <v>1.0723505803197499</v>
      </c>
      <c r="H44" s="231">
        <v>1.2863958632180179</v>
      </c>
      <c r="I44" s="231">
        <v>1.355250530111106</v>
      </c>
      <c r="J44" s="231">
        <v>1.2040560106899361</v>
      </c>
      <c r="K44" s="231">
        <v>1.9437367617697641</v>
      </c>
      <c r="L44" s="231">
        <v>2.1919876403531999</v>
      </c>
      <c r="M44" s="231">
        <v>2.3647905542467509</v>
      </c>
      <c r="N44" s="231">
        <v>2.0768405801950851</v>
      </c>
      <c r="O44" s="231">
        <v>1.815955874665359</v>
      </c>
      <c r="P44" s="231">
        <v>1.974585133775276</v>
      </c>
      <c r="Q44" s="231">
        <v>2.20819685388767</v>
      </c>
      <c r="R44" s="231">
        <v>2.096713663560446</v>
      </c>
      <c r="S44" s="231">
        <v>2.216959408148361</v>
      </c>
      <c r="T44" s="231">
        <v>2.346243696725792</v>
      </c>
      <c r="U44" s="231">
        <v>2.4741762844491881</v>
      </c>
      <c r="V44" s="231">
        <v>2.5794851118435109</v>
      </c>
      <c r="W44" s="231">
        <v>2.6114331607592298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1242.0192395669951</v>
      </c>
      <c r="C48" s="225">
        <v>1445.072670914861</v>
      </c>
      <c r="D48" s="225">
        <v>1069.1726978413069</v>
      </c>
      <c r="E48" s="225">
        <v>1474.772072064462</v>
      </c>
      <c r="F48" s="225">
        <v>1299.448232683384</v>
      </c>
      <c r="G48" s="225">
        <v>1614.202242233019</v>
      </c>
      <c r="H48" s="225">
        <v>1072.034806757187</v>
      </c>
      <c r="I48" s="225">
        <v>1052.6011179256959</v>
      </c>
      <c r="J48" s="225">
        <v>1213.2698838901611</v>
      </c>
      <c r="K48" s="225">
        <v>887.89530897924942</v>
      </c>
      <c r="L48" s="225">
        <v>1048.6779995343859</v>
      </c>
      <c r="M48" s="225">
        <v>1223.198776526747</v>
      </c>
      <c r="N48" s="225">
        <v>1047.7157003525811</v>
      </c>
      <c r="O48" s="225">
        <v>924.84606888755911</v>
      </c>
      <c r="P48" s="225">
        <v>903.53555082783873</v>
      </c>
      <c r="Q48" s="225">
        <v>973.82802285298715</v>
      </c>
      <c r="R48" s="225">
        <v>1130.000590438658</v>
      </c>
      <c r="S48" s="225">
        <v>1187.194474442432</v>
      </c>
      <c r="T48" s="225">
        <v>1209.64939839412</v>
      </c>
      <c r="U48" s="225">
        <v>1233.2254128744</v>
      </c>
      <c r="V48" s="225">
        <v>1087.063335375778</v>
      </c>
      <c r="W48" s="225">
        <v>1257.6659904064679</v>
      </c>
      <c r="DA48" s="89" t="s">
        <v>1621</v>
      </c>
    </row>
    <row r="49" spans="1:105" ht="12" customHeight="1" x14ac:dyDescent="0.25">
      <c r="A49" s="55" t="s">
        <v>92</v>
      </c>
      <c r="B49" s="261">
        <v>8.0930128829378436</v>
      </c>
      <c r="C49" s="261">
        <v>9.4088560951786278</v>
      </c>
      <c r="D49" s="261">
        <v>6.9478601493426124</v>
      </c>
      <c r="E49" s="261">
        <v>9.5752468190445441</v>
      </c>
      <c r="F49" s="261">
        <v>8.4325934872272335</v>
      </c>
      <c r="G49" s="261">
        <v>10.45155408147666</v>
      </c>
      <c r="H49" s="261">
        <v>6.965516293416302</v>
      </c>
      <c r="I49" s="261">
        <v>6.8381052365637789</v>
      </c>
      <c r="J49" s="261">
        <v>7.901301365623171</v>
      </c>
      <c r="K49" s="261">
        <v>5.8056149638453309</v>
      </c>
      <c r="L49" s="261">
        <v>6.8630262206528228</v>
      </c>
      <c r="M49" s="261">
        <v>8.0268647065140666</v>
      </c>
      <c r="N49" s="261">
        <v>6.8303636638526326</v>
      </c>
      <c r="O49" s="261">
        <v>6.0109957388737616</v>
      </c>
      <c r="P49" s="261">
        <v>5.8380330082824061</v>
      </c>
      <c r="Q49" s="261">
        <v>6.2819636139720494</v>
      </c>
      <c r="R49" s="261">
        <v>7.301796400432699</v>
      </c>
      <c r="S49" s="261">
        <v>7.6564352224095211</v>
      </c>
      <c r="T49" s="261">
        <v>7.8001325309604539</v>
      </c>
      <c r="U49" s="261">
        <v>7.9205096048108778</v>
      </c>
      <c r="V49" s="261">
        <v>6.9642773534034026</v>
      </c>
      <c r="W49" s="261">
        <v>8.0242038887868308</v>
      </c>
      <c r="DA49" s="67" t="s">
        <v>1622</v>
      </c>
    </row>
    <row r="50" spans="1:105" ht="12" customHeight="1" x14ac:dyDescent="0.25">
      <c r="A50" s="202" t="s">
        <v>93</v>
      </c>
      <c r="B50" s="226">
        <v>2.352208035768081</v>
      </c>
      <c r="C50" s="226">
        <v>2.7346536122688931</v>
      </c>
      <c r="D50" s="226">
        <v>2.0193730951709439</v>
      </c>
      <c r="E50" s="226">
        <v>2.7830145383437559</v>
      </c>
      <c r="F50" s="226">
        <v>2.4509060407946741</v>
      </c>
      <c r="G50" s="226">
        <v>3.03771041172367</v>
      </c>
      <c r="H50" s="226">
        <v>2.0245047963768519</v>
      </c>
      <c r="I50" s="226">
        <v>1.987473184527321</v>
      </c>
      <c r="J50" s="226">
        <v>2.296487702920524</v>
      </c>
      <c r="K50" s="226">
        <v>1.687383224030546</v>
      </c>
      <c r="L50" s="226">
        <v>1.994716388001899</v>
      </c>
      <c r="M50" s="226">
        <v>2.3329822820980919</v>
      </c>
      <c r="N50" s="226">
        <v>1.985223121441541</v>
      </c>
      <c r="O50" s="226">
        <v>1.7470764824501199</v>
      </c>
      <c r="P50" s="226">
        <v>1.69680542386289</v>
      </c>
      <c r="Q50" s="226">
        <v>1.8258324195109561</v>
      </c>
      <c r="R50" s="226">
        <v>2.1222435225390899</v>
      </c>
      <c r="S50" s="226">
        <v>2.2253181498645791</v>
      </c>
      <c r="T50" s="226">
        <v>2.2670833081289818</v>
      </c>
      <c r="U50" s="226">
        <v>2.3063282369262579</v>
      </c>
      <c r="V50" s="226">
        <v>2.0241447024666699</v>
      </c>
      <c r="W50" s="226">
        <v>2.3322089240261028</v>
      </c>
      <c r="DA50" s="174" t="s">
        <v>1623</v>
      </c>
    </row>
    <row r="51" spans="1:105" ht="12" customHeight="1" x14ac:dyDescent="0.25">
      <c r="A51" s="202" t="s">
        <v>94</v>
      </c>
      <c r="B51" s="226">
        <v>13.96190188432257</v>
      </c>
      <c r="C51" s="226">
        <v>16.66764928785987</v>
      </c>
      <c r="D51" s="226">
        <v>14.549898065565859</v>
      </c>
      <c r="E51" s="226">
        <v>18.415063341934289</v>
      </c>
      <c r="F51" s="226">
        <v>17.875183789854919</v>
      </c>
      <c r="G51" s="226">
        <v>21.976968483786639</v>
      </c>
      <c r="H51" s="226">
        <v>15.032175961617741</v>
      </c>
      <c r="I51" s="226">
        <v>15.23688818114683</v>
      </c>
      <c r="J51" s="226">
        <v>15.58878482081532</v>
      </c>
      <c r="K51" s="226">
        <v>10.911817041178921</v>
      </c>
      <c r="L51" s="226">
        <v>11.54594482044782</v>
      </c>
      <c r="M51" s="226">
        <v>10.574201293087141</v>
      </c>
      <c r="N51" s="226">
        <v>10.668215465532221</v>
      </c>
      <c r="O51" s="226">
        <v>8.943140267602752</v>
      </c>
      <c r="P51" s="226">
        <v>9.0872149161812992</v>
      </c>
      <c r="Q51" s="226">
        <v>9.6620468643241963</v>
      </c>
      <c r="R51" s="226">
        <v>10.17004023575892</v>
      </c>
      <c r="S51" s="226">
        <v>10.98207909347143</v>
      </c>
      <c r="T51" s="226">
        <v>11.02022139935206</v>
      </c>
      <c r="U51" s="226">
        <v>11.58008546767444</v>
      </c>
      <c r="V51" s="226">
        <v>10.549163301632481</v>
      </c>
      <c r="W51" s="226">
        <v>13.841543696167481</v>
      </c>
      <c r="DA51" s="174" t="s">
        <v>1624</v>
      </c>
    </row>
    <row r="52" spans="1:105" ht="12" customHeight="1" x14ac:dyDescent="0.25">
      <c r="A52" s="202" t="s">
        <v>95</v>
      </c>
      <c r="B52" s="226">
        <v>6.6010307429504476</v>
      </c>
      <c r="C52" s="226">
        <v>7.6742925334038228</v>
      </c>
      <c r="D52" s="226">
        <v>5.6669918986811441</v>
      </c>
      <c r="E52" s="226">
        <v>7.8100084033113477</v>
      </c>
      <c r="F52" s="226">
        <v>6.8780081852265891</v>
      </c>
      <c r="G52" s="226">
        <v>8.5247646088501288</v>
      </c>
      <c r="H52" s="226">
        <v>5.6813930557679084</v>
      </c>
      <c r="I52" s="226">
        <v>5.5774707816481586</v>
      </c>
      <c r="J52" s="226">
        <v>6.4446620780444794</v>
      </c>
      <c r="K52" s="226">
        <v>4.7353245833663564</v>
      </c>
      <c r="L52" s="226">
        <v>5.5977974738820473</v>
      </c>
      <c r="M52" s="226">
        <v>6.5470772706800648</v>
      </c>
      <c r="N52" s="226">
        <v>5.5711564015521171</v>
      </c>
      <c r="O52" s="226">
        <v>4.9028425188476996</v>
      </c>
      <c r="P52" s="226">
        <v>4.7617662202512578</v>
      </c>
      <c r="Q52" s="226">
        <v>5.1238562871127566</v>
      </c>
      <c r="R52" s="226">
        <v>5.9556784618047409</v>
      </c>
      <c r="S52" s="226">
        <v>6.2449380738150078</v>
      </c>
      <c r="T52" s="226">
        <v>6.3621441582664158</v>
      </c>
      <c r="U52" s="226">
        <v>6.4722776913368154</v>
      </c>
      <c r="V52" s="226">
        <v>5.6803825197373721</v>
      </c>
      <c r="W52" s="226">
        <v>6.5449069862788249</v>
      </c>
      <c r="DA52" s="174" t="s">
        <v>1625</v>
      </c>
    </row>
    <row r="53" spans="1:105" ht="12" customHeight="1" x14ac:dyDescent="0.25">
      <c r="A53" s="56" t="s">
        <v>96</v>
      </c>
      <c r="B53" s="262">
        <v>12.801602201096451</v>
      </c>
      <c r="C53" s="262">
        <v>14.9308953143992</v>
      </c>
      <c r="D53" s="262">
        <v>11.55357717405084</v>
      </c>
      <c r="E53" s="262">
        <v>15.5484140450392</v>
      </c>
      <c r="F53" s="262">
        <v>14.047902306344429</v>
      </c>
      <c r="G53" s="262">
        <v>17.395593338658649</v>
      </c>
      <c r="H53" s="262">
        <v>11.744978341888659</v>
      </c>
      <c r="I53" s="262">
        <v>11.71937327432293</v>
      </c>
      <c r="J53" s="262">
        <v>12.82653934194834</v>
      </c>
      <c r="K53" s="262">
        <v>8.920450751032055</v>
      </c>
      <c r="L53" s="262">
        <v>9.7967264228043991</v>
      </c>
      <c r="M53" s="262">
        <v>10.835724553448591</v>
      </c>
      <c r="N53" s="262">
        <v>9.5004259049744135</v>
      </c>
      <c r="O53" s="262">
        <v>8.6161807208135741</v>
      </c>
      <c r="P53" s="262">
        <v>16.602799963897091</v>
      </c>
      <c r="Q53" s="262">
        <v>19.728876946479861</v>
      </c>
      <c r="R53" s="262">
        <v>23.44865909087267</v>
      </c>
      <c r="S53" s="262">
        <v>26.152326815824761</v>
      </c>
      <c r="T53" s="262">
        <v>28.520903665141532</v>
      </c>
      <c r="U53" s="262">
        <v>31.41006814354683</v>
      </c>
      <c r="V53" s="262">
        <v>31.798506729606</v>
      </c>
      <c r="W53" s="262">
        <v>36.899084384351077</v>
      </c>
      <c r="DA53" s="68" t="s">
        <v>1626</v>
      </c>
    </row>
    <row r="54" spans="1:105" ht="12" customHeight="1" x14ac:dyDescent="0.25">
      <c r="A54" s="37" t="s">
        <v>160</v>
      </c>
      <c r="B54" s="228">
        <v>0.22077653607966469</v>
      </c>
      <c r="C54" s="228">
        <v>0.23995087547878141</v>
      </c>
      <c r="D54" s="228">
        <v>0.18772077365525131</v>
      </c>
      <c r="E54" s="228">
        <v>0.2380012971857918</v>
      </c>
      <c r="F54" s="228">
        <v>0.2496189110678059</v>
      </c>
      <c r="G54" s="228">
        <v>0.34802464438018282</v>
      </c>
      <c r="H54" s="228">
        <v>0.1205424992519465</v>
      </c>
      <c r="I54" s="228">
        <v>0.3258318026723287</v>
      </c>
      <c r="J54" s="228">
        <v>0.41256373711723188</v>
      </c>
      <c r="K54" s="228">
        <v>0.44065030681059453</v>
      </c>
      <c r="L54" s="228">
        <v>0.54375211503952914</v>
      </c>
      <c r="M54" s="228">
        <v>0.53657077133624997</v>
      </c>
      <c r="N54" s="228">
        <v>0.37728593580685432</v>
      </c>
      <c r="O54" s="228">
        <v>0.55802030190188268</v>
      </c>
      <c r="P54" s="228">
        <v>0.25468334143890592</v>
      </c>
      <c r="Q54" s="228">
        <v>0.30676747978840119</v>
      </c>
      <c r="R54" s="228">
        <v>0.25920162990001161</v>
      </c>
      <c r="S54" s="228">
        <v>0.25083888460471709</v>
      </c>
      <c r="T54" s="228">
        <v>0.2005945243314313</v>
      </c>
      <c r="U54" s="228">
        <v>0.19443287054941741</v>
      </c>
      <c r="V54" s="228">
        <v>0.1520876093748903</v>
      </c>
      <c r="W54" s="228">
        <v>0.17837422035989381</v>
      </c>
      <c r="DA54" s="69" t="s">
        <v>1627</v>
      </c>
    </row>
    <row r="55" spans="1:105" ht="12" customHeight="1" x14ac:dyDescent="0.25">
      <c r="A55" s="37" t="s">
        <v>162</v>
      </c>
      <c r="B55" s="228">
        <v>9.6636193409460454</v>
      </c>
      <c r="C55" s="228">
        <v>11.1509541380243</v>
      </c>
      <c r="D55" s="228">
        <v>7.1468142353609654</v>
      </c>
      <c r="E55" s="228">
        <v>11.11592017882521</v>
      </c>
      <c r="F55" s="228">
        <v>8.7608001525555803</v>
      </c>
      <c r="G55" s="228">
        <v>11.39713690883835</v>
      </c>
      <c r="H55" s="228">
        <v>7.1639473261777731</v>
      </c>
      <c r="I55" s="228">
        <v>6.5289719990330797</v>
      </c>
      <c r="J55" s="228">
        <v>8.1380888392231672</v>
      </c>
      <c r="K55" s="228">
        <v>4.697148970467782</v>
      </c>
      <c r="L55" s="228">
        <v>5.3919436807440482</v>
      </c>
      <c r="M55" s="228">
        <v>7.8803824032188601</v>
      </c>
      <c r="N55" s="228">
        <v>6.1008046738088906</v>
      </c>
      <c r="O55" s="228">
        <v>6.1828518216288622</v>
      </c>
      <c r="P55" s="228">
        <v>3.593780690510969</v>
      </c>
      <c r="Q55" s="228">
        <v>3.6873576683612521</v>
      </c>
      <c r="R55" s="228">
        <v>4.5048544013135299</v>
      </c>
      <c r="S55" s="228">
        <v>4.5481104650501498</v>
      </c>
      <c r="T55" s="228">
        <v>4.3605120485489328</v>
      </c>
      <c r="U55" s="228">
        <v>4.1361226487322513</v>
      </c>
      <c r="V55" s="228">
        <v>3.2514280945151399</v>
      </c>
      <c r="W55" s="228">
        <v>3.6670655120299189</v>
      </c>
      <c r="DA55" s="69" t="s">
        <v>1628</v>
      </c>
    </row>
    <row r="56" spans="1:105" ht="12" customHeight="1" x14ac:dyDescent="0.25">
      <c r="A56" s="37" t="s">
        <v>97</v>
      </c>
      <c r="B56" s="228">
        <v>4.159173162522178E-4</v>
      </c>
      <c r="C56" s="228">
        <v>4.3267025380453659E-4</v>
      </c>
      <c r="D56" s="228">
        <v>3.7591885917166978E-4</v>
      </c>
      <c r="E56" s="228">
        <v>2.301670089868652E-3</v>
      </c>
      <c r="F56" s="228">
        <v>6.9947655115608484E-3</v>
      </c>
      <c r="G56" s="228">
        <v>7.7786398786247246E-3</v>
      </c>
      <c r="H56" s="228">
        <v>9.4427379175302112E-3</v>
      </c>
      <c r="I56" s="228">
        <v>9.6658203384499385E-3</v>
      </c>
      <c r="J56" s="228">
        <v>1.351737733678687E-2</v>
      </c>
      <c r="K56" s="228">
        <v>1.4958800573660889E-2</v>
      </c>
      <c r="L56" s="228">
        <v>1.7805297749906131E-2</v>
      </c>
      <c r="M56" s="228">
        <v>1.954998978052656E-2</v>
      </c>
      <c r="N56" s="228">
        <v>1.9772702777478751E-2</v>
      </c>
      <c r="O56" s="228">
        <v>1.9663693134283271E-2</v>
      </c>
      <c r="P56" s="228">
        <v>1.9401826181858289E-2</v>
      </c>
      <c r="Q56" s="228">
        <v>1.9548505311322611E-2</v>
      </c>
      <c r="R56" s="228">
        <v>2.0436041487818281E-2</v>
      </c>
      <c r="S56" s="228">
        <v>2.077081362136704E-2</v>
      </c>
      <c r="T56" s="228">
        <v>2.0705739198280719E-2</v>
      </c>
      <c r="U56" s="228">
        <v>2.143770837877991E-2</v>
      </c>
      <c r="V56" s="228">
        <v>2.0867866283406551E-2</v>
      </c>
      <c r="W56" s="228">
        <v>2.1662585406222491E-2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11.45560959061495</v>
      </c>
      <c r="Q57" s="228">
        <v>14.54622490963358</v>
      </c>
      <c r="R57" s="228">
        <v>17.646235788754971</v>
      </c>
      <c r="S57" s="228">
        <v>20.26531567497705</v>
      </c>
      <c r="T57" s="228">
        <v>22.941428806303179</v>
      </c>
      <c r="U57" s="228">
        <v>26.029029008145589</v>
      </c>
      <c r="V57" s="228">
        <v>27.541132379936879</v>
      </c>
      <c r="W57" s="228">
        <v>31.730815176983331</v>
      </c>
      <c r="DA57" s="69" t="s">
        <v>1630</v>
      </c>
    </row>
    <row r="58" spans="1:105" ht="12" customHeight="1" x14ac:dyDescent="0.25">
      <c r="A58" s="37" t="s">
        <v>38</v>
      </c>
      <c r="B58" s="228">
        <v>2.916790406754493</v>
      </c>
      <c r="C58" s="228">
        <v>3.539557630642316</v>
      </c>
      <c r="D58" s="228">
        <v>4.2186662461754496</v>
      </c>
      <c r="E58" s="228">
        <v>4.1921908989383301</v>
      </c>
      <c r="F58" s="228">
        <v>5.03048847720948</v>
      </c>
      <c r="G58" s="228">
        <v>5.6426531455614892</v>
      </c>
      <c r="H58" s="228">
        <v>4.4510457785414133</v>
      </c>
      <c r="I58" s="228">
        <v>4.8549036522790763</v>
      </c>
      <c r="J58" s="228">
        <v>4.2623693882711526</v>
      </c>
      <c r="K58" s="228">
        <v>3.7676926731800182</v>
      </c>
      <c r="L58" s="228">
        <v>3.8432253292709162</v>
      </c>
      <c r="M58" s="228">
        <v>2.3992213891129581</v>
      </c>
      <c r="N58" s="228">
        <v>3.0025625925811901</v>
      </c>
      <c r="O58" s="228">
        <v>1.8556449041485461</v>
      </c>
      <c r="P58" s="228">
        <v>1.2793245151504089</v>
      </c>
      <c r="Q58" s="228">
        <v>1.1689783833853009</v>
      </c>
      <c r="R58" s="228">
        <v>1.0179312294163501</v>
      </c>
      <c r="S58" s="228">
        <v>1.0672909775714829</v>
      </c>
      <c r="T58" s="228">
        <v>0.99766254675970933</v>
      </c>
      <c r="U58" s="228">
        <v>1.0290459077407921</v>
      </c>
      <c r="V58" s="228">
        <v>0.83299077949568112</v>
      </c>
      <c r="W58" s="228">
        <v>1.301166889571711</v>
      </c>
      <c r="DA58" s="69" t="s">
        <v>1631</v>
      </c>
    </row>
    <row r="59" spans="1:105" ht="12" customHeight="1" x14ac:dyDescent="0.25">
      <c r="A59" s="57" t="s">
        <v>1498</v>
      </c>
      <c r="B59" s="263">
        <v>50.565731606468717</v>
      </c>
      <c r="C59" s="263">
        <v>60.365119837079042</v>
      </c>
      <c r="D59" s="263">
        <v>52.695273651149762</v>
      </c>
      <c r="E59" s="263">
        <v>66.693718246935703</v>
      </c>
      <c r="F59" s="263">
        <v>64.738439893281054</v>
      </c>
      <c r="G59" s="263">
        <v>79.593847534683249</v>
      </c>
      <c r="H59" s="263">
        <v>54.441936452073399</v>
      </c>
      <c r="I59" s="263">
        <v>55.183341400699767</v>
      </c>
      <c r="J59" s="263">
        <v>56.457803231338687</v>
      </c>
      <c r="K59" s="263">
        <v>39.519258652197308</v>
      </c>
      <c r="L59" s="263">
        <v>41.815875213206247</v>
      </c>
      <c r="M59" s="263">
        <v>38.296517836112983</v>
      </c>
      <c r="N59" s="263">
        <v>38.637008368882029</v>
      </c>
      <c r="O59" s="263">
        <v>32.389314452809948</v>
      </c>
      <c r="P59" s="263">
        <v>32.911108694860843</v>
      </c>
      <c r="Q59" s="263">
        <v>34.992973919917013</v>
      </c>
      <c r="R59" s="263">
        <v>36.832770295128391</v>
      </c>
      <c r="S59" s="263">
        <v>39.773726281878339</v>
      </c>
      <c r="T59" s="263">
        <v>39.911866029456547</v>
      </c>
      <c r="U59" s="263">
        <v>42.058326014269603</v>
      </c>
      <c r="V59" s="263">
        <v>38.205837901076109</v>
      </c>
      <c r="W59" s="263">
        <v>50.12983111889077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147.46479137587414</v>
      </c>
      <c r="C60" s="263">
        <f t="shared" si="1"/>
        <v>171.69834888235783</v>
      </c>
      <c r="D60" s="263">
        <f t="shared" si="1"/>
        <v>122.57085568974145</v>
      </c>
      <c r="E60" s="263">
        <f t="shared" si="1"/>
        <v>174.6043999191763</v>
      </c>
      <c r="F60" s="263">
        <f t="shared" si="1"/>
        <v>149.86148871616149</v>
      </c>
      <c r="G60" s="263">
        <f t="shared" si="1"/>
        <v>188.63757332539853</v>
      </c>
      <c r="H60" s="263">
        <f t="shared" si="1"/>
        <v>122.96768167330849</v>
      </c>
      <c r="I60" s="263">
        <f t="shared" si="1"/>
        <v>119.20328036058163</v>
      </c>
      <c r="J60" s="263">
        <f t="shared" si="1"/>
        <v>139.77001333388068</v>
      </c>
      <c r="K60" s="263">
        <f t="shared" si="1"/>
        <v>95.806897966738518</v>
      </c>
      <c r="L60" s="263">
        <f t="shared" si="1"/>
        <v>110.2560840207189</v>
      </c>
      <c r="M60" s="263">
        <f t="shared" si="1"/>
        <v>133.89715100712814</v>
      </c>
      <c r="N60" s="263">
        <f t="shared" si="1"/>
        <v>111.93227608996122</v>
      </c>
      <c r="O60" s="263">
        <f t="shared" si="1"/>
        <v>104.73466377110262</v>
      </c>
      <c r="P60" s="263">
        <f t="shared" si="1"/>
        <v>100.53995437183799</v>
      </c>
      <c r="Q60" s="263">
        <f t="shared" si="1"/>
        <v>109.71060020880196</v>
      </c>
      <c r="R60" s="263">
        <f t="shared" si="1"/>
        <v>129.21344736295549</v>
      </c>
      <c r="S60" s="263">
        <f t="shared" si="1"/>
        <v>136.07867327195098</v>
      </c>
      <c r="T60" s="263">
        <f t="shared" si="1"/>
        <v>138.18828704420054</v>
      </c>
      <c r="U60" s="263">
        <f t="shared" si="1"/>
        <v>140.75027653720906</v>
      </c>
      <c r="V60" s="263">
        <f t="shared" si="1"/>
        <v>124.24650397440217</v>
      </c>
      <c r="W60" s="263">
        <f t="shared" si="1"/>
        <v>142.78058408320493</v>
      </c>
      <c r="DA60" s="70"/>
    </row>
    <row r="61" spans="1:105" ht="12" customHeight="1" x14ac:dyDescent="0.25">
      <c r="A61" s="60" t="s">
        <v>1501</v>
      </c>
      <c r="B61" s="264">
        <v>117.4341363309763</v>
      </c>
      <c r="C61" s="264">
        <v>136.7835483088935</v>
      </c>
      <c r="D61" s="264">
        <v>97.566754431115356</v>
      </c>
      <c r="E61" s="264">
        <v>139.42202323079371</v>
      </c>
      <c r="F61" s="264">
        <v>119.4696441804041</v>
      </c>
      <c r="G61" s="264">
        <v>150.74515444017649</v>
      </c>
      <c r="H61" s="264">
        <v>98.074570299812109</v>
      </c>
      <c r="I61" s="264">
        <v>95.032998566808658</v>
      </c>
      <c r="J61" s="264">
        <v>111.110553939472</v>
      </c>
      <c r="K61" s="264">
        <v>74.517430296369326</v>
      </c>
      <c r="L61" s="264">
        <v>84.471940562593559</v>
      </c>
      <c r="M61" s="264">
        <v>102.9607223282589</v>
      </c>
      <c r="N61" s="264">
        <v>85.938243317379957</v>
      </c>
      <c r="O61" s="264">
        <v>81.761894745517694</v>
      </c>
      <c r="P61" s="264">
        <v>78.468829130467356</v>
      </c>
      <c r="Q61" s="264">
        <v>85.969270488625881</v>
      </c>
      <c r="R61" s="264">
        <v>101.27394587385849</v>
      </c>
      <c r="S61" s="264">
        <v>106.9020081523468</v>
      </c>
      <c r="T61" s="264">
        <v>108.453149383501</v>
      </c>
      <c r="U61" s="264">
        <v>110.69020402142969</v>
      </c>
      <c r="V61" s="264">
        <v>98.024189076409201</v>
      </c>
      <c r="W61" s="264">
        <v>113.03840273712891</v>
      </c>
      <c r="DA61" s="72" t="s">
        <v>1633</v>
      </c>
    </row>
    <row r="62" spans="1:105" ht="12" customHeight="1" x14ac:dyDescent="0.25">
      <c r="A62" s="59" t="s">
        <v>30</v>
      </c>
      <c r="B62" s="232">
        <v>8.7147849832503397</v>
      </c>
      <c r="C62" s="232">
        <v>5.8115529953047593</v>
      </c>
      <c r="D62" s="232">
        <v>4.1002518039831903</v>
      </c>
      <c r="E62" s="232">
        <v>3.8628025440929941</v>
      </c>
      <c r="F62" s="232">
        <v>2.5450641146053501</v>
      </c>
      <c r="G62" s="232">
        <v>3.202134105971624</v>
      </c>
      <c r="H62" s="232">
        <v>3.3286530128518148</v>
      </c>
      <c r="I62" s="232">
        <v>6.642713074459353</v>
      </c>
      <c r="J62" s="232">
        <v>5.9080490362111364</v>
      </c>
      <c r="K62" s="232">
        <v>0.72563885772823589</v>
      </c>
      <c r="L62" s="232">
        <v>1.041634061261457</v>
      </c>
      <c r="M62" s="232">
        <v>8.0621767146780829</v>
      </c>
      <c r="N62" s="232">
        <v>0.45480224284160042</v>
      </c>
      <c r="O62" s="232">
        <v>0.39486690679125991</v>
      </c>
      <c r="P62" s="232">
        <v>0.34529212837317502</v>
      </c>
      <c r="Q62" s="232">
        <v>0.29164976693459732</v>
      </c>
      <c r="R62" s="232">
        <v>0.46403607331457158</v>
      </c>
      <c r="S62" s="232">
        <v>0.54083661223210966</v>
      </c>
      <c r="T62" s="232">
        <v>0.57349853373001058</v>
      </c>
      <c r="U62" s="232">
        <v>0.4290899163829035</v>
      </c>
      <c r="V62" s="232">
        <v>0.40028440561214401</v>
      </c>
      <c r="W62" s="232">
        <v>0.40985330465475639</v>
      </c>
      <c r="DA62" s="71" t="s">
        <v>1634</v>
      </c>
    </row>
    <row r="63" spans="1:105" ht="12" customHeight="1" x14ac:dyDescent="0.25">
      <c r="A63" s="59" t="s">
        <v>33</v>
      </c>
      <c r="B63" s="297">
        <v>1.0089300839213799</v>
      </c>
      <c r="C63" s="297">
        <v>1.0656690606780621</v>
      </c>
      <c r="D63" s="297">
        <v>0.92204153157421898</v>
      </c>
      <c r="E63" s="297">
        <v>1.009956392123817</v>
      </c>
      <c r="F63" s="297">
        <v>1.05285589006358</v>
      </c>
      <c r="G63" s="297">
        <v>1.078804698332442</v>
      </c>
      <c r="H63" s="297">
        <v>0.82376658817750192</v>
      </c>
      <c r="I63" s="297">
        <v>0.80013908195772787</v>
      </c>
      <c r="J63" s="297">
        <v>0.99381038516427322</v>
      </c>
      <c r="K63" s="297">
        <v>1.026718107742866</v>
      </c>
      <c r="L63" s="297">
        <v>1.269761449606515</v>
      </c>
      <c r="M63" s="297">
        <v>1.0318978412040181</v>
      </c>
      <c r="N63" s="297">
        <v>0.97126892007721655</v>
      </c>
      <c r="O63" s="297">
        <v>0.62227642477016243</v>
      </c>
      <c r="P63" s="297">
        <v>1.860990113822802</v>
      </c>
      <c r="Q63" s="297">
        <v>1.6088838663145579</v>
      </c>
      <c r="R63" s="297">
        <v>2.2427289724941351</v>
      </c>
      <c r="S63" s="297">
        <v>1.771033897888892</v>
      </c>
      <c r="T63" s="297">
        <v>1.672417037739051</v>
      </c>
      <c r="U63" s="297">
        <v>1.964674938589001</v>
      </c>
      <c r="V63" s="297">
        <v>1.71823741008024</v>
      </c>
      <c r="W63" s="297">
        <v>1.317135382199117</v>
      </c>
      <c r="DA63" s="122" t="s">
        <v>1635</v>
      </c>
    </row>
    <row r="64" spans="1:105" ht="12" customHeight="1" x14ac:dyDescent="0.25">
      <c r="A64" s="59" t="s">
        <v>160</v>
      </c>
      <c r="B64" s="297">
        <v>2.3358071191495449</v>
      </c>
      <c r="C64" s="297">
        <v>2.6797080661308792</v>
      </c>
      <c r="D64" s="297">
        <v>2.2900785008827831</v>
      </c>
      <c r="E64" s="297">
        <v>2.775806482451872</v>
      </c>
      <c r="F64" s="297">
        <v>3.1905869570168188</v>
      </c>
      <c r="G64" s="297">
        <v>4.3607777052238141</v>
      </c>
      <c r="H64" s="297">
        <v>1.507573505628073</v>
      </c>
      <c r="I64" s="297">
        <v>4.0483267832787382</v>
      </c>
      <c r="J64" s="297">
        <v>4.9165159829952474</v>
      </c>
      <c r="K64" s="297">
        <v>5.9556401059945197</v>
      </c>
      <c r="L64" s="297">
        <v>7.2672044807946348</v>
      </c>
      <c r="M64" s="297">
        <v>5.7434000454370144</v>
      </c>
      <c r="N64" s="297">
        <v>4.8358900420287254</v>
      </c>
      <c r="O64" s="297">
        <v>6.7067313124765091</v>
      </c>
      <c r="P64" s="297">
        <v>5.110031068465811</v>
      </c>
      <c r="Q64" s="297">
        <v>6.5630372996136543</v>
      </c>
      <c r="R64" s="297">
        <v>5.4520509907372103</v>
      </c>
      <c r="S64" s="297">
        <v>5.557775896871104</v>
      </c>
      <c r="T64" s="297">
        <v>4.7476191351978807</v>
      </c>
      <c r="U64" s="297">
        <v>4.9352908580246044</v>
      </c>
      <c r="V64" s="297">
        <v>4.3599996878066616</v>
      </c>
      <c r="W64" s="297">
        <v>5.2579521178720494</v>
      </c>
      <c r="DA64" s="122" t="s">
        <v>1636</v>
      </c>
    </row>
    <row r="65" spans="1:105" ht="12" customHeight="1" x14ac:dyDescent="0.25">
      <c r="A65" s="59" t="s">
        <v>70</v>
      </c>
      <c r="B65" s="297">
        <v>5.5820642265215374</v>
      </c>
      <c r="C65" s="297">
        <v>5.6776106092433656</v>
      </c>
      <c r="D65" s="297">
        <v>5.1553210187937406</v>
      </c>
      <c r="E65" s="297">
        <v>5.2329642621121328</v>
      </c>
      <c r="F65" s="297">
        <v>3.383413399169747</v>
      </c>
      <c r="G65" s="297">
        <v>2.715896300535837</v>
      </c>
      <c r="H65" s="297">
        <v>4.9635466267753561</v>
      </c>
      <c r="I65" s="297">
        <v>4.3644372890653074</v>
      </c>
      <c r="J65" s="297">
        <v>4.6329256477135852</v>
      </c>
      <c r="K65" s="297">
        <v>4.8449337434830078</v>
      </c>
      <c r="L65" s="297">
        <v>4.555989060325313</v>
      </c>
      <c r="M65" s="297">
        <v>5.7922096726020103</v>
      </c>
      <c r="N65" s="297">
        <v>3.3512202883252749</v>
      </c>
      <c r="O65" s="297">
        <v>1.506965968296976</v>
      </c>
      <c r="P65" s="297">
        <v>0.77258829640008098</v>
      </c>
      <c r="Q65" s="297">
        <v>0.50670352584065503</v>
      </c>
      <c r="R65" s="297">
        <v>0.62887726121067111</v>
      </c>
      <c r="S65" s="297">
        <v>0.67397038039472223</v>
      </c>
      <c r="T65" s="297">
        <v>0.72736539985688897</v>
      </c>
      <c r="U65" s="297">
        <v>0.88784978570346051</v>
      </c>
      <c r="V65" s="297">
        <v>0.5666963185057492</v>
      </c>
      <c r="W65" s="297">
        <v>0.54739089372873428</v>
      </c>
      <c r="DA65" s="122" t="s">
        <v>1637</v>
      </c>
    </row>
    <row r="66" spans="1:105" ht="12" customHeight="1" x14ac:dyDescent="0.25">
      <c r="A66" s="59" t="s">
        <v>162</v>
      </c>
      <c r="B66" s="297">
        <v>99.792549918133545</v>
      </c>
      <c r="C66" s="297">
        <v>121.5490075775364</v>
      </c>
      <c r="D66" s="297">
        <v>85.099061575881422</v>
      </c>
      <c r="E66" s="297">
        <v>126.5404935500129</v>
      </c>
      <c r="F66" s="297">
        <v>109.29772381954859</v>
      </c>
      <c r="G66" s="297">
        <v>139.38754163011279</v>
      </c>
      <c r="H66" s="297">
        <v>87.451030566379359</v>
      </c>
      <c r="I66" s="297">
        <v>79.177382338047536</v>
      </c>
      <c r="J66" s="297">
        <v>94.659252887387751</v>
      </c>
      <c r="K66" s="297">
        <v>61.964499481420702</v>
      </c>
      <c r="L66" s="297">
        <v>70.337351510605643</v>
      </c>
      <c r="M66" s="297">
        <v>82.33103805433781</v>
      </c>
      <c r="N66" s="297">
        <v>76.325061824107138</v>
      </c>
      <c r="O66" s="297">
        <v>72.531054133182792</v>
      </c>
      <c r="P66" s="297">
        <v>70.379927523405485</v>
      </c>
      <c r="Q66" s="297">
        <v>76.998996029922409</v>
      </c>
      <c r="R66" s="297">
        <v>92.486252576101947</v>
      </c>
      <c r="S66" s="297">
        <v>98.358391364959957</v>
      </c>
      <c r="T66" s="297">
        <v>100.7322492769772</v>
      </c>
      <c r="U66" s="297">
        <v>102.47329852272981</v>
      </c>
      <c r="V66" s="297">
        <v>90.978971254404399</v>
      </c>
      <c r="W66" s="297">
        <v>105.50607103867431</v>
      </c>
      <c r="DA66" s="122" t="s">
        <v>1638</v>
      </c>
    </row>
    <row r="67" spans="1:105" ht="12" customHeight="1" x14ac:dyDescent="0.25">
      <c r="A67" s="60" t="s">
        <v>1508</v>
      </c>
      <c r="B67" s="264">
        <v>30.030655044897831</v>
      </c>
      <c r="C67" s="264">
        <v>34.914800573464333</v>
      </c>
      <c r="D67" s="264">
        <v>25.00410125862609</v>
      </c>
      <c r="E67" s="264">
        <v>35.182376688382597</v>
      </c>
      <c r="F67" s="264">
        <v>30.391844535757389</v>
      </c>
      <c r="G67" s="264">
        <v>37.89241888522205</v>
      </c>
      <c r="H67" s="264">
        <v>24.893111373496382</v>
      </c>
      <c r="I67" s="264">
        <v>24.170281793772979</v>
      </c>
      <c r="J67" s="264">
        <v>28.659459394408671</v>
      </c>
      <c r="K67" s="264">
        <v>21.289467670369191</v>
      </c>
      <c r="L67" s="264">
        <v>25.784143458125349</v>
      </c>
      <c r="M67" s="264">
        <v>30.936428678869241</v>
      </c>
      <c r="N67" s="264">
        <v>25.994032772581271</v>
      </c>
      <c r="O67" s="264">
        <v>22.972769025584931</v>
      </c>
      <c r="P67" s="264">
        <v>22.071125241370641</v>
      </c>
      <c r="Q67" s="264">
        <v>23.741329720176079</v>
      </c>
      <c r="R67" s="264">
        <v>27.939501489097001</v>
      </c>
      <c r="S67" s="264">
        <v>29.176665119604191</v>
      </c>
      <c r="T67" s="264">
        <v>29.735137660699539</v>
      </c>
      <c r="U67" s="264">
        <v>30.060072515779371</v>
      </c>
      <c r="V67" s="264">
        <v>26.22231489799297</v>
      </c>
      <c r="W67" s="264">
        <v>29.74218134607602</v>
      </c>
      <c r="DA67" s="72" t="s">
        <v>1639</v>
      </c>
    </row>
    <row r="68" spans="1:105" ht="12" customHeight="1" x14ac:dyDescent="0.25">
      <c r="A68" s="147" t="s">
        <v>30</v>
      </c>
      <c r="B68" s="231">
        <v>1.1944035024401269</v>
      </c>
      <c r="C68" s="231">
        <v>0.78985414593903969</v>
      </c>
      <c r="D68" s="231">
        <v>0.53171897232085319</v>
      </c>
      <c r="E68" s="231">
        <v>0.55023552817625376</v>
      </c>
      <c r="F68" s="231">
        <v>0.3304181153418162</v>
      </c>
      <c r="G68" s="231">
        <v>0.45749228107213952</v>
      </c>
      <c r="H68" s="231">
        <v>0.42039404173085942</v>
      </c>
      <c r="I68" s="231">
        <v>0.83382805286745432</v>
      </c>
      <c r="J68" s="231">
        <v>0.72351915995802274</v>
      </c>
      <c r="K68" s="231">
        <v>5.8183231110170798E-2</v>
      </c>
      <c r="L68" s="231">
        <v>7.2418485854137363E-2</v>
      </c>
      <c r="M68" s="231">
        <v>0.63074512493556234</v>
      </c>
      <c r="N68" s="231">
        <v>3.5887903567506298E-2</v>
      </c>
      <c r="O68" s="231">
        <v>4.1656127807785492E-2</v>
      </c>
      <c r="P68" s="231">
        <v>3.5314010106370822E-2</v>
      </c>
      <c r="Q68" s="231">
        <v>3.1458919900003497E-2</v>
      </c>
      <c r="R68" s="231">
        <v>5.0128260436301239E-2</v>
      </c>
      <c r="S68" s="231">
        <v>6.0922602338939112E-2</v>
      </c>
      <c r="T68" s="231">
        <v>6.2534136950963284E-2</v>
      </c>
      <c r="U68" s="231">
        <v>4.7825701467692099E-2</v>
      </c>
      <c r="V68" s="231">
        <v>4.7599119766530078E-2</v>
      </c>
      <c r="W68" s="231">
        <v>5.3370167544936717E-2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0.13965706490757801</v>
      </c>
      <c r="C70" s="231">
        <v>0.14627984907697419</v>
      </c>
      <c r="D70" s="231">
        <v>0.1207617946705577</v>
      </c>
      <c r="E70" s="231">
        <v>0.1452968467095081</v>
      </c>
      <c r="F70" s="231">
        <v>0.13805161770500321</v>
      </c>
      <c r="G70" s="231">
        <v>0.1556662740917294</v>
      </c>
      <c r="H70" s="231">
        <v>0.10507505993309969</v>
      </c>
      <c r="I70" s="231">
        <v>0.10143876162265091</v>
      </c>
      <c r="J70" s="231">
        <v>0.12291840684179781</v>
      </c>
      <c r="K70" s="231">
        <v>8.3144968423267879E-2</v>
      </c>
      <c r="L70" s="231">
        <v>8.91587255123997E-2</v>
      </c>
      <c r="M70" s="231">
        <v>8.1535312480700312E-2</v>
      </c>
      <c r="N70" s="231">
        <v>7.7405608694452926E-2</v>
      </c>
      <c r="O70" s="231">
        <v>6.6300828297488359E-2</v>
      </c>
      <c r="P70" s="231">
        <v>0.19222588626573081</v>
      </c>
      <c r="Q70" s="231">
        <v>0.1752727163468091</v>
      </c>
      <c r="R70" s="231">
        <v>0.24468938590348471</v>
      </c>
      <c r="S70" s="231">
        <v>0.20148683871770171</v>
      </c>
      <c r="T70" s="231">
        <v>0.18417762933189871</v>
      </c>
      <c r="U70" s="231">
        <v>0.22116234796961459</v>
      </c>
      <c r="V70" s="231">
        <v>0.20635778977683519</v>
      </c>
      <c r="W70" s="231">
        <v>0.1732239701918302</v>
      </c>
      <c r="DA70" s="73" t="s">
        <v>1642</v>
      </c>
    </row>
    <row r="71" spans="1:105" ht="12" customHeight="1" x14ac:dyDescent="0.25">
      <c r="A71" s="147" t="s">
        <v>160</v>
      </c>
      <c r="B71" s="231">
        <v>0.32947326483177819</v>
      </c>
      <c r="C71" s="231">
        <v>0.37482710875841269</v>
      </c>
      <c r="D71" s="231">
        <v>0.3056404340907149</v>
      </c>
      <c r="E71" s="231">
        <v>0.40693412957590058</v>
      </c>
      <c r="F71" s="231">
        <v>0.42630901597548909</v>
      </c>
      <c r="G71" s="231">
        <v>0.64120516669685546</v>
      </c>
      <c r="H71" s="231">
        <v>0.19595454132149809</v>
      </c>
      <c r="I71" s="231">
        <v>0.52299240245195544</v>
      </c>
      <c r="J71" s="231">
        <v>0.61965821316324599</v>
      </c>
      <c r="K71" s="231">
        <v>0.4914672241241268</v>
      </c>
      <c r="L71" s="231">
        <v>0.51998457117961816</v>
      </c>
      <c r="M71" s="231">
        <v>0.46244433795471762</v>
      </c>
      <c r="N71" s="231">
        <v>0.39272696263775869</v>
      </c>
      <c r="O71" s="231">
        <v>0.72816177554007144</v>
      </c>
      <c r="P71" s="231">
        <v>0.53786428765687577</v>
      </c>
      <c r="Q71" s="231">
        <v>0.72857766952991332</v>
      </c>
      <c r="R71" s="231">
        <v>0.6061493022220783</v>
      </c>
      <c r="S71" s="231">
        <v>0.64432087679703665</v>
      </c>
      <c r="T71" s="231">
        <v>0.53278198304334157</v>
      </c>
      <c r="U71" s="231">
        <v>0.56612795731688559</v>
      </c>
      <c r="V71" s="231">
        <v>0.53358734198445046</v>
      </c>
      <c r="W71" s="231">
        <v>0.7046534161276049</v>
      </c>
      <c r="DA71" s="73" t="s">
        <v>1643</v>
      </c>
    </row>
    <row r="72" spans="1:105" ht="12" customHeight="1" x14ac:dyDescent="0.25">
      <c r="A72" s="147" t="s">
        <v>70</v>
      </c>
      <c r="B72" s="231">
        <v>0.76333543015157346</v>
      </c>
      <c r="C72" s="231">
        <v>0.76992159850507336</v>
      </c>
      <c r="D72" s="231">
        <v>0.66704255562522785</v>
      </c>
      <c r="E72" s="231">
        <v>0.74373820037992844</v>
      </c>
      <c r="F72" s="231">
        <v>0.43827468551709492</v>
      </c>
      <c r="G72" s="231">
        <v>0.38715389936492528</v>
      </c>
      <c r="H72" s="231">
        <v>0.62546978115853069</v>
      </c>
      <c r="I72" s="231">
        <v>0.54661993424001354</v>
      </c>
      <c r="J72" s="231">
        <v>0.56609259663113021</v>
      </c>
      <c r="K72" s="231">
        <v>0.38760676321753829</v>
      </c>
      <c r="L72" s="231">
        <v>0.31604079066485607</v>
      </c>
      <c r="M72" s="231">
        <v>0.45213909788214568</v>
      </c>
      <c r="N72" s="231">
        <v>0.26384852322746383</v>
      </c>
      <c r="O72" s="231">
        <v>0.1586199482605426</v>
      </c>
      <c r="P72" s="231">
        <v>7.8837833955770514E-2</v>
      </c>
      <c r="Q72" s="231">
        <v>5.4533365380200413E-2</v>
      </c>
      <c r="R72" s="231">
        <v>6.7783342738091654E-2</v>
      </c>
      <c r="S72" s="231">
        <v>7.5749430604100706E-2</v>
      </c>
      <c r="T72" s="231">
        <v>7.9134103447446855E-2</v>
      </c>
      <c r="U72" s="231">
        <v>9.8736728573477497E-2</v>
      </c>
      <c r="V72" s="231">
        <v>6.7236769888071188E-2</v>
      </c>
      <c r="W72" s="231">
        <v>7.1120351265638759E-2</v>
      </c>
      <c r="DA72" s="73" t="s">
        <v>1644</v>
      </c>
    </row>
    <row r="73" spans="1:105" ht="12" customHeight="1" x14ac:dyDescent="0.25">
      <c r="A73" s="147" t="s">
        <v>34</v>
      </c>
      <c r="B73" s="231">
        <v>13.020238623196009</v>
      </c>
      <c r="C73" s="231">
        <v>15.344412055308579</v>
      </c>
      <c r="D73" s="231">
        <v>11.558715617547749</v>
      </c>
      <c r="E73" s="231">
        <v>14.36902564424611</v>
      </c>
      <c r="F73" s="231">
        <v>14.003675226709129</v>
      </c>
      <c r="G73" s="231">
        <v>15.33337599466096</v>
      </c>
      <c r="H73" s="231">
        <v>11.768964628288231</v>
      </c>
      <c r="I73" s="231">
        <v>11.51066902138475</v>
      </c>
      <c r="J73" s="231">
        <v>14.11950415448119</v>
      </c>
      <c r="K73" s="231">
        <v>13.786031792338161</v>
      </c>
      <c r="L73" s="231">
        <v>17.561648065884679</v>
      </c>
      <c r="M73" s="231">
        <v>19.500651640625801</v>
      </c>
      <c r="N73" s="231">
        <v>15.6765636060506</v>
      </c>
      <c r="O73" s="231">
        <v>11.106186174583771</v>
      </c>
      <c r="P73" s="231">
        <v>10.7861617216901</v>
      </c>
      <c r="Q73" s="231">
        <v>10.91099274121771</v>
      </c>
      <c r="R73" s="231">
        <v>13.172461879842899</v>
      </c>
      <c r="S73" s="231">
        <v>13.001377143556811</v>
      </c>
      <c r="T73" s="231">
        <v>13.681208179898899</v>
      </c>
      <c r="U73" s="231">
        <v>13.16105499343233</v>
      </c>
      <c r="V73" s="231">
        <v>10.23855906085309</v>
      </c>
      <c r="W73" s="231">
        <v>9.8608094235791288</v>
      </c>
      <c r="DA73" s="73" t="s">
        <v>1645</v>
      </c>
    </row>
    <row r="74" spans="1:105" ht="12" customHeight="1" x14ac:dyDescent="0.25">
      <c r="A74" s="147" t="s">
        <v>162</v>
      </c>
      <c r="B74" s="231">
        <v>13.78019509234346</v>
      </c>
      <c r="C74" s="231">
        <v>16.64443169358092</v>
      </c>
      <c r="D74" s="231">
        <v>11.1188341842435</v>
      </c>
      <c r="E74" s="231">
        <v>18.160947314224739</v>
      </c>
      <c r="F74" s="231">
        <v>14.296808309838649</v>
      </c>
      <c r="G74" s="231">
        <v>20.06462593066566</v>
      </c>
      <c r="H74" s="231">
        <v>11.127966579209231</v>
      </c>
      <c r="I74" s="231">
        <v>10.01370982082655</v>
      </c>
      <c r="J74" s="231">
        <v>11.679704951079669</v>
      </c>
      <c r="K74" s="231">
        <v>5.0059107779473369</v>
      </c>
      <c r="L74" s="231">
        <v>4.9270064754738732</v>
      </c>
      <c r="M74" s="231">
        <v>6.4897510114049881</v>
      </c>
      <c r="N74" s="231">
        <v>6.0681388632609847</v>
      </c>
      <c r="O74" s="231">
        <v>7.7093010116148486</v>
      </c>
      <c r="P74" s="231">
        <v>7.2522376762953611</v>
      </c>
      <c r="Q74" s="231">
        <v>8.3681622243571656</v>
      </c>
      <c r="R74" s="231">
        <v>10.066324535657721</v>
      </c>
      <c r="S74" s="231">
        <v>11.163146752092491</v>
      </c>
      <c r="T74" s="231">
        <v>11.0666515156671</v>
      </c>
      <c r="U74" s="231">
        <v>11.507649089679139</v>
      </c>
      <c r="V74" s="231">
        <v>10.90019146532085</v>
      </c>
      <c r="W74" s="231">
        <v>13.842369246680221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0.80335206702731221</v>
      </c>
      <c r="C76" s="231">
        <v>0.84507412229533929</v>
      </c>
      <c r="D76" s="231">
        <v>0.70138770012747698</v>
      </c>
      <c r="E76" s="231">
        <v>0.80619902507016572</v>
      </c>
      <c r="F76" s="231">
        <v>0.7583075646702041</v>
      </c>
      <c r="G76" s="231">
        <v>0.85289933866978085</v>
      </c>
      <c r="H76" s="231">
        <v>0.64928674185493518</v>
      </c>
      <c r="I76" s="231">
        <v>0.64102380037960249</v>
      </c>
      <c r="J76" s="231">
        <v>0.82806191225361869</v>
      </c>
      <c r="K76" s="231">
        <v>1.477122913208597</v>
      </c>
      <c r="L76" s="231">
        <v>2.2978863435557759</v>
      </c>
      <c r="M76" s="231">
        <v>3.3191621535853351</v>
      </c>
      <c r="N76" s="231">
        <v>3.479461305142503</v>
      </c>
      <c r="O76" s="231">
        <v>3.1625431594804261</v>
      </c>
      <c r="P76" s="231">
        <v>3.1884838254004348</v>
      </c>
      <c r="Q76" s="231">
        <v>3.4723320834442828</v>
      </c>
      <c r="R76" s="231">
        <v>3.7319647822964161</v>
      </c>
      <c r="S76" s="231">
        <v>4.0296614754971154</v>
      </c>
      <c r="T76" s="231">
        <v>4.1286501123598889</v>
      </c>
      <c r="U76" s="231">
        <v>4.4575156973402397</v>
      </c>
      <c r="V76" s="231">
        <v>4.2287833504031438</v>
      </c>
      <c r="W76" s="231">
        <v>5.0366347706866614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883.17421984242662</v>
      </c>
      <c r="C79" s="263">
        <f t="shared" si="2"/>
        <v>1023.8360990591781</v>
      </c>
      <c r="D79" s="263">
        <f t="shared" si="2"/>
        <v>745.23396994882546</v>
      </c>
      <c r="E79" s="263">
        <f t="shared" si="2"/>
        <v>1033.7443422106876</v>
      </c>
      <c r="F79" s="263">
        <f t="shared" si="2"/>
        <v>902.78401613467338</v>
      </c>
      <c r="G79" s="263">
        <f t="shared" si="2"/>
        <v>1119.6495475550314</v>
      </c>
      <c r="H79" s="263">
        <f t="shared" si="2"/>
        <v>743.20193946024995</v>
      </c>
      <c r="I79" s="263">
        <f t="shared" si="2"/>
        <v>727.8520733204108</v>
      </c>
      <c r="J79" s="263">
        <f t="shared" si="2"/>
        <v>852.63226689627709</v>
      </c>
      <c r="K79" s="263">
        <f t="shared" si="2"/>
        <v>638.80234464083287</v>
      </c>
      <c r="L79" s="263">
        <f t="shared" si="2"/>
        <v>771.18075488008139</v>
      </c>
      <c r="M79" s="263">
        <f t="shared" si="2"/>
        <v>916.16413933962679</v>
      </c>
      <c r="N79" s="263">
        <f t="shared" si="2"/>
        <v>775.32776833718469</v>
      </c>
      <c r="O79" s="263">
        <f t="shared" si="2"/>
        <v>678.86602574710287</v>
      </c>
      <c r="P79" s="263">
        <f t="shared" si="2"/>
        <v>654.7959263497811</v>
      </c>
      <c r="Q79" s="263">
        <f t="shared" si="2"/>
        <v>702.87902117734257</v>
      </c>
      <c r="R79" s="263">
        <f t="shared" si="2"/>
        <v>820.85269633921189</v>
      </c>
      <c r="S79" s="263">
        <f t="shared" si="2"/>
        <v>857.85068413716692</v>
      </c>
      <c r="T79" s="263">
        <f t="shared" si="2"/>
        <v>874.33477827555419</v>
      </c>
      <c r="U79" s="263">
        <f t="shared" si="2"/>
        <v>886.0231745939758</v>
      </c>
      <c r="V79" s="263">
        <f t="shared" si="2"/>
        <v>773.9462004574782</v>
      </c>
      <c r="W79" s="263">
        <f t="shared" si="2"/>
        <v>883.02614820135193</v>
      </c>
      <c r="DA79" s="70"/>
    </row>
    <row r="80" spans="1:105" ht="12" customHeight="1" x14ac:dyDescent="0.25">
      <c r="A80" s="60" t="s">
        <v>1523</v>
      </c>
      <c r="B80" s="264">
        <v>828.88112897082965</v>
      </c>
      <c r="C80" s="264">
        <v>959.02127620056638</v>
      </c>
      <c r="D80" s="264">
        <v>688.65436178432003</v>
      </c>
      <c r="E80" s="264">
        <v>962.1344200300631</v>
      </c>
      <c r="F80" s="264">
        <v>833.27350203065748</v>
      </c>
      <c r="G80" s="264">
        <v>1034.1885869453411</v>
      </c>
      <c r="H80" s="264">
        <v>684.74691648101157</v>
      </c>
      <c r="I80" s="264">
        <v>668.60099409973009</v>
      </c>
      <c r="J80" s="264">
        <v>792.01278125122644</v>
      </c>
      <c r="K80" s="264">
        <v>596.36999702090031</v>
      </c>
      <c r="L80" s="264">
        <v>726.28249986233868</v>
      </c>
      <c r="M80" s="264">
        <v>875.04466461070137</v>
      </c>
      <c r="N80" s="264">
        <v>733.84270444640515</v>
      </c>
      <c r="O80" s="264">
        <v>644.08919295961527</v>
      </c>
      <c r="P80" s="264">
        <v>619.45883622397537</v>
      </c>
      <c r="Q80" s="264">
        <v>665.3066049867216</v>
      </c>
      <c r="R80" s="264">
        <v>781.30486659061114</v>
      </c>
      <c r="S80" s="264">
        <v>815.14511127746766</v>
      </c>
      <c r="T80" s="264">
        <v>831.48088295259834</v>
      </c>
      <c r="U80" s="264">
        <v>840.81775553658485</v>
      </c>
      <c r="V80" s="264">
        <v>732.92408996707502</v>
      </c>
      <c r="W80" s="264">
        <v>829.20108941455157</v>
      </c>
      <c r="DA80" s="72" t="s">
        <v>1651</v>
      </c>
    </row>
    <row r="81" spans="1:105" ht="12" customHeight="1" x14ac:dyDescent="0.25">
      <c r="A81" s="59" t="s">
        <v>30</v>
      </c>
      <c r="B81" s="232">
        <v>39.744013188263487</v>
      </c>
      <c r="C81" s="232">
        <v>26.282553198205651</v>
      </c>
      <c r="D81" s="232">
        <v>17.69305415229995</v>
      </c>
      <c r="E81" s="232">
        <v>18.309196217033339</v>
      </c>
      <c r="F81" s="232">
        <v>10.994728253021499</v>
      </c>
      <c r="G81" s="232">
        <v>15.22314629462609</v>
      </c>
      <c r="H81" s="232">
        <v>13.988695030351529</v>
      </c>
      <c r="I81" s="232">
        <v>27.745793663703189</v>
      </c>
      <c r="J81" s="232">
        <v>24.075243396880801</v>
      </c>
      <c r="K81" s="232">
        <v>1.9360585429079711</v>
      </c>
      <c r="L81" s="232">
        <v>2.409739464913522</v>
      </c>
      <c r="M81" s="232">
        <v>20.988169000390659</v>
      </c>
      <c r="N81" s="232">
        <v>1.1941771016010549</v>
      </c>
      <c r="O81" s="232">
        <v>1.386115906042068</v>
      </c>
      <c r="P81" s="232">
        <v>1.175080682977508</v>
      </c>
      <c r="Q81" s="232">
        <v>1.0468017925599971</v>
      </c>
      <c r="R81" s="232">
        <v>1.6680277978211411</v>
      </c>
      <c r="S81" s="232">
        <v>2.0272116632909012</v>
      </c>
      <c r="T81" s="232">
        <v>2.080835796795852</v>
      </c>
      <c r="U81" s="232">
        <v>1.5914096919396721</v>
      </c>
      <c r="V81" s="232">
        <v>1.583870140941366</v>
      </c>
      <c r="W81" s="232">
        <v>1.775902899172991</v>
      </c>
      <c r="DA81" s="71" t="s">
        <v>1652</v>
      </c>
    </row>
    <row r="82" spans="1:105" ht="12" customHeight="1" x14ac:dyDescent="0.25">
      <c r="A82" s="59" t="s">
        <v>33</v>
      </c>
      <c r="B82" s="297">
        <v>3.8096793269989599</v>
      </c>
      <c r="C82" s="297">
        <v>3.990341035406062</v>
      </c>
      <c r="D82" s="297">
        <v>3.2942387336593182</v>
      </c>
      <c r="E82" s="297">
        <v>3.9635258950463181</v>
      </c>
      <c r="F82" s="297">
        <v>3.7658846287337089</v>
      </c>
      <c r="G82" s="297">
        <v>4.2463915929399976</v>
      </c>
      <c r="H82" s="297">
        <v>2.8663231886995342</v>
      </c>
      <c r="I82" s="297">
        <v>2.7671292774621352</v>
      </c>
      <c r="J82" s="297">
        <v>3.3530685594942282</v>
      </c>
      <c r="K82" s="297">
        <v>2.268096265346311</v>
      </c>
      <c r="L82" s="297">
        <v>2.4321444363086648</v>
      </c>
      <c r="M82" s="297">
        <v>2.2241867576387082</v>
      </c>
      <c r="N82" s="297">
        <v>2.1115333293892471</v>
      </c>
      <c r="O82" s="297">
        <v>1.808608072173107</v>
      </c>
      <c r="P82" s="297">
        <v>5.2436945134515076</v>
      </c>
      <c r="Q82" s="297">
        <v>4.7812321166514717</v>
      </c>
      <c r="R82" s="297">
        <v>6.6748366481099843</v>
      </c>
      <c r="S82" s="297">
        <v>5.4963223280768698</v>
      </c>
      <c r="T82" s="297">
        <v>5.0241475962977811</v>
      </c>
      <c r="U82" s="297">
        <v>6.0330469176620447</v>
      </c>
      <c r="V82" s="297">
        <v>5.629196104030024</v>
      </c>
      <c r="W82" s="297">
        <v>4.7253447479884052</v>
      </c>
      <c r="DA82" s="122" t="s">
        <v>1653</v>
      </c>
    </row>
    <row r="83" spans="1:105" ht="12" customHeight="1" x14ac:dyDescent="0.25">
      <c r="A83" s="59" t="s">
        <v>160</v>
      </c>
      <c r="B83" s="297">
        <v>9.2875939771576448</v>
      </c>
      <c r="C83" s="297">
        <v>10.566083410614491</v>
      </c>
      <c r="D83" s="297">
        <v>8.6157650948890527</v>
      </c>
      <c r="E83" s="297">
        <v>11.471155247994769</v>
      </c>
      <c r="F83" s="297">
        <v>12.01731816147063</v>
      </c>
      <c r="G83" s="297">
        <v>18.075072790433229</v>
      </c>
      <c r="H83" s="297">
        <v>5.5238054556671221</v>
      </c>
      <c r="I83" s="297">
        <v>14.742747304829241</v>
      </c>
      <c r="J83" s="297">
        <v>17.46768100109632</v>
      </c>
      <c r="K83" s="297">
        <v>13.85407715274313</v>
      </c>
      <c r="L83" s="297">
        <v>14.65795889074189</v>
      </c>
      <c r="M83" s="297">
        <v>13.03594466201019</v>
      </c>
      <c r="N83" s="297">
        <v>11.07066630952345</v>
      </c>
      <c r="O83" s="297">
        <v>20.52631167009973</v>
      </c>
      <c r="P83" s="297">
        <v>15.16197413201572</v>
      </c>
      <c r="Q83" s="297">
        <v>20.538035396809871</v>
      </c>
      <c r="R83" s="297">
        <v>17.086875353757371</v>
      </c>
      <c r="S83" s="297">
        <v>18.162902224411091</v>
      </c>
      <c r="T83" s="297">
        <v>15.01870793485449</v>
      </c>
      <c r="U83" s="297">
        <v>15.958704902388581</v>
      </c>
      <c r="V83" s="297">
        <v>15.041410374321661</v>
      </c>
      <c r="W83" s="297">
        <v>19.863629381132942</v>
      </c>
      <c r="DA83" s="122" t="s">
        <v>1654</v>
      </c>
    </row>
    <row r="84" spans="1:105" ht="12" customHeight="1" x14ac:dyDescent="0.25">
      <c r="A84" s="59" t="s">
        <v>70</v>
      </c>
      <c r="B84" s="297">
        <v>22.08176320840802</v>
      </c>
      <c r="C84" s="297">
        <v>22.27228785103312</v>
      </c>
      <c r="D84" s="297">
        <v>19.29620345320906</v>
      </c>
      <c r="E84" s="297">
        <v>21.514854651219341</v>
      </c>
      <c r="F84" s="297">
        <v>12.678407739971229</v>
      </c>
      <c r="G84" s="297">
        <v>11.199585913745089</v>
      </c>
      <c r="H84" s="297">
        <v>18.093586457548501</v>
      </c>
      <c r="I84" s="297">
        <v>15.812618510956289</v>
      </c>
      <c r="J84" s="297">
        <v>16.375923583632559</v>
      </c>
      <c r="K84" s="297">
        <v>11.212686356832171</v>
      </c>
      <c r="L84" s="297">
        <v>9.1424262886286538</v>
      </c>
      <c r="M84" s="297">
        <v>13.07947738612665</v>
      </c>
      <c r="N84" s="297">
        <v>7.6326086575597616</v>
      </c>
      <c r="O84" s="297">
        <v>4.5885570081867328</v>
      </c>
      <c r="P84" s="297">
        <v>2.2806204356706372</v>
      </c>
      <c r="Q84" s="297">
        <v>1.577540899737967</v>
      </c>
      <c r="R84" s="297">
        <v>1.9608361733185811</v>
      </c>
      <c r="S84" s="297">
        <v>2.1912791201626112</v>
      </c>
      <c r="T84" s="297">
        <v>2.2891909179287091</v>
      </c>
      <c r="U84" s="297">
        <v>2.8562555518999728</v>
      </c>
      <c r="V84" s="297">
        <v>1.9450249168596729</v>
      </c>
      <c r="W84" s="297">
        <v>2.0573691380141952</v>
      </c>
      <c r="DA84" s="122" t="s">
        <v>1655</v>
      </c>
    </row>
    <row r="85" spans="1:105" ht="12" customHeight="1" x14ac:dyDescent="0.25">
      <c r="A85" s="59" t="s">
        <v>34</v>
      </c>
      <c r="B85" s="297">
        <v>367.46623803670212</v>
      </c>
      <c r="C85" s="297">
        <v>433.06067853502952</v>
      </c>
      <c r="D85" s="297">
        <v>326.21811837990361</v>
      </c>
      <c r="E85" s="297">
        <v>405.53264425870668</v>
      </c>
      <c r="F85" s="297">
        <v>395.22147044824533</v>
      </c>
      <c r="G85" s="297">
        <v>432.74921114904021</v>
      </c>
      <c r="H85" s="297">
        <v>332.15191231898717</v>
      </c>
      <c r="I85" s="297">
        <v>324.86211389692642</v>
      </c>
      <c r="J85" s="297">
        <v>398.4904750783445</v>
      </c>
      <c r="K85" s="297">
        <v>389.07898593807607</v>
      </c>
      <c r="L85" s="297">
        <v>495.6370566817701</v>
      </c>
      <c r="M85" s="297">
        <v>550.36096534197395</v>
      </c>
      <c r="N85" s="297">
        <v>442.43489081649932</v>
      </c>
      <c r="O85" s="297">
        <v>313.44651742701728</v>
      </c>
      <c r="P85" s="297">
        <v>304.41456454290608</v>
      </c>
      <c r="Q85" s="297">
        <v>307.93763247304167</v>
      </c>
      <c r="R85" s="297">
        <v>371.76238875102752</v>
      </c>
      <c r="S85" s="297">
        <v>366.93391622852317</v>
      </c>
      <c r="T85" s="297">
        <v>386.12058097828913</v>
      </c>
      <c r="U85" s="297">
        <v>371.44045566221803</v>
      </c>
      <c r="V85" s="297">
        <v>288.95974105309881</v>
      </c>
      <c r="W85" s="297">
        <v>278.29862783190993</v>
      </c>
      <c r="DA85" s="122" t="s">
        <v>1656</v>
      </c>
    </row>
    <row r="86" spans="1:105" ht="12" customHeight="1" x14ac:dyDescent="0.25">
      <c r="A86" s="59" t="s">
        <v>162</v>
      </c>
      <c r="B86" s="297">
        <v>360.9943519644533</v>
      </c>
      <c r="C86" s="297">
        <v>436.02763188594588</v>
      </c>
      <c r="D86" s="297">
        <v>291.27572679804501</v>
      </c>
      <c r="E86" s="297">
        <v>475.75519525131938</v>
      </c>
      <c r="F86" s="297">
        <v>374.52786527222639</v>
      </c>
      <c r="G86" s="297">
        <v>525.62511537113755</v>
      </c>
      <c r="H86" s="297">
        <v>291.5149645577751</v>
      </c>
      <c r="I86" s="297">
        <v>262.32521842436518</v>
      </c>
      <c r="J86" s="297">
        <v>305.96863772223958</v>
      </c>
      <c r="K86" s="297">
        <v>131.13787614523929</v>
      </c>
      <c r="L86" s="297">
        <v>129.07085116135929</v>
      </c>
      <c r="M86" s="297">
        <v>170.00945524163771</v>
      </c>
      <c r="N86" s="297">
        <v>158.96464758981051</v>
      </c>
      <c r="O86" s="297">
        <v>201.95752702609451</v>
      </c>
      <c r="P86" s="297">
        <v>189.98401856451639</v>
      </c>
      <c r="Q86" s="297">
        <v>219.21745512831529</v>
      </c>
      <c r="R86" s="297">
        <v>263.70354541879408</v>
      </c>
      <c r="S86" s="297">
        <v>292.43656571268508</v>
      </c>
      <c r="T86" s="297">
        <v>289.90871794945622</v>
      </c>
      <c r="U86" s="297">
        <v>301.46135797969981</v>
      </c>
      <c r="V86" s="297">
        <v>285.54802946863032</v>
      </c>
      <c r="W86" s="297">
        <v>362.62310383649378</v>
      </c>
      <c r="DA86" s="122" t="s">
        <v>1657</v>
      </c>
    </row>
    <row r="87" spans="1:105" ht="12" customHeight="1" x14ac:dyDescent="0.25">
      <c r="A87" s="59" t="s">
        <v>73</v>
      </c>
      <c r="B87" s="297">
        <v>25.497489268845989</v>
      </c>
      <c r="C87" s="297">
        <v>26.821700284331609</v>
      </c>
      <c r="D87" s="297">
        <v>22.261255172314019</v>
      </c>
      <c r="E87" s="297">
        <v>25.587848508743271</v>
      </c>
      <c r="F87" s="297">
        <v>24.067827526988729</v>
      </c>
      <c r="G87" s="297">
        <v>27.070063833419141</v>
      </c>
      <c r="H87" s="297">
        <v>20.607629471982602</v>
      </c>
      <c r="I87" s="297">
        <v>20.34537302148761</v>
      </c>
      <c r="J87" s="297">
        <v>26.281751909538428</v>
      </c>
      <c r="K87" s="297">
        <v>46.882216619755383</v>
      </c>
      <c r="L87" s="297">
        <v>72.932322938616622</v>
      </c>
      <c r="M87" s="297">
        <v>105.3464662209235</v>
      </c>
      <c r="N87" s="297">
        <v>110.4341806420219</v>
      </c>
      <c r="O87" s="297">
        <v>100.3755558500019</v>
      </c>
      <c r="P87" s="297">
        <v>101.1988833524376</v>
      </c>
      <c r="Q87" s="297">
        <v>110.2079071796055</v>
      </c>
      <c r="R87" s="297">
        <v>118.4483564477825</v>
      </c>
      <c r="S87" s="297">
        <v>127.89691400031791</v>
      </c>
      <c r="T87" s="297">
        <v>131.0387017789761</v>
      </c>
      <c r="U87" s="297">
        <v>141.4765248307767</v>
      </c>
      <c r="V87" s="297">
        <v>134.2168179091932</v>
      </c>
      <c r="W87" s="297">
        <v>159.8571115798394</v>
      </c>
      <c r="DA87" s="122" t="s">
        <v>1658</v>
      </c>
    </row>
    <row r="88" spans="1:105" ht="12" customHeight="1" x14ac:dyDescent="0.25">
      <c r="A88" s="60" t="s">
        <v>1532</v>
      </c>
      <c r="B88" s="264">
        <v>54.293090871596988</v>
      </c>
      <c r="C88" s="264">
        <v>64.814822858611748</v>
      </c>
      <c r="D88" s="264">
        <v>56.579608164505402</v>
      </c>
      <c r="E88" s="264">
        <v>71.609922180624466</v>
      </c>
      <c r="F88" s="264">
        <v>69.51051410401594</v>
      </c>
      <c r="G88" s="264">
        <v>85.460960609690304</v>
      </c>
      <c r="H88" s="264">
        <v>58.455022979238407</v>
      </c>
      <c r="I88" s="264">
        <v>59.251079220680658</v>
      </c>
      <c r="J88" s="264">
        <v>60.619485645050659</v>
      </c>
      <c r="K88" s="264">
        <v>42.432347619932607</v>
      </c>
      <c r="L88" s="264">
        <v>44.898255017742763</v>
      </c>
      <c r="M88" s="264">
        <v>41.119474728925439</v>
      </c>
      <c r="N88" s="264">
        <v>41.485063890779557</v>
      </c>
      <c r="O88" s="264">
        <v>34.776832787487628</v>
      </c>
      <c r="P88" s="264">
        <v>35.337090125805688</v>
      </c>
      <c r="Q88" s="264">
        <v>37.572416190620928</v>
      </c>
      <c r="R88" s="264">
        <v>39.547829748600748</v>
      </c>
      <c r="S88" s="264">
        <v>42.705572859699238</v>
      </c>
      <c r="T88" s="264">
        <v>42.85389532295585</v>
      </c>
      <c r="U88" s="264">
        <v>45.205419057390912</v>
      </c>
      <c r="V88" s="264">
        <v>41.022110490403122</v>
      </c>
      <c r="W88" s="264">
        <v>53.825058786800362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117.00474099515051</v>
      </c>
      <c r="C89" s="263">
        <f t="shared" si="3"/>
        <v>137.75675629313616</v>
      </c>
      <c r="D89" s="263">
        <f t="shared" si="3"/>
        <v>107.93489816877937</v>
      </c>
      <c r="E89" s="263">
        <f t="shared" si="3"/>
        <v>145.59786453998944</v>
      </c>
      <c r="F89" s="263">
        <f t="shared" si="3"/>
        <v>132.37969412982028</v>
      </c>
      <c r="G89" s="263">
        <f t="shared" si="3"/>
        <v>164.93468289341018</v>
      </c>
      <c r="H89" s="263">
        <f t="shared" si="3"/>
        <v>109.97468072248765</v>
      </c>
      <c r="I89" s="263">
        <f t="shared" si="3"/>
        <v>109.00311218579445</v>
      </c>
      <c r="J89" s="263">
        <f t="shared" si="3"/>
        <v>119.35202511931223</v>
      </c>
      <c r="K89" s="263">
        <f t="shared" si="3"/>
        <v>81.70621715602735</v>
      </c>
      <c r="L89" s="263">
        <f t="shared" si="3"/>
        <v>89.627074094590029</v>
      </c>
      <c r="M89" s="263">
        <f t="shared" si="3"/>
        <v>96.52411823805096</v>
      </c>
      <c r="N89" s="263">
        <f t="shared" si="3"/>
        <v>87.263262999200009</v>
      </c>
      <c r="O89" s="263">
        <f t="shared" si="3"/>
        <v>78.635829187955608</v>
      </c>
      <c r="P89" s="263">
        <f t="shared" si="3"/>
        <v>77.301941878883895</v>
      </c>
      <c r="Q89" s="263">
        <f t="shared" si="3"/>
        <v>83.622851415525616</v>
      </c>
      <c r="R89" s="263">
        <f t="shared" si="3"/>
        <v>94.103258729954234</v>
      </c>
      <c r="S89" s="263">
        <f t="shared" si="3"/>
        <v>100.23029339605083</v>
      </c>
      <c r="T89" s="263">
        <f t="shared" si="3"/>
        <v>101.24398198305897</v>
      </c>
      <c r="U89" s="263">
        <f t="shared" si="3"/>
        <v>104.70436658465039</v>
      </c>
      <c r="V89" s="263">
        <f t="shared" si="3"/>
        <v>93.648318435975355</v>
      </c>
      <c r="W89" s="263">
        <f t="shared" si="3"/>
        <v>114.08747912340971</v>
      </c>
      <c r="DA89" s="70"/>
    </row>
    <row r="90" spans="1:105" ht="12" customHeight="1" x14ac:dyDescent="0.25">
      <c r="A90" s="60" t="s">
        <v>1535</v>
      </c>
      <c r="B90" s="264">
        <v>66.246405726189835</v>
      </c>
      <c r="C90" s="264">
        <v>77.161707158131122</v>
      </c>
      <c r="D90" s="264">
        <v>55.038909480413942</v>
      </c>
      <c r="E90" s="264">
        <v>78.650111515122731</v>
      </c>
      <c r="F90" s="264">
        <v>67.394667067100002</v>
      </c>
      <c r="G90" s="264">
        <v>85.037664296824445</v>
      </c>
      <c r="H90" s="264">
        <v>55.325376236358473</v>
      </c>
      <c r="I90" s="264">
        <v>53.609578757319078</v>
      </c>
      <c r="J90" s="264">
        <v>62.679175465561698</v>
      </c>
      <c r="K90" s="264">
        <v>42.036430592662498</v>
      </c>
      <c r="L90" s="264">
        <v>47.651923212655177</v>
      </c>
      <c r="M90" s="264">
        <v>58.081729881299033</v>
      </c>
      <c r="N90" s="264">
        <v>48.479087189381993</v>
      </c>
      <c r="O90" s="264">
        <v>46.123144610932577</v>
      </c>
      <c r="P90" s="264">
        <v>44.265475558019851</v>
      </c>
      <c r="Q90" s="264">
        <v>48.496590094747582</v>
      </c>
      <c r="R90" s="264">
        <v>57.13019329356738</v>
      </c>
      <c r="S90" s="264">
        <v>60.305069941888647</v>
      </c>
      <c r="T90" s="264">
        <v>61.180092610323442</v>
      </c>
      <c r="U90" s="264">
        <v>62.44204960005429</v>
      </c>
      <c r="V90" s="264">
        <v>55.296955411964397</v>
      </c>
      <c r="W90" s="264">
        <v>63.766704676560288</v>
      </c>
      <c r="DA90" s="72" t="s">
        <v>1660</v>
      </c>
    </row>
    <row r="91" spans="1:105" ht="12" customHeight="1" x14ac:dyDescent="0.25">
      <c r="A91" s="59" t="s">
        <v>30</v>
      </c>
      <c r="B91" s="232">
        <v>4.9161444862146473</v>
      </c>
      <c r="C91" s="232">
        <v>3.278386588897324</v>
      </c>
      <c r="D91" s="232">
        <v>2.3130152191919642</v>
      </c>
      <c r="E91" s="232">
        <v>2.1790664330763532</v>
      </c>
      <c r="F91" s="232">
        <v>1.4357098813255289</v>
      </c>
      <c r="G91" s="232">
        <v>1.806373187571283</v>
      </c>
      <c r="H91" s="232">
        <v>1.877744452342174</v>
      </c>
      <c r="I91" s="232">
        <v>3.747256796039669</v>
      </c>
      <c r="J91" s="232">
        <v>3.3328214923809081</v>
      </c>
      <c r="K91" s="232">
        <v>0.40934406026770992</v>
      </c>
      <c r="L91" s="232">
        <v>0.58760182342605227</v>
      </c>
      <c r="M91" s="232">
        <v>4.5479981065430977</v>
      </c>
      <c r="N91" s="232">
        <v>0.25656095276717628</v>
      </c>
      <c r="O91" s="232">
        <v>0.2227505062191987</v>
      </c>
      <c r="P91" s="232">
        <v>0.19478460986675869</v>
      </c>
      <c r="Q91" s="232">
        <v>0.16452412725925311</v>
      </c>
      <c r="R91" s="232">
        <v>0.26176989881158103</v>
      </c>
      <c r="S91" s="232">
        <v>0.30509426615551849</v>
      </c>
      <c r="T91" s="232">
        <v>0.32351935932645681</v>
      </c>
      <c r="U91" s="232">
        <v>0.242056233237019</v>
      </c>
      <c r="V91" s="232">
        <v>0.22580660077672959</v>
      </c>
      <c r="W91" s="232">
        <v>0.23120456416399601</v>
      </c>
      <c r="DA91" s="71" t="s">
        <v>1661</v>
      </c>
    </row>
    <row r="92" spans="1:105" ht="12" customHeight="1" x14ac:dyDescent="0.25">
      <c r="A92" s="59" t="s">
        <v>33</v>
      </c>
      <c r="B92" s="297">
        <v>0.56915300590654738</v>
      </c>
      <c r="C92" s="297">
        <v>0.60116033692755777</v>
      </c>
      <c r="D92" s="297">
        <v>0.52013783475113129</v>
      </c>
      <c r="E92" s="297">
        <v>0.56973196217686983</v>
      </c>
      <c r="F92" s="297">
        <v>0.59393222995895434</v>
      </c>
      <c r="G92" s="297">
        <v>0.60857035252193092</v>
      </c>
      <c r="H92" s="297">
        <v>0.46469942496346528</v>
      </c>
      <c r="I92" s="297">
        <v>0.4513707846529364</v>
      </c>
      <c r="J92" s="297">
        <v>0.56062375087376826</v>
      </c>
      <c r="K92" s="297">
        <v>0.57918750422162035</v>
      </c>
      <c r="L92" s="297">
        <v>0.71629199817191491</v>
      </c>
      <c r="M92" s="297">
        <v>0.58210947167624494</v>
      </c>
      <c r="N92" s="297">
        <v>0.54790776309989608</v>
      </c>
      <c r="O92" s="297">
        <v>0.35103571923058641</v>
      </c>
      <c r="P92" s="297">
        <v>1.0498131972910349</v>
      </c>
      <c r="Q92" s="297">
        <v>0.90759617862562747</v>
      </c>
      <c r="R92" s="297">
        <v>1.265157969289185</v>
      </c>
      <c r="S92" s="297">
        <v>0.99906750983985848</v>
      </c>
      <c r="T92" s="297">
        <v>0.94343621954351209</v>
      </c>
      <c r="U92" s="297">
        <v>1.1083034045145259</v>
      </c>
      <c r="V92" s="297">
        <v>0.96928419758019091</v>
      </c>
      <c r="W92" s="297">
        <v>0.74301636348362921</v>
      </c>
      <c r="DA92" s="122" t="s">
        <v>1662</v>
      </c>
    </row>
    <row r="93" spans="1:105" ht="12" customHeight="1" x14ac:dyDescent="0.25">
      <c r="A93" s="59" t="s">
        <v>160</v>
      </c>
      <c r="B93" s="297">
        <v>1.31766478596298</v>
      </c>
      <c r="C93" s="297">
        <v>1.511664608971317</v>
      </c>
      <c r="D93" s="297">
        <v>1.291868567813429</v>
      </c>
      <c r="E93" s="297">
        <v>1.5658752062996979</v>
      </c>
      <c r="F93" s="297">
        <v>1.799859262927729</v>
      </c>
      <c r="G93" s="297">
        <v>2.4599818942575959</v>
      </c>
      <c r="H93" s="297">
        <v>0.85044544317517923</v>
      </c>
      <c r="I93" s="297">
        <v>2.2837235149533162</v>
      </c>
      <c r="J93" s="297">
        <v>2.7734824195482899</v>
      </c>
      <c r="K93" s="297">
        <v>3.359668348127586</v>
      </c>
      <c r="L93" s="297">
        <v>4.0995420204995119</v>
      </c>
      <c r="M93" s="297">
        <v>3.2399404597781829</v>
      </c>
      <c r="N93" s="297">
        <v>2.7280000839668328</v>
      </c>
      <c r="O93" s="297">
        <v>3.783370470496366</v>
      </c>
      <c r="P93" s="297">
        <v>2.882647260937258</v>
      </c>
      <c r="Q93" s="297">
        <v>3.7023104638071</v>
      </c>
      <c r="R93" s="297">
        <v>3.075585968923944</v>
      </c>
      <c r="S93" s="297">
        <v>3.1352270174804668</v>
      </c>
      <c r="T93" s="297">
        <v>2.6782051053478919</v>
      </c>
      <c r="U93" s="297">
        <v>2.7840736158351009</v>
      </c>
      <c r="V93" s="297">
        <v>2.4595430026449079</v>
      </c>
      <c r="W93" s="297">
        <v>2.9660918040707061</v>
      </c>
      <c r="DA93" s="122" t="s">
        <v>1663</v>
      </c>
    </row>
    <row r="94" spans="1:105" ht="12" customHeight="1" x14ac:dyDescent="0.25">
      <c r="A94" s="59" t="s">
        <v>70</v>
      </c>
      <c r="B94" s="297">
        <v>3.1489284384701821</v>
      </c>
      <c r="C94" s="297">
        <v>3.202827625139554</v>
      </c>
      <c r="D94" s="297">
        <v>2.9081960197435288</v>
      </c>
      <c r="E94" s="297">
        <v>2.9519957696243542</v>
      </c>
      <c r="F94" s="297">
        <v>1.90863563001062</v>
      </c>
      <c r="G94" s="297">
        <v>1.5320789495864571</v>
      </c>
      <c r="H94" s="297">
        <v>2.800013130351493</v>
      </c>
      <c r="I94" s="297">
        <v>2.4620463218893449</v>
      </c>
      <c r="J94" s="297">
        <v>2.6135047418639559</v>
      </c>
      <c r="K94" s="297">
        <v>2.733101775302293</v>
      </c>
      <c r="L94" s="297">
        <v>2.5701036274814459</v>
      </c>
      <c r="M94" s="297">
        <v>3.267474722519327</v>
      </c>
      <c r="N94" s="297">
        <v>1.8904750001527031</v>
      </c>
      <c r="O94" s="297">
        <v>0.85010272200578973</v>
      </c>
      <c r="P94" s="297">
        <v>0.43582896201813498</v>
      </c>
      <c r="Q94" s="297">
        <v>0.28583926620045902</v>
      </c>
      <c r="R94" s="297">
        <v>0.35475935277218051</v>
      </c>
      <c r="S94" s="297">
        <v>0.38019707609742209</v>
      </c>
      <c r="T94" s="297">
        <v>0.41031802928499589</v>
      </c>
      <c r="U94" s="297">
        <v>0.50084974407997307</v>
      </c>
      <c r="V94" s="297">
        <v>0.319682124910109</v>
      </c>
      <c r="W94" s="297">
        <v>0.30879163733595022</v>
      </c>
      <c r="DA94" s="122" t="s">
        <v>1664</v>
      </c>
    </row>
    <row r="95" spans="1:105" ht="12" customHeight="1" x14ac:dyDescent="0.25">
      <c r="A95" s="59" t="s">
        <v>162</v>
      </c>
      <c r="B95" s="297">
        <v>56.294515009635482</v>
      </c>
      <c r="C95" s="297">
        <v>68.567667998195375</v>
      </c>
      <c r="D95" s="297">
        <v>48.00569183891389</v>
      </c>
      <c r="E95" s="297">
        <v>71.383442143945459</v>
      </c>
      <c r="F95" s="297">
        <v>61.656530062877167</v>
      </c>
      <c r="G95" s="297">
        <v>78.630659912887182</v>
      </c>
      <c r="H95" s="297">
        <v>49.332473785526162</v>
      </c>
      <c r="I95" s="297">
        <v>44.665181339783821</v>
      </c>
      <c r="J95" s="297">
        <v>53.398743060894773</v>
      </c>
      <c r="K95" s="297">
        <v>34.95512890474329</v>
      </c>
      <c r="L95" s="297">
        <v>39.678383743076253</v>
      </c>
      <c r="M95" s="297">
        <v>46.444207120782167</v>
      </c>
      <c r="N95" s="297">
        <v>43.05614338939538</v>
      </c>
      <c r="O95" s="297">
        <v>40.915885192980653</v>
      </c>
      <c r="P95" s="297">
        <v>39.702401527906673</v>
      </c>
      <c r="Q95" s="297">
        <v>43.436320058855152</v>
      </c>
      <c r="R95" s="297">
        <v>52.172920103770487</v>
      </c>
      <c r="S95" s="297">
        <v>55.48548407231538</v>
      </c>
      <c r="T95" s="297">
        <v>56.824613896820587</v>
      </c>
      <c r="U95" s="297">
        <v>57.806766602387668</v>
      </c>
      <c r="V95" s="297">
        <v>51.322639486052474</v>
      </c>
      <c r="W95" s="297">
        <v>59.517600307506008</v>
      </c>
      <c r="DA95" s="122" t="s">
        <v>1665</v>
      </c>
    </row>
    <row r="96" spans="1:105" ht="12" customHeight="1" x14ac:dyDescent="0.25">
      <c r="A96" s="61" t="s">
        <v>1542</v>
      </c>
      <c r="B96" s="265">
        <v>50.758335268960671</v>
      </c>
      <c r="C96" s="265">
        <v>60.595049135005027</v>
      </c>
      <c r="D96" s="265">
        <v>52.895988688365421</v>
      </c>
      <c r="E96" s="265">
        <v>66.947753024866714</v>
      </c>
      <c r="F96" s="265">
        <v>64.985027062720278</v>
      </c>
      <c r="G96" s="265">
        <v>79.897018596585738</v>
      </c>
      <c r="H96" s="265">
        <v>54.649304486129168</v>
      </c>
      <c r="I96" s="265">
        <v>55.393533428475372</v>
      </c>
      <c r="J96" s="265">
        <v>56.672849653750539</v>
      </c>
      <c r="K96" s="265">
        <v>39.669786563364859</v>
      </c>
      <c r="L96" s="265">
        <v>41.975150881934859</v>
      </c>
      <c r="M96" s="265">
        <v>38.442388356751927</v>
      </c>
      <c r="N96" s="265">
        <v>38.784175809818016</v>
      </c>
      <c r="O96" s="265">
        <v>32.512684577023037</v>
      </c>
      <c r="P96" s="265">
        <v>33.036466320864037</v>
      </c>
      <c r="Q96" s="265">
        <v>35.126261320778028</v>
      </c>
      <c r="R96" s="265">
        <v>36.973065436386861</v>
      </c>
      <c r="S96" s="265">
        <v>39.925223454162172</v>
      </c>
      <c r="T96" s="265">
        <v>40.063889372735538</v>
      </c>
      <c r="U96" s="265">
        <v>42.262316984596097</v>
      </c>
      <c r="V96" s="265">
        <v>38.351363024010958</v>
      </c>
      <c r="W96" s="265">
        <v>50.320774446849427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390.87999759456949</v>
      </c>
      <c r="C99" s="225">
        <v>424.71149299964441</v>
      </c>
      <c r="D99" s="225">
        <v>418.03046367754871</v>
      </c>
      <c r="E99" s="225">
        <v>423.87731703086507</v>
      </c>
      <c r="F99" s="225">
        <v>417.15811004209831</v>
      </c>
      <c r="G99" s="225">
        <v>403.90842477628257</v>
      </c>
      <c r="H99" s="225">
        <v>396.24043897819928</v>
      </c>
      <c r="I99" s="225">
        <v>395.73998594643388</v>
      </c>
      <c r="J99" s="225">
        <v>385.83507636203979</v>
      </c>
      <c r="K99" s="225">
        <v>335.82628818786702</v>
      </c>
      <c r="L99" s="225">
        <v>361.14957131414349</v>
      </c>
      <c r="M99" s="225">
        <v>352.28329092643469</v>
      </c>
      <c r="N99" s="225">
        <v>333.24015356335133</v>
      </c>
      <c r="O99" s="225">
        <v>322.08627684133842</v>
      </c>
      <c r="P99" s="225">
        <v>322.62893323115401</v>
      </c>
      <c r="Q99" s="225">
        <v>339.12266967933562</v>
      </c>
      <c r="R99" s="225">
        <v>357.20144229682239</v>
      </c>
      <c r="S99" s="225">
        <v>368.28590636707179</v>
      </c>
      <c r="T99" s="225">
        <v>377.90764941621899</v>
      </c>
      <c r="U99" s="225">
        <v>365.10330869412257</v>
      </c>
      <c r="V99" s="225">
        <v>347.46928676877138</v>
      </c>
      <c r="W99" s="225">
        <v>372.78029571880478</v>
      </c>
      <c r="DA99" s="89" t="s">
        <v>1667</v>
      </c>
    </row>
    <row r="100" spans="1:105" ht="12" customHeight="1" x14ac:dyDescent="0.25">
      <c r="A100" s="55" t="s">
        <v>92</v>
      </c>
      <c r="B100" s="261">
        <v>3.2067478421899058</v>
      </c>
      <c r="C100" s="261">
        <v>3.4617996707691332</v>
      </c>
      <c r="D100" s="261">
        <v>3.378452916881836</v>
      </c>
      <c r="E100" s="261">
        <v>3.433086029503813</v>
      </c>
      <c r="F100" s="261">
        <v>3.3528710672559532</v>
      </c>
      <c r="G100" s="261">
        <v>3.247300220279207</v>
      </c>
      <c r="H100" s="261">
        <v>3.1919629937737581</v>
      </c>
      <c r="I100" s="261">
        <v>3.1989420182028701</v>
      </c>
      <c r="J100" s="261">
        <v>3.1326682499982978</v>
      </c>
      <c r="K100" s="261">
        <v>2.7167697608668719</v>
      </c>
      <c r="L100" s="261">
        <v>2.9303806496439599</v>
      </c>
      <c r="M100" s="261">
        <v>2.9206771829841069</v>
      </c>
      <c r="N100" s="261">
        <v>2.7043144616218</v>
      </c>
      <c r="O100" s="261">
        <v>2.626283204868352</v>
      </c>
      <c r="P100" s="261">
        <v>2.6038626703222478</v>
      </c>
      <c r="Q100" s="261">
        <v>2.7374440066808501</v>
      </c>
      <c r="R100" s="261">
        <v>2.8923558261141178</v>
      </c>
      <c r="S100" s="261">
        <v>2.9769016997475339</v>
      </c>
      <c r="T100" s="261">
        <v>3.05142469415531</v>
      </c>
      <c r="U100" s="261">
        <v>2.9413243012251278</v>
      </c>
      <c r="V100" s="261">
        <v>2.7900718257220238</v>
      </c>
      <c r="W100" s="261">
        <v>2.9777845075195462</v>
      </c>
      <c r="DA100" s="67" t="s">
        <v>1668</v>
      </c>
    </row>
    <row r="101" spans="1:105" ht="12" customHeight="1" x14ac:dyDescent="0.25">
      <c r="A101" s="202" t="s">
        <v>93</v>
      </c>
      <c r="B101" s="226">
        <v>0.9332202753106027</v>
      </c>
      <c r="C101" s="226">
        <v>1.0074448633975259</v>
      </c>
      <c r="D101" s="226">
        <v>0.98318948553911967</v>
      </c>
      <c r="E101" s="226">
        <v>0.99908868650882787</v>
      </c>
      <c r="F101" s="226">
        <v>0.97574471534648755</v>
      </c>
      <c r="G101" s="226">
        <v>0.94502173376863774</v>
      </c>
      <c r="H101" s="226">
        <v>0.92891762321934157</v>
      </c>
      <c r="I101" s="226">
        <v>0.93094864262580967</v>
      </c>
      <c r="J101" s="226">
        <v>0.91166180522748619</v>
      </c>
      <c r="K101" s="226">
        <v>0.79062799726101962</v>
      </c>
      <c r="L101" s="226">
        <v>0.85279253973335911</v>
      </c>
      <c r="M101" s="226">
        <v>0.84996865950534861</v>
      </c>
      <c r="N101" s="226">
        <v>0.78700328513441076</v>
      </c>
      <c r="O101" s="226">
        <v>0.76429481085021078</v>
      </c>
      <c r="P101" s="226">
        <v>0.75777003919637276</v>
      </c>
      <c r="Q101" s="226">
        <v>0.79664456804233319</v>
      </c>
      <c r="R101" s="226">
        <v>0.8417266443061332</v>
      </c>
      <c r="S101" s="226">
        <v>0.86633098719536694</v>
      </c>
      <c r="T101" s="226">
        <v>0.88801849515692299</v>
      </c>
      <c r="U101" s="226">
        <v>0.85597733568367207</v>
      </c>
      <c r="V101" s="226">
        <v>0.8119601931527447</v>
      </c>
      <c r="W101" s="226">
        <v>0.86658789985348228</v>
      </c>
      <c r="DA101" s="174" t="s">
        <v>1669</v>
      </c>
    </row>
    <row r="102" spans="1:105" ht="12" customHeight="1" x14ac:dyDescent="0.25">
      <c r="A102" s="202" t="s">
        <v>94</v>
      </c>
      <c r="B102" s="226">
        <v>8.3449573411829956</v>
      </c>
      <c r="C102" s="226">
        <v>9.2282240999664982</v>
      </c>
      <c r="D102" s="226">
        <v>10.426750368282921</v>
      </c>
      <c r="E102" s="226">
        <v>9.7432739369849859</v>
      </c>
      <c r="F102" s="226">
        <v>10.429765071036989</v>
      </c>
      <c r="G102" s="226">
        <v>9.9272790109435594</v>
      </c>
      <c r="H102" s="226">
        <v>10.063571499826409</v>
      </c>
      <c r="I102" s="226">
        <v>10.34705195897163</v>
      </c>
      <c r="J102" s="226">
        <v>9.2391195650314319</v>
      </c>
      <c r="K102" s="226">
        <v>8.2738539825514064</v>
      </c>
      <c r="L102" s="226">
        <v>8.4951269467349739</v>
      </c>
      <c r="M102" s="226">
        <v>6.7622058133925336</v>
      </c>
      <c r="N102" s="226">
        <v>7.3358225328606279</v>
      </c>
      <c r="O102" s="226">
        <v>6.4779420530639316</v>
      </c>
      <c r="P102" s="226">
        <v>6.6873313068596048</v>
      </c>
      <c r="Q102" s="226">
        <v>6.8650001250049542</v>
      </c>
      <c r="R102" s="226">
        <v>6.6515744958031382</v>
      </c>
      <c r="S102" s="226">
        <v>6.9657688179411217</v>
      </c>
      <c r="T102" s="226">
        <v>7.0754115578042782</v>
      </c>
      <c r="U102" s="226">
        <v>6.9904131327306409</v>
      </c>
      <c r="V102" s="226">
        <v>6.7449605898682963</v>
      </c>
      <c r="W102" s="226">
        <v>7.9472766113894426</v>
      </c>
      <c r="DA102" s="174" t="s">
        <v>1670</v>
      </c>
    </row>
    <row r="103" spans="1:105" ht="12" customHeight="1" x14ac:dyDescent="0.25">
      <c r="A103" s="202" t="s">
        <v>95</v>
      </c>
      <c r="B103" s="226">
        <v>2.851524778041215</v>
      </c>
      <c r="C103" s="226">
        <v>3.0783235925004511</v>
      </c>
      <c r="D103" s="226">
        <v>3.004209460184819</v>
      </c>
      <c r="E103" s="226">
        <v>3.0527906651967771</v>
      </c>
      <c r="F103" s="226">
        <v>2.9814614046262902</v>
      </c>
      <c r="G103" s="226">
        <v>2.887585022444831</v>
      </c>
      <c r="H103" s="226">
        <v>2.8383777007925581</v>
      </c>
      <c r="I103" s="226">
        <v>2.8445836334275931</v>
      </c>
      <c r="J103" s="226">
        <v>2.7856512503810849</v>
      </c>
      <c r="K103" s="226">
        <v>2.4158233420855959</v>
      </c>
      <c r="L103" s="226">
        <v>2.605771779625139</v>
      </c>
      <c r="M103" s="226">
        <v>2.5971432010854021</v>
      </c>
      <c r="N103" s="226">
        <v>2.4047477614153712</v>
      </c>
      <c r="O103" s="226">
        <v>2.3353603093785442</v>
      </c>
      <c r="P103" s="226">
        <v>2.3154233785871661</v>
      </c>
      <c r="Q103" s="226">
        <v>2.4342074268677698</v>
      </c>
      <c r="R103" s="226">
        <v>2.5719591034148568</v>
      </c>
      <c r="S103" s="226">
        <v>2.6471395246425469</v>
      </c>
      <c r="T103" s="226">
        <v>2.7134073372506262</v>
      </c>
      <c r="U103" s="226">
        <v>2.6155031633140542</v>
      </c>
      <c r="V103" s="226">
        <v>2.4810054719263088</v>
      </c>
      <c r="W103" s="226">
        <v>2.6479245406026481</v>
      </c>
      <c r="DA103" s="174" t="s">
        <v>1671</v>
      </c>
    </row>
    <row r="104" spans="1:105" ht="12" customHeight="1" x14ac:dyDescent="0.25">
      <c r="A104" s="56" t="s">
        <v>96</v>
      </c>
      <c r="B104" s="262">
        <v>4.4859923197814791</v>
      </c>
      <c r="C104" s="262">
        <v>4.8466793469435796</v>
      </c>
      <c r="D104" s="262">
        <v>4.8542278063633937</v>
      </c>
      <c r="E104" s="262">
        <v>4.8231686941526721</v>
      </c>
      <c r="F104" s="262">
        <v>4.805627978100631</v>
      </c>
      <c r="G104" s="262">
        <v>4.6069802239256514</v>
      </c>
      <c r="H104" s="262">
        <v>4.6099600810184294</v>
      </c>
      <c r="I104" s="262">
        <v>4.6659426396175228</v>
      </c>
      <c r="J104" s="262">
        <v>4.4569984334584039</v>
      </c>
      <c r="K104" s="262">
        <v>3.9656304009556149</v>
      </c>
      <c r="L104" s="262">
        <v>4.2260636582821318</v>
      </c>
      <c r="M104" s="262">
        <v>4.0626875821474284</v>
      </c>
      <c r="N104" s="262">
        <v>3.8301410860492369</v>
      </c>
      <c r="O104" s="262">
        <v>3.6591185032621478</v>
      </c>
      <c r="P104" s="262">
        <v>7.1633807335818656</v>
      </c>
      <c r="Q104" s="262">
        <v>8.2184219045827263</v>
      </c>
      <c r="R104" s="262">
        <v>8.9915478488966958</v>
      </c>
      <c r="S104" s="262">
        <v>9.7254450248995923</v>
      </c>
      <c r="T104" s="262">
        <v>10.73592150360729</v>
      </c>
      <c r="U104" s="262">
        <v>11.073779352065531</v>
      </c>
      <c r="V104" s="262">
        <v>11.92017923939472</v>
      </c>
      <c r="W104" s="262">
        <v>12.42121415722899</v>
      </c>
      <c r="DA104" s="68" t="s">
        <v>1672</v>
      </c>
    </row>
    <row r="105" spans="1:105" ht="12" customHeight="1" x14ac:dyDescent="0.25">
      <c r="A105" s="37" t="s">
        <v>160</v>
      </c>
      <c r="B105" s="228">
        <v>7.7365460173141956E-2</v>
      </c>
      <c r="C105" s="228">
        <v>7.7889833662050337E-2</v>
      </c>
      <c r="D105" s="228">
        <v>7.8870758863843468E-2</v>
      </c>
      <c r="E105" s="228">
        <v>7.382877780518636E-2</v>
      </c>
      <c r="F105" s="228">
        <v>8.5391797062021102E-2</v>
      </c>
      <c r="G105" s="228">
        <v>9.2169472054460688E-2</v>
      </c>
      <c r="H105" s="228">
        <v>4.7313506542261352E-2</v>
      </c>
      <c r="I105" s="228">
        <v>0.12972643381564231</v>
      </c>
      <c r="J105" s="228">
        <v>0.1433586941116369</v>
      </c>
      <c r="K105" s="228">
        <v>0.19589326836161741</v>
      </c>
      <c r="L105" s="228">
        <v>0.2345611128972199</v>
      </c>
      <c r="M105" s="228">
        <v>0.2011789242978925</v>
      </c>
      <c r="N105" s="228">
        <v>0.15210458756019951</v>
      </c>
      <c r="O105" s="228">
        <v>0.23697998893555111</v>
      </c>
      <c r="P105" s="228">
        <v>0.1098847028931788</v>
      </c>
      <c r="Q105" s="228">
        <v>0.12778956361002969</v>
      </c>
      <c r="R105" s="228">
        <v>9.9392628325819951E-2</v>
      </c>
      <c r="S105" s="228">
        <v>9.3281175304606417E-2</v>
      </c>
      <c r="T105" s="228">
        <v>7.5508374228261066E-2</v>
      </c>
      <c r="U105" s="228">
        <v>6.8548297871022665E-2</v>
      </c>
      <c r="V105" s="228">
        <v>5.7012474807561643E-2</v>
      </c>
      <c r="W105" s="228">
        <v>6.0045511377475907E-2</v>
      </c>
      <c r="DA105" s="69" t="s">
        <v>1673</v>
      </c>
    </row>
    <row r="106" spans="1:105" ht="12" customHeight="1" x14ac:dyDescent="0.25">
      <c r="A106" s="37" t="s">
        <v>162</v>
      </c>
      <c r="B106" s="228">
        <v>3.3863669143744151</v>
      </c>
      <c r="C106" s="228">
        <v>3.6196824089548651</v>
      </c>
      <c r="D106" s="228">
        <v>3.002729272984062</v>
      </c>
      <c r="E106" s="228">
        <v>3.4481946556031891</v>
      </c>
      <c r="F106" s="228">
        <v>2.9969703237938461</v>
      </c>
      <c r="G106" s="228">
        <v>3.018372718089771</v>
      </c>
      <c r="H106" s="228">
        <v>2.8118835331021601</v>
      </c>
      <c r="I106" s="228">
        <v>2.5994401005984931</v>
      </c>
      <c r="J106" s="228">
        <v>2.8278437574459101</v>
      </c>
      <c r="K106" s="228">
        <v>2.0881407537561181</v>
      </c>
      <c r="L106" s="228">
        <v>2.3259501442904971</v>
      </c>
      <c r="M106" s="228">
        <v>2.9546276831059761</v>
      </c>
      <c r="N106" s="228">
        <v>2.459567904938003</v>
      </c>
      <c r="O106" s="228">
        <v>2.625732704143422</v>
      </c>
      <c r="P106" s="228">
        <v>1.5505589066365011</v>
      </c>
      <c r="Q106" s="228">
        <v>1.53603578723209</v>
      </c>
      <c r="R106" s="228">
        <v>1.727417066568645</v>
      </c>
      <c r="S106" s="228">
        <v>1.6913370120570199</v>
      </c>
      <c r="T106" s="228">
        <v>1.641396626782613</v>
      </c>
      <c r="U106" s="228">
        <v>1.458211086197591</v>
      </c>
      <c r="V106" s="228">
        <v>1.218849866133457</v>
      </c>
      <c r="W106" s="228">
        <v>1.2344318785544099</v>
      </c>
      <c r="DA106" s="69" t="s">
        <v>1674</v>
      </c>
    </row>
    <row r="107" spans="1:105" ht="12" customHeight="1" x14ac:dyDescent="0.25">
      <c r="A107" s="37" t="s">
        <v>97</v>
      </c>
      <c r="B107" s="228">
        <v>1.4574752886882921E-4</v>
      </c>
      <c r="C107" s="228">
        <v>1.4044797307827511E-4</v>
      </c>
      <c r="D107" s="228">
        <v>1.5794205999038869E-4</v>
      </c>
      <c r="E107" s="228">
        <v>7.1398556081441529E-4</v>
      </c>
      <c r="F107" s="228">
        <v>2.3928299122231958E-3</v>
      </c>
      <c r="G107" s="228">
        <v>2.0600642583558349E-3</v>
      </c>
      <c r="H107" s="228">
        <v>3.706319721346833E-3</v>
      </c>
      <c r="I107" s="228">
        <v>3.848342586959833E-3</v>
      </c>
      <c r="J107" s="228">
        <v>4.6970525726679592E-3</v>
      </c>
      <c r="K107" s="228">
        <v>6.6500086119391172E-3</v>
      </c>
      <c r="L107" s="228">
        <v>7.6807617665647747E-3</v>
      </c>
      <c r="M107" s="228">
        <v>7.3299667521703714E-3</v>
      </c>
      <c r="N107" s="228">
        <v>7.9714574954590119E-3</v>
      </c>
      <c r="O107" s="228">
        <v>8.3507746322352954E-3</v>
      </c>
      <c r="P107" s="228">
        <v>8.3710379074401157E-3</v>
      </c>
      <c r="Q107" s="228">
        <v>8.1432848249930918E-3</v>
      </c>
      <c r="R107" s="228">
        <v>7.8363391342612353E-3</v>
      </c>
      <c r="S107" s="228">
        <v>7.7241848275927524E-3</v>
      </c>
      <c r="T107" s="228">
        <v>7.7941145665239662E-3</v>
      </c>
      <c r="U107" s="228">
        <v>7.5579731733026517E-3</v>
      </c>
      <c r="V107" s="228">
        <v>7.8226537037454757E-3</v>
      </c>
      <c r="W107" s="228">
        <v>7.2922029643659103E-3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4.9425936113961972</v>
      </c>
      <c r="Q108" s="228">
        <v>6.0594940984539818</v>
      </c>
      <c r="R108" s="228">
        <v>6.7665691599936437</v>
      </c>
      <c r="S108" s="228">
        <v>7.5362018415113514</v>
      </c>
      <c r="T108" s="228">
        <v>8.6356793507245193</v>
      </c>
      <c r="U108" s="228">
        <v>9.1766666238174324</v>
      </c>
      <c r="V108" s="228">
        <v>10.32423431755322</v>
      </c>
      <c r="W108" s="228">
        <v>10.681437148720001</v>
      </c>
      <c r="DA108" s="69" t="s">
        <v>1676</v>
      </c>
    </row>
    <row r="109" spans="1:105" ht="12" customHeight="1" x14ac:dyDescent="0.25">
      <c r="A109" s="37" t="s">
        <v>38</v>
      </c>
      <c r="B109" s="228">
        <v>1.022114197705053</v>
      </c>
      <c r="C109" s="228">
        <v>1.1489666563535861</v>
      </c>
      <c r="D109" s="228">
        <v>1.7724698324554979</v>
      </c>
      <c r="E109" s="228">
        <v>1.300431275183483</v>
      </c>
      <c r="F109" s="228">
        <v>1.7208730273325401</v>
      </c>
      <c r="G109" s="228">
        <v>1.494377969523065</v>
      </c>
      <c r="H109" s="228">
        <v>1.7470567216526609</v>
      </c>
      <c r="I109" s="228">
        <v>1.9329277626164281</v>
      </c>
      <c r="J109" s="228">
        <v>1.48109892932819</v>
      </c>
      <c r="K109" s="228">
        <v>1.6749463702259411</v>
      </c>
      <c r="L109" s="228">
        <v>1.6578716393278501</v>
      </c>
      <c r="M109" s="228">
        <v>0.89955100799138843</v>
      </c>
      <c r="N109" s="228">
        <v>1.2104971360555761</v>
      </c>
      <c r="O109" s="228">
        <v>0.78805503555093948</v>
      </c>
      <c r="P109" s="228">
        <v>0.55197247474854938</v>
      </c>
      <c r="Q109" s="228">
        <v>0.48695917046163301</v>
      </c>
      <c r="R109" s="228">
        <v>0.39033265487432672</v>
      </c>
      <c r="S109" s="228">
        <v>0.39690081119902237</v>
      </c>
      <c r="T109" s="228">
        <v>0.37554303730537231</v>
      </c>
      <c r="U109" s="228">
        <v>0.36279537100618148</v>
      </c>
      <c r="V109" s="228">
        <v>0.31225992719673462</v>
      </c>
      <c r="W109" s="228">
        <v>0.4380074156127321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284.59781073499545</v>
      </c>
      <c r="C110" s="263">
        <f t="shared" si="4"/>
        <v>308.05124485721109</v>
      </c>
      <c r="D110" s="263">
        <f t="shared" si="4"/>
        <v>292.75598578618735</v>
      </c>
      <c r="E110" s="263">
        <f t="shared" si="4"/>
        <v>303.36438753699832</v>
      </c>
      <c r="F110" s="263">
        <f t="shared" si="4"/>
        <v>292.02538787025298</v>
      </c>
      <c r="G110" s="263">
        <f t="shared" si="4"/>
        <v>284.11971624621128</v>
      </c>
      <c r="H110" s="263">
        <f t="shared" si="4"/>
        <v>276.10902504970403</v>
      </c>
      <c r="I110" s="263">
        <f t="shared" si="4"/>
        <v>273.3821407674759</v>
      </c>
      <c r="J110" s="263">
        <f t="shared" si="4"/>
        <v>273.18679553908009</v>
      </c>
      <c r="K110" s="263">
        <f t="shared" si="4"/>
        <v>235.91620737586771</v>
      </c>
      <c r="L110" s="263">
        <f t="shared" si="4"/>
        <v>256.84897137947024</v>
      </c>
      <c r="M110" s="263">
        <f t="shared" si="4"/>
        <v>262.30590093706832</v>
      </c>
      <c r="N110" s="263">
        <f t="shared" si="4"/>
        <v>240.96586223452726</v>
      </c>
      <c r="O110" s="263">
        <f t="shared" si="4"/>
        <v>237.66809329833205</v>
      </c>
      <c r="P110" s="263">
        <f t="shared" si="4"/>
        <v>233.36054568909944</v>
      </c>
      <c r="Q110" s="263">
        <f t="shared" si="4"/>
        <v>245.93001290278892</v>
      </c>
      <c r="R110" s="263">
        <f t="shared" si="4"/>
        <v>263.21165982879506</v>
      </c>
      <c r="S110" s="263">
        <f t="shared" si="4"/>
        <v>270.13439136998159</v>
      </c>
      <c r="T110" s="263">
        <f t="shared" si="4"/>
        <v>277.06340637740993</v>
      </c>
      <c r="U110" s="263">
        <f t="shared" si="4"/>
        <v>265.84219444714438</v>
      </c>
      <c r="V110" s="263">
        <f t="shared" si="4"/>
        <v>251.03338054478695</v>
      </c>
      <c r="W110" s="263">
        <f t="shared" si="4"/>
        <v>264.17007157039461</v>
      </c>
      <c r="DA110" s="70"/>
    </row>
    <row r="111" spans="1:105" ht="12" customHeight="1" x14ac:dyDescent="0.25">
      <c r="A111" s="60" t="s">
        <v>1556</v>
      </c>
      <c r="B111" s="264">
        <v>248.0496087914153</v>
      </c>
      <c r="C111" s="264">
        <v>267.63462147656048</v>
      </c>
      <c r="D111" s="264">
        <v>247.09020674203941</v>
      </c>
      <c r="E111" s="264">
        <v>260.69201320583522</v>
      </c>
      <c r="F111" s="264">
        <v>246.34640540749541</v>
      </c>
      <c r="G111" s="264">
        <v>240.6414594729064</v>
      </c>
      <c r="H111" s="264">
        <v>232.03385145544661</v>
      </c>
      <c r="I111" s="264">
        <v>228.06541486272701</v>
      </c>
      <c r="J111" s="264">
        <v>232.72245356129571</v>
      </c>
      <c r="K111" s="264">
        <v>199.6794150421737</v>
      </c>
      <c r="L111" s="264">
        <v>219.6430753524925</v>
      </c>
      <c r="M111" s="264">
        <v>232.68963646172639</v>
      </c>
      <c r="N111" s="264">
        <v>208.83734289146159</v>
      </c>
      <c r="O111" s="264">
        <v>209.29681173817639</v>
      </c>
      <c r="P111" s="264">
        <v>204.07220722623529</v>
      </c>
      <c r="Q111" s="264">
        <v>215.8635427396454</v>
      </c>
      <c r="R111" s="264">
        <v>234.07992458125241</v>
      </c>
      <c r="S111" s="264">
        <v>239.62658707073101</v>
      </c>
      <c r="T111" s="264">
        <v>246.0754024996198</v>
      </c>
      <c r="U111" s="264">
        <v>235.2264560558591</v>
      </c>
      <c r="V111" s="264">
        <v>221.49264454564411</v>
      </c>
      <c r="W111" s="264">
        <v>229.36358201997871</v>
      </c>
      <c r="DA111" s="72" t="s">
        <v>1678</v>
      </c>
    </row>
    <row r="112" spans="1:105" ht="12" customHeight="1" x14ac:dyDescent="0.25">
      <c r="A112" s="59" t="s">
        <v>30</v>
      </c>
      <c r="B112" s="232">
        <v>18.407756665438541</v>
      </c>
      <c r="C112" s="232">
        <v>11.371051601738809</v>
      </c>
      <c r="D112" s="232">
        <v>10.383988601936361</v>
      </c>
      <c r="E112" s="232">
        <v>7.2226879835854492</v>
      </c>
      <c r="F112" s="232">
        <v>5.2479221853033309</v>
      </c>
      <c r="G112" s="232">
        <v>5.1117147184640146</v>
      </c>
      <c r="H112" s="232">
        <v>7.8752338793806818</v>
      </c>
      <c r="I112" s="232">
        <v>15.9415480516023</v>
      </c>
      <c r="J112" s="232">
        <v>12.37448305960662</v>
      </c>
      <c r="K112" s="232">
        <v>1.9444463136580401</v>
      </c>
      <c r="L112" s="232">
        <v>2.7084462258546278</v>
      </c>
      <c r="M112" s="232">
        <v>18.220394402902809</v>
      </c>
      <c r="N112" s="232">
        <v>1.1052086739235061</v>
      </c>
      <c r="O112" s="232">
        <v>1.0107934131120051</v>
      </c>
      <c r="P112" s="232">
        <v>0.89799386018363481</v>
      </c>
      <c r="Q112" s="232">
        <v>0.73231459999446535</v>
      </c>
      <c r="R112" s="232">
        <v>1.072551564049343</v>
      </c>
      <c r="S112" s="232">
        <v>1.2123142847549191</v>
      </c>
      <c r="T112" s="232">
        <v>1.30124282533766</v>
      </c>
      <c r="U112" s="232">
        <v>0.91185395539170344</v>
      </c>
      <c r="V112" s="232">
        <v>0.90447115558696556</v>
      </c>
      <c r="W112" s="232">
        <v>0.83162376486290512</v>
      </c>
      <c r="DA112" s="71" t="s">
        <v>1679</v>
      </c>
    </row>
    <row r="113" spans="1:105" ht="12" customHeight="1" x14ac:dyDescent="0.25">
      <c r="A113" s="59" t="s">
        <v>33</v>
      </c>
      <c r="B113" s="297">
        <v>2.131107022486562</v>
      </c>
      <c r="C113" s="297">
        <v>2.0851187090846288</v>
      </c>
      <c r="D113" s="297">
        <v>2.3350928704128648</v>
      </c>
      <c r="E113" s="297">
        <v>1.8884216353468339</v>
      </c>
      <c r="F113" s="297">
        <v>2.1709888374457429</v>
      </c>
      <c r="G113" s="297">
        <v>1.7221458166071399</v>
      </c>
      <c r="H113" s="297">
        <v>1.94894286633958</v>
      </c>
      <c r="I113" s="297">
        <v>1.9202177604264861</v>
      </c>
      <c r="J113" s="297">
        <v>2.0815483589085328</v>
      </c>
      <c r="K113" s="297">
        <v>2.751228408600821</v>
      </c>
      <c r="L113" s="297">
        <v>3.301620726339932</v>
      </c>
      <c r="M113" s="297">
        <v>2.3320731256126899</v>
      </c>
      <c r="N113" s="297">
        <v>2.3602672415921249</v>
      </c>
      <c r="O113" s="297">
        <v>1.5929238446540051</v>
      </c>
      <c r="P113" s="297">
        <v>4.8398372240597771</v>
      </c>
      <c r="Q113" s="297">
        <v>4.0398082857440052</v>
      </c>
      <c r="R113" s="297">
        <v>5.1837402424459844</v>
      </c>
      <c r="S113" s="297">
        <v>3.9698675064447082</v>
      </c>
      <c r="T113" s="297">
        <v>3.7946403405364522</v>
      </c>
      <c r="U113" s="297">
        <v>4.1751076998338714</v>
      </c>
      <c r="V113" s="297">
        <v>3.8824799419587488</v>
      </c>
      <c r="W113" s="297">
        <v>2.6725686311136592</v>
      </c>
      <c r="DA113" s="122" t="s">
        <v>1680</v>
      </c>
    </row>
    <row r="114" spans="1:105" ht="12" customHeight="1" x14ac:dyDescent="0.25">
      <c r="A114" s="59" t="s">
        <v>160</v>
      </c>
      <c r="B114" s="297">
        <v>4.9337957447422074</v>
      </c>
      <c r="C114" s="297">
        <v>5.2431938110498164</v>
      </c>
      <c r="D114" s="297">
        <v>5.7996801629609962</v>
      </c>
      <c r="E114" s="297">
        <v>5.1902171795507313</v>
      </c>
      <c r="F114" s="297">
        <v>6.5789902815334029</v>
      </c>
      <c r="G114" s="297">
        <v>6.961311063822091</v>
      </c>
      <c r="H114" s="297">
        <v>3.5667562528565191</v>
      </c>
      <c r="I114" s="297">
        <v>9.7153971910007861</v>
      </c>
      <c r="J114" s="297">
        <v>10.29770460112438</v>
      </c>
      <c r="K114" s="297">
        <v>15.958933739890879</v>
      </c>
      <c r="L114" s="297">
        <v>18.896110717314141</v>
      </c>
      <c r="M114" s="297">
        <v>12.97999507390986</v>
      </c>
      <c r="N114" s="297">
        <v>11.75162986707589</v>
      </c>
      <c r="O114" s="297">
        <v>17.168113401174349</v>
      </c>
      <c r="P114" s="297">
        <v>13.289548610475681</v>
      </c>
      <c r="Q114" s="297">
        <v>16.479382395299929</v>
      </c>
      <c r="R114" s="297">
        <v>12.601619041431411</v>
      </c>
      <c r="S114" s="297">
        <v>12.45805287374256</v>
      </c>
      <c r="T114" s="297">
        <v>10.772137980775369</v>
      </c>
      <c r="U114" s="297">
        <v>10.48792879551703</v>
      </c>
      <c r="V114" s="297">
        <v>9.8517301715979251</v>
      </c>
      <c r="W114" s="297">
        <v>10.66878779815371</v>
      </c>
      <c r="DA114" s="122" t="s">
        <v>1681</v>
      </c>
    </row>
    <row r="115" spans="1:105" ht="12" customHeight="1" x14ac:dyDescent="0.25">
      <c r="A115" s="59" t="s">
        <v>70</v>
      </c>
      <c r="B115" s="297">
        <v>11.79068447129192</v>
      </c>
      <c r="C115" s="297">
        <v>11.1089760799644</v>
      </c>
      <c r="D115" s="297">
        <v>13.055977353993899</v>
      </c>
      <c r="E115" s="297">
        <v>9.784623382390393</v>
      </c>
      <c r="F115" s="297">
        <v>6.9765984038122344</v>
      </c>
      <c r="G115" s="297">
        <v>4.3355108292875597</v>
      </c>
      <c r="H115" s="297">
        <v>11.74321577110782</v>
      </c>
      <c r="I115" s="297">
        <v>10.47401656250255</v>
      </c>
      <c r="J115" s="297">
        <v>9.7037210748702396</v>
      </c>
      <c r="K115" s="297">
        <v>12.98264757613242</v>
      </c>
      <c r="L115" s="297">
        <v>11.84643612799038</v>
      </c>
      <c r="M115" s="297">
        <v>13.09030407470188</v>
      </c>
      <c r="N115" s="297">
        <v>8.1437543221955799</v>
      </c>
      <c r="O115" s="297">
        <v>3.8575814998438722</v>
      </c>
      <c r="P115" s="297">
        <v>2.009253874062265</v>
      </c>
      <c r="Q115" s="297">
        <v>1.2723013419208269</v>
      </c>
      <c r="R115" s="297">
        <v>1.453557878137901</v>
      </c>
      <c r="S115" s="297">
        <v>1.510740769346383</v>
      </c>
      <c r="T115" s="297">
        <v>1.6503599439161161</v>
      </c>
      <c r="U115" s="297">
        <v>1.8867591802482031</v>
      </c>
      <c r="V115" s="297">
        <v>1.2804907382837689</v>
      </c>
      <c r="W115" s="297">
        <v>1.110698073491982</v>
      </c>
      <c r="DA115" s="122" t="s">
        <v>1682</v>
      </c>
    </row>
    <row r="116" spans="1:105" ht="12" customHeight="1" x14ac:dyDescent="0.25">
      <c r="A116" s="59" t="s">
        <v>162</v>
      </c>
      <c r="B116" s="297">
        <v>210.7862648874561</v>
      </c>
      <c r="C116" s="297">
        <v>237.8262812747229</v>
      </c>
      <c r="D116" s="297">
        <v>215.5154677527353</v>
      </c>
      <c r="E116" s="297">
        <v>236.6060630249618</v>
      </c>
      <c r="F116" s="297">
        <v>225.37190569940071</v>
      </c>
      <c r="G116" s="297">
        <v>222.51077704472559</v>
      </c>
      <c r="H116" s="297">
        <v>206.89970268576201</v>
      </c>
      <c r="I116" s="297">
        <v>190.0142352971948</v>
      </c>
      <c r="J116" s="297">
        <v>198.2649964667859</v>
      </c>
      <c r="K116" s="297">
        <v>166.04215900389161</v>
      </c>
      <c r="L116" s="297">
        <v>182.89046155499341</v>
      </c>
      <c r="M116" s="297">
        <v>186.06686978459919</v>
      </c>
      <c r="N116" s="297">
        <v>185.4764827866745</v>
      </c>
      <c r="O116" s="297">
        <v>185.6673995793922</v>
      </c>
      <c r="P116" s="297">
        <v>183.03557365745399</v>
      </c>
      <c r="Q116" s="297">
        <v>193.33973611668611</v>
      </c>
      <c r="R116" s="297">
        <v>213.7684558551878</v>
      </c>
      <c r="S116" s="297">
        <v>220.47561163644249</v>
      </c>
      <c r="T116" s="297">
        <v>228.55702140905419</v>
      </c>
      <c r="U116" s="297">
        <v>217.76480642486831</v>
      </c>
      <c r="V116" s="297">
        <v>205.57347253821669</v>
      </c>
      <c r="W116" s="297">
        <v>214.07990375235639</v>
      </c>
      <c r="DA116" s="122" t="s">
        <v>1683</v>
      </c>
    </row>
    <row r="117" spans="1:105" ht="12" customHeight="1" x14ac:dyDescent="0.25">
      <c r="A117" s="60" t="s">
        <v>1563</v>
      </c>
      <c r="B117" s="264">
        <v>36.548201943580139</v>
      </c>
      <c r="C117" s="264">
        <v>40.41662338065062</v>
      </c>
      <c r="D117" s="264">
        <v>45.665779044147911</v>
      </c>
      <c r="E117" s="264">
        <v>42.672374331163077</v>
      </c>
      <c r="F117" s="264">
        <v>45.678982462757581</v>
      </c>
      <c r="G117" s="264">
        <v>43.478256773304857</v>
      </c>
      <c r="H117" s="264">
        <v>44.075173594257407</v>
      </c>
      <c r="I117" s="264">
        <v>45.316725904748878</v>
      </c>
      <c r="J117" s="264">
        <v>40.464341977784393</v>
      </c>
      <c r="K117" s="264">
        <v>36.236792333694012</v>
      </c>
      <c r="L117" s="264">
        <v>37.205896026977747</v>
      </c>
      <c r="M117" s="264">
        <v>29.616264475341939</v>
      </c>
      <c r="N117" s="264">
        <v>32.128519343065669</v>
      </c>
      <c r="O117" s="264">
        <v>28.371281560155651</v>
      </c>
      <c r="P117" s="264">
        <v>29.28833846286415</v>
      </c>
      <c r="Q117" s="264">
        <v>30.06647016314351</v>
      </c>
      <c r="R117" s="264">
        <v>29.13173524754264</v>
      </c>
      <c r="S117" s="264">
        <v>30.507804299250601</v>
      </c>
      <c r="T117" s="264">
        <v>30.98800387779011</v>
      </c>
      <c r="U117" s="264">
        <v>30.615738391285259</v>
      </c>
      <c r="V117" s="264">
        <v>29.54073599914285</v>
      </c>
      <c r="W117" s="264">
        <v>34.806489550415932</v>
      </c>
      <c r="DA117" s="72" t="s">
        <v>1684</v>
      </c>
    </row>
    <row r="118" spans="1:105" ht="12" customHeight="1" x14ac:dyDescent="0.25">
      <c r="A118" s="57" t="s">
        <v>1565</v>
      </c>
      <c r="B118" s="263">
        <v>29.29755011333015</v>
      </c>
      <c r="C118" s="263">
        <v>32.398530869839313</v>
      </c>
      <c r="D118" s="263">
        <v>36.606327503484543</v>
      </c>
      <c r="E118" s="263">
        <v>34.206772397503308</v>
      </c>
      <c r="F118" s="263">
        <v>36.616911548603412</v>
      </c>
      <c r="G118" s="263">
        <v>34.85277904019803</v>
      </c>
      <c r="H118" s="263">
        <v>35.331275916797971</v>
      </c>
      <c r="I118" s="263">
        <v>36.32652162248538</v>
      </c>
      <c r="J118" s="263">
        <v>32.43678276504945</v>
      </c>
      <c r="K118" s="263">
        <v>29.047919812351289</v>
      </c>
      <c r="L118" s="263">
        <v>29.824766893989509</v>
      </c>
      <c r="M118" s="263">
        <v>23.740812037085249</v>
      </c>
      <c r="N118" s="263">
        <v>25.754670694159959</v>
      </c>
      <c r="O118" s="263">
        <v>22.742816310668481</v>
      </c>
      <c r="P118" s="263">
        <v>23.4779419566675</v>
      </c>
      <c r="Q118" s="263">
        <v>24.101703216356778</v>
      </c>
      <c r="R118" s="263">
        <v>23.352406627846861</v>
      </c>
      <c r="S118" s="263">
        <v>24.455482835646439</v>
      </c>
      <c r="T118" s="263">
        <v>24.84041753745143</v>
      </c>
      <c r="U118" s="263">
        <v>24.542004314191491</v>
      </c>
      <c r="V118" s="263">
        <v>23.680267353660259</v>
      </c>
      <c r="W118" s="263">
        <v>27.901369086408241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30.293586265290525</v>
      </c>
      <c r="C119" s="263">
        <f t="shared" si="5"/>
        <v>32.926746875651247</v>
      </c>
      <c r="D119" s="263">
        <f t="shared" si="5"/>
        <v>32.449876409394719</v>
      </c>
      <c r="E119" s="263">
        <f t="shared" si="5"/>
        <v>32.883922774169413</v>
      </c>
      <c r="F119" s="263">
        <f t="shared" si="5"/>
        <v>32.389189881190546</v>
      </c>
      <c r="G119" s="263">
        <f t="shared" si="5"/>
        <v>31.358488141646042</v>
      </c>
      <c r="H119" s="263">
        <f t="shared" si="5"/>
        <v>30.765246353473529</v>
      </c>
      <c r="I119" s="263">
        <f t="shared" si="5"/>
        <v>30.729019021809389</v>
      </c>
      <c r="J119" s="263">
        <f t="shared" si="5"/>
        <v>29.937819346208357</v>
      </c>
      <c r="K119" s="263">
        <f t="shared" si="5"/>
        <v>26.059782046993291</v>
      </c>
      <c r="L119" s="263">
        <f t="shared" si="5"/>
        <v>28.013582186962715</v>
      </c>
      <c r="M119" s="263">
        <f t="shared" si="5"/>
        <v>27.271338833001767</v>
      </c>
      <c r="N119" s="263">
        <f t="shared" si="5"/>
        <v>25.838137101741879</v>
      </c>
      <c r="O119" s="263">
        <f t="shared" si="5"/>
        <v>24.955067580532315</v>
      </c>
      <c r="P119" s="263">
        <f t="shared" si="5"/>
        <v>24.731197354699226</v>
      </c>
      <c r="Q119" s="263">
        <f t="shared" si="5"/>
        <v>25.935707707514865</v>
      </c>
      <c r="R119" s="263">
        <f t="shared" si="5"/>
        <v>27.27185951850047</v>
      </c>
      <c r="S119" s="263">
        <f t="shared" si="5"/>
        <v>28.086469113300758</v>
      </c>
      <c r="T119" s="263">
        <f t="shared" si="5"/>
        <v>28.758643607669264</v>
      </c>
      <c r="U119" s="263">
        <f t="shared" si="5"/>
        <v>27.734787323727076</v>
      </c>
      <c r="V119" s="263">
        <f t="shared" si="5"/>
        <v>26.290430037031449</v>
      </c>
      <c r="W119" s="263">
        <f t="shared" si="5"/>
        <v>28.259888687531046</v>
      </c>
      <c r="DA119" s="70"/>
    </row>
    <row r="120" spans="1:105" ht="12" customHeight="1" x14ac:dyDescent="0.25">
      <c r="A120" s="60" t="s">
        <v>1568</v>
      </c>
      <c r="B120" s="264">
        <v>21.31946331622003</v>
      </c>
      <c r="C120" s="264">
        <v>23.002763529927549</v>
      </c>
      <c r="D120" s="264">
        <v>21.237004259353</v>
      </c>
      <c r="E120" s="264">
        <v>22.406057560231471</v>
      </c>
      <c r="F120" s="264">
        <v>21.17307573576602</v>
      </c>
      <c r="G120" s="264">
        <v>20.68274484523932</v>
      </c>
      <c r="H120" s="264">
        <v>19.942934836012711</v>
      </c>
      <c r="I120" s="264">
        <v>19.601854119242159</v>
      </c>
      <c r="J120" s="264">
        <v>20.002119075031072</v>
      </c>
      <c r="K120" s="264">
        <v>17.162123273395899</v>
      </c>
      <c r="L120" s="264">
        <v>18.877967639033329</v>
      </c>
      <c r="M120" s="264">
        <v>19.999298498317319</v>
      </c>
      <c r="N120" s="264">
        <v>17.949232383491939</v>
      </c>
      <c r="O120" s="264">
        <v>17.988722988900321</v>
      </c>
      <c r="P120" s="264">
        <v>17.53967666797768</v>
      </c>
      <c r="Q120" s="264">
        <v>18.55312291428389</v>
      </c>
      <c r="R120" s="264">
        <v>20.118791517103489</v>
      </c>
      <c r="S120" s="264">
        <v>20.595518201124701</v>
      </c>
      <c r="T120" s="264">
        <v>21.149783473459308</v>
      </c>
      <c r="U120" s="264">
        <v>20.217334045885789</v>
      </c>
      <c r="V120" s="264">
        <v>19.036935124434059</v>
      </c>
      <c r="W120" s="264">
        <v>19.713429490081062</v>
      </c>
      <c r="DA120" s="72" t="s">
        <v>1686</v>
      </c>
    </row>
    <row r="121" spans="1:105" ht="12" customHeight="1" x14ac:dyDescent="0.25">
      <c r="A121" s="59" t="s">
        <v>30</v>
      </c>
      <c r="B121" s="232">
        <v>1.5821169598889679</v>
      </c>
      <c r="C121" s="232">
        <v>0.97732352278761414</v>
      </c>
      <c r="D121" s="232">
        <v>0.89248705189931754</v>
      </c>
      <c r="E121" s="232">
        <v>0.62077836873364345</v>
      </c>
      <c r="F121" s="232">
        <v>0.45105043729391192</v>
      </c>
      <c r="G121" s="232">
        <v>0.43934362547177391</v>
      </c>
      <c r="H121" s="232">
        <v>0.67686363472273414</v>
      </c>
      <c r="I121" s="232">
        <v>1.3701503120518379</v>
      </c>
      <c r="J121" s="232">
        <v>1.063566836214257</v>
      </c>
      <c r="K121" s="232">
        <v>0.16712202069728299</v>
      </c>
      <c r="L121" s="232">
        <v>0.2327865794161281</v>
      </c>
      <c r="M121" s="232">
        <v>1.5660134759833211</v>
      </c>
      <c r="N121" s="232">
        <v>9.4990900793131314E-2</v>
      </c>
      <c r="O121" s="232">
        <v>8.6876061591531287E-2</v>
      </c>
      <c r="P121" s="232">
        <v>7.7181122170100341E-2</v>
      </c>
      <c r="Q121" s="232">
        <v>6.2941257301651024E-2</v>
      </c>
      <c r="R121" s="232">
        <v>9.2184074935318994E-2</v>
      </c>
      <c r="S121" s="232">
        <v>0.1041964550861107</v>
      </c>
      <c r="T121" s="232">
        <v>0.1118397195442013</v>
      </c>
      <c r="U121" s="232">
        <v>7.8372374971455161E-2</v>
      </c>
      <c r="V121" s="232">
        <v>7.7737835250247744E-2</v>
      </c>
      <c r="W121" s="232">
        <v>7.1476719654093274E-2</v>
      </c>
      <c r="DA121" s="71" t="s">
        <v>1687</v>
      </c>
    </row>
    <row r="122" spans="1:105" ht="12" customHeight="1" x14ac:dyDescent="0.25">
      <c r="A122" s="59" t="s">
        <v>33</v>
      </c>
      <c r="B122" s="297">
        <v>0.18316520719468909</v>
      </c>
      <c r="C122" s="297">
        <v>0.17921258592137029</v>
      </c>
      <c r="D122" s="297">
        <v>0.20069746142029371</v>
      </c>
      <c r="E122" s="297">
        <v>0.1623067900670942</v>
      </c>
      <c r="F122" s="297">
        <v>0.18659298478784589</v>
      </c>
      <c r="G122" s="297">
        <v>0.14801565195457131</v>
      </c>
      <c r="H122" s="297">
        <v>0.16750849213906691</v>
      </c>
      <c r="I122" s="297">
        <v>0.16503961567216741</v>
      </c>
      <c r="J122" s="297">
        <v>0.17890572008926439</v>
      </c>
      <c r="K122" s="297">
        <v>0.2364636389369609</v>
      </c>
      <c r="L122" s="297">
        <v>0.2837689698533884</v>
      </c>
      <c r="M122" s="297">
        <v>0.2004379192311109</v>
      </c>
      <c r="N122" s="297">
        <v>0.20286115797067389</v>
      </c>
      <c r="O122" s="297">
        <v>0.136909232137473</v>
      </c>
      <c r="P122" s="297">
        <v>0.41597619386525581</v>
      </c>
      <c r="Q122" s="297">
        <v>0.34721499853242982</v>
      </c>
      <c r="R122" s="297">
        <v>0.4455341029486255</v>
      </c>
      <c r="S122" s="297">
        <v>0.34120370149453327</v>
      </c>
      <c r="T122" s="297">
        <v>0.32614320954782888</v>
      </c>
      <c r="U122" s="297">
        <v>0.35884376468710871</v>
      </c>
      <c r="V122" s="297">
        <v>0.33369288144353748</v>
      </c>
      <c r="W122" s="297">
        <v>0.2297029580845682</v>
      </c>
      <c r="DA122" s="122" t="s">
        <v>1688</v>
      </c>
    </row>
    <row r="123" spans="1:105" ht="12" customHeight="1" x14ac:dyDescent="0.25">
      <c r="A123" s="59" t="s">
        <v>160</v>
      </c>
      <c r="B123" s="297">
        <v>0.42405177699032243</v>
      </c>
      <c r="C123" s="297">
        <v>0.45064404116237039</v>
      </c>
      <c r="D123" s="297">
        <v>0.49847314447502239</v>
      </c>
      <c r="E123" s="297">
        <v>0.44609078523358808</v>
      </c>
      <c r="F123" s="297">
        <v>0.56545359070839896</v>
      </c>
      <c r="G123" s="297">
        <v>0.59831344456080426</v>
      </c>
      <c r="H123" s="297">
        <v>0.30655694020713442</v>
      </c>
      <c r="I123" s="297">
        <v>0.83502269979478694</v>
      </c>
      <c r="J123" s="297">
        <v>0.8850710813640259</v>
      </c>
      <c r="K123" s="297">
        <v>1.3716445838852089</v>
      </c>
      <c r="L123" s="297">
        <v>1.6240902020360419</v>
      </c>
      <c r="M123" s="297">
        <v>1.115609616041108</v>
      </c>
      <c r="N123" s="297">
        <v>1.0100336101219081</v>
      </c>
      <c r="O123" s="297">
        <v>1.4755716231458511</v>
      </c>
      <c r="P123" s="297">
        <v>1.142215242630791</v>
      </c>
      <c r="Q123" s="297">
        <v>1.416376305378467</v>
      </c>
      <c r="R123" s="297">
        <v>1.08308880706477</v>
      </c>
      <c r="S123" s="297">
        <v>1.0707495267877081</v>
      </c>
      <c r="T123" s="297">
        <v>0.92584786421299525</v>
      </c>
      <c r="U123" s="297">
        <v>0.90142054369122415</v>
      </c>
      <c r="V123" s="297">
        <v>0.8467402993217259</v>
      </c>
      <c r="W123" s="297">
        <v>0.91696508291024437</v>
      </c>
      <c r="DA123" s="122" t="s">
        <v>1689</v>
      </c>
    </row>
    <row r="124" spans="1:105" ht="12" customHeight="1" x14ac:dyDescent="0.25">
      <c r="A124" s="59" t="s">
        <v>70</v>
      </c>
      <c r="B124" s="297">
        <v>1.0133902902875001</v>
      </c>
      <c r="C124" s="297">
        <v>0.95479855490005239</v>
      </c>
      <c r="D124" s="297">
        <v>1.1221401703154219</v>
      </c>
      <c r="E124" s="297">
        <v>0.84097257915578771</v>
      </c>
      <c r="F124" s="297">
        <v>0.59962736674641248</v>
      </c>
      <c r="G124" s="297">
        <v>0.3726301546389284</v>
      </c>
      <c r="H124" s="297">
        <v>1.0093104321608359</v>
      </c>
      <c r="I124" s="297">
        <v>0.90022480972960173</v>
      </c>
      <c r="J124" s="297">
        <v>0.83401915646837765</v>
      </c>
      <c r="K124" s="297">
        <v>1.1158375943237819</v>
      </c>
      <c r="L124" s="297">
        <v>1.0181820551509591</v>
      </c>
      <c r="M124" s="297">
        <v>1.1250904965282531</v>
      </c>
      <c r="N124" s="297">
        <v>0.69994253316623545</v>
      </c>
      <c r="O124" s="297">
        <v>0.331552900550661</v>
      </c>
      <c r="P124" s="297">
        <v>0.1726921258604539</v>
      </c>
      <c r="Q124" s="297">
        <v>0.1093522457802697</v>
      </c>
      <c r="R124" s="297">
        <v>0.1249309523685736</v>
      </c>
      <c r="S124" s="297">
        <v>0.1298457295269595</v>
      </c>
      <c r="T124" s="297">
        <v>0.1418457721191789</v>
      </c>
      <c r="U124" s="297">
        <v>0.16216390473595879</v>
      </c>
      <c r="V124" s="297">
        <v>0.1100561111731337</v>
      </c>
      <c r="W124" s="297">
        <v>9.5462705821562632E-2</v>
      </c>
      <c r="DA124" s="122" t="s">
        <v>1690</v>
      </c>
    </row>
    <row r="125" spans="1:105" ht="12" customHeight="1" x14ac:dyDescent="0.25">
      <c r="A125" s="59" t="s">
        <v>162</v>
      </c>
      <c r="B125" s="297">
        <v>18.116739081858551</v>
      </c>
      <c r="C125" s="297">
        <v>20.44078482515614</v>
      </c>
      <c r="D125" s="297">
        <v>18.523206431242951</v>
      </c>
      <c r="E125" s="297">
        <v>20.335909037041361</v>
      </c>
      <c r="F125" s="297">
        <v>19.370351356229449</v>
      </c>
      <c r="G125" s="297">
        <v>19.12444196861324</v>
      </c>
      <c r="H125" s="297">
        <v>17.78269533678294</v>
      </c>
      <c r="I125" s="297">
        <v>16.331416681993769</v>
      </c>
      <c r="J125" s="297">
        <v>17.040556280895149</v>
      </c>
      <c r="K125" s="297">
        <v>14.271055435552659</v>
      </c>
      <c r="L125" s="297">
        <v>15.719139832576809</v>
      </c>
      <c r="M125" s="297">
        <v>15.992146990533531</v>
      </c>
      <c r="N125" s="297">
        <v>15.94140418143999</v>
      </c>
      <c r="O125" s="297">
        <v>15.9578131714748</v>
      </c>
      <c r="P125" s="297">
        <v>15.73161198345108</v>
      </c>
      <c r="Q125" s="297">
        <v>16.617238107291069</v>
      </c>
      <c r="R125" s="297">
        <v>18.373053579786198</v>
      </c>
      <c r="S125" s="297">
        <v>18.949522788229391</v>
      </c>
      <c r="T125" s="297">
        <v>19.644106908035109</v>
      </c>
      <c r="U125" s="297">
        <v>18.71653345780004</v>
      </c>
      <c r="V125" s="297">
        <v>17.668707997245409</v>
      </c>
      <c r="W125" s="297">
        <v>18.399822023610589</v>
      </c>
      <c r="DA125" s="122" t="s">
        <v>1691</v>
      </c>
    </row>
    <row r="126" spans="1:105" ht="12" customHeight="1" x14ac:dyDescent="0.25">
      <c r="A126" s="60" t="s">
        <v>1575</v>
      </c>
      <c r="B126" s="264">
        <v>8.9741229490704946</v>
      </c>
      <c r="C126" s="264">
        <v>9.9239833457237001</v>
      </c>
      <c r="D126" s="264">
        <v>11.21287215004172</v>
      </c>
      <c r="E126" s="264">
        <v>10.477865213937941</v>
      </c>
      <c r="F126" s="264">
        <v>11.21611414542453</v>
      </c>
      <c r="G126" s="264">
        <v>10.67574329640672</v>
      </c>
      <c r="H126" s="264">
        <v>10.82231151746082</v>
      </c>
      <c r="I126" s="264">
        <v>11.12716490256723</v>
      </c>
      <c r="J126" s="264">
        <v>9.9357002711772875</v>
      </c>
      <c r="K126" s="264">
        <v>8.897658773597394</v>
      </c>
      <c r="L126" s="264">
        <v>9.135614547929384</v>
      </c>
      <c r="M126" s="264">
        <v>7.2720403346844487</v>
      </c>
      <c r="N126" s="264">
        <v>7.8889047182499414</v>
      </c>
      <c r="O126" s="264">
        <v>6.9663445916319953</v>
      </c>
      <c r="P126" s="264">
        <v>7.1915206867215451</v>
      </c>
      <c r="Q126" s="264">
        <v>7.3825847932309747</v>
      </c>
      <c r="R126" s="264">
        <v>7.1530680013969814</v>
      </c>
      <c r="S126" s="264">
        <v>7.490950912176058</v>
      </c>
      <c r="T126" s="264">
        <v>7.6088601342099533</v>
      </c>
      <c r="U126" s="264">
        <v>7.5174532778412857</v>
      </c>
      <c r="V126" s="264">
        <v>7.2534949125973904</v>
      </c>
      <c r="W126" s="264">
        <v>8.5464591974499839</v>
      </c>
      <c r="DA126" s="72" t="s">
        <v>1692</v>
      </c>
    </row>
    <row r="127" spans="1:105" ht="12" customHeight="1" x14ac:dyDescent="0.25">
      <c r="A127" s="132" t="s">
        <v>1577</v>
      </c>
      <c r="B127" s="318">
        <v>26.868607924447272</v>
      </c>
      <c r="C127" s="318">
        <v>29.7124988233655</v>
      </c>
      <c r="D127" s="318">
        <v>33.571443941229909</v>
      </c>
      <c r="E127" s="318">
        <v>31.370826309847089</v>
      </c>
      <c r="F127" s="318">
        <v>33.581150505685073</v>
      </c>
      <c r="G127" s="318">
        <v>31.963275136865441</v>
      </c>
      <c r="H127" s="318">
        <v>32.402101759593407</v>
      </c>
      <c r="I127" s="318">
        <v>33.314835641817872</v>
      </c>
      <c r="J127" s="318">
        <v>29.747579407605219</v>
      </c>
      <c r="K127" s="318">
        <v>26.639673468934191</v>
      </c>
      <c r="L127" s="318">
        <v>27.352115279701529</v>
      </c>
      <c r="M127" s="318">
        <v>21.772556680164548</v>
      </c>
      <c r="N127" s="318">
        <v>23.619454405840759</v>
      </c>
      <c r="O127" s="318">
        <v>20.857300770382331</v>
      </c>
      <c r="P127" s="318">
        <v>21.53148010214041</v>
      </c>
      <c r="Q127" s="318">
        <v>22.103527821496471</v>
      </c>
      <c r="R127" s="318">
        <v>21.416352403145069</v>
      </c>
      <c r="S127" s="318">
        <v>22.427976993716811</v>
      </c>
      <c r="T127" s="318">
        <v>22.780998305714029</v>
      </c>
      <c r="U127" s="318">
        <v>22.507325324040622</v>
      </c>
      <c r="V127" s="318">
        <v>21.71703151322864</v>
      </c>
      <c r="W127" s="318">
        <v>25.58817865787702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0.99999999999999956</v>
      </c>
      <c r="C132" s="234">
        <f t="shared" si="6"/>
        <v>0.99999999999999978</v>
      </c>
      <c r="D132" s="234">
        <f t="shared" si="6"/>
        <v>1.0000000000000002</v>
      </c>
      <c r="E132" s="234">
        <f t="shared" si="6"/>
        <v>1.0000000000000002</v>
      </c>
      <c r="F132" s="234">
        <f t="shared" si="6"/>
        <v>1</v>
      </c>
      <c r="G132" s="234">
        <f t="shared" si="6"/>
        <v>0.99999999999999956</v>
      </c>
      <c r="H132" s="234">
        <f t="shared" si="6"/>
        <v>0.99999999999999978</v>
      </c>
      <c r="I132" s="234">
        <f t="shared" si="6"/>
        <v>0.99999999999999989</v>
      </c>
      <c r="J132" s="234">
        <f t="shared" si="6"/>
        <v>1</v>
      </c>
      <c r="K132" s="234">
        <f t="shared" si="6"/>
        <v>0.99999999999999967</v>
      </c>
      <c r="L132" s="234">
        <f t="shared" si="6"/>
        <v>0.99999999999999978</v>
      </c>
      <c r="M132" s="234">
        <f t="shared" si="6"/>
        <v>1</v>
      </c>
      <c r="N132" s="234">
        <f t="shared" si="6"/>
        <v>1</v>
      </c>
      <c r="O132" s="234">
        <f t="shared" si="6"/>
        <v>1.0000000000000002</v>
      </c>
      <c r="P132" s="234">
        <f t="shared" si="6"/>
        <v>1.0000000000000002</v>
      </c>
      <c r="Q132" s="234">
        <f t="shared" si="6"/>
        <v>0.99999999999999989</v>
      </c>
      <c r="R132" s="234">
        <f t="shared" si="6"/>
        <v>1.0000000000000002</v>
      </c>
      <c r="S132" s="234">
        <f t="shared" si="6"/>
        <v>1.0000000000000002</v>
      </c>
      <c r="T132" s="234">
        <f t="shared" si="6"/>
        <v>1</v>
      </c>
      <c r="U132" s="234">
        <f t="shared" si="6"/>
        <v>0.99999999999999978</v>
      </c>
      <c r="V132" s="234">
        <f t="shared" si="6"/>
        <v>0.99999999999999978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4.2175765593871596E-3</v>
      </c>
      <c r="C133" s="268">
        <f t="shared" si="7"/>
        <v>4.2114848737446284E-3</v>
      </c>
      <c r="D133" s="268">
        <f t="shared" si="7"/>
        <v>4.2038441542574939E-3</v>
      </c>
      <c r="E133" s="268">
        <f t="shared" si="7"/>
        <v>4.1932038947188801E-3</v>
      </c>
      <c r="F133" s="268">
        <f t="shared" si="7"/>
        <v>4.1947667175465421E-3</v>
      </c>
      <c r="G133" s="268">
        <f t="shared" si="7"/>
        <v>4.1785964781623618E-3</v>
      </c>
      <c r="H133" s="268">
        <f t="shared" si="7"/>
        <v>4.2006848794263916E-3</v>
      </c>
      <c r="I133" s="268">
        <f t="shared" si="7"/>
        <v>4.2014475580827272E-3</v>
      </c>
      <c r="J133" s="268">
        <f t="shared" si="7"/>
        <v>4.2176363397879524E-3</v>
      </c>
      <c r="K133" s="268">
        <f t="shared" si="7"/>
        <v>4.2729547950050737E-3</v>
      </c>
      <c r="L133" s="268">
        <f t="shared" si="7"/>
        <v>4.2970695155179414E-3</v>
      </c>
      <c r="M133" s="268">
        <f t="shared" si="7"/>
        <v>4.3118139327896271E-3</v>
      </c>
      <c r="N133" s="268">
        <f t="shared" si="7"/>
        <v>4.294817285405126E-3</v>
      </c>
      <c r="O133" s="268">
        <f t="shared" si="7"/>
        <v>4.2669748228781335E-3</v>
      </c>
      <c r="P133" s="268">
        <f t="shared" si="7"/>
        <v>4.2555286011428523E-3</v>
      </c>
      <c r="Q133" s="268">
        <f t="shared" si="7"/>
        <v>4.2470001808624499E-3</v>
      </c>
      <c r="R133" s="268">
        <f t="shared" si="7"/>
        <v>4.2524461342330778E-3</v>
      </c>
      <c r="S133" s="268">
        <f t="shared" si="7"/>
        <v>4.1929037116274076E-3</v>
      </c>
      <c r="T133" s="268">
        <f t="shared" si="7"/>
        <v>4.2263188300502106E-3</v>
      </c>
      <c r="U133" s="268">
        <f t="shared" si="7"/>
        <v>4.2394128163510247E-3</v>
      </c>
      <c r="V133" s="268">
        <f t="shared" si="7"/>
        <v>4.2239122081149279E-3</v>
      </c>
      <c r="W133" s="268">
        <f t="shared" si="7"/>
        <v>4.1268835880823628E-3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4.3683862290379576E-4</v>
      </c>
      <c r="C134" s="269">
        <f t="shared" si="8"/>
        <v>4.3620767204142835E-4</v>
      </c>
      <c r="D134" s="269">
        <f t="shared" si="8"/>
        <v>4.3541627884873695E-4</v>
      </c>
      <c r="E134" s="269">
        <f t="shared" si="8"/>
        <v>4.3431420606861355E-4</v>
      </c>
      <c r="F134" s="269">
        <f t="shared" si="8"/>
        <v>4.3447607660309344E-4</v>
      </c>
      <c r="G134" s="269">
        <f t="shared" si="8"/>
        <v>4.3280123205548525E-4</v>
      </c>
      <c r="H134" s="269">
        <f t="shared" si="8"/>
        <v>4.3508905461293212E-4</v>
      </c>
      <c r="I134" s="269">
        <f t="shared" si="8"/>
        <v>4.3516804962090888E-4</v>
      </c>
      <c r="J134" s="269">
        <f t="shared" si="8"/>
        <v>4.3684481470318359E-4</v>
      </c>
      <c r="K134" s="269">
        <f t="shared" si="8"/>
        <v>4.4257446476594979E-4</v>
      </c>
      <c r="L134" s="269">
        <f t="shared" si="8"/>
        <v>4.4507216484375976E-4</v>
      </c>
      <c r="M134" s="269">
        <f t="shared" si="8"/>
        <v>4.4659932880765862E-4</v>
      </c>
      <c r="N134" s="269">
        <f t="shared" si="8"/>
        <v>4.4483888843796314E-4</v>
      </c>
      <c r="O134" s="269">
        <f t="shared" si="8"/>
        <v>4.4195508471388576E-4</v>
      </c>
      <c r="P134" s="269">
        <f t="shared" si="8"/>
        <v>4.4076953380096592E-4</v>
      </c>
      <c r="Q134" s="269">
        <f t="shared" si="8"/>
        <v>4.3988619633965906E-4</v>
      </c>
      <c r="R134" s="269">
        <f t="shared" si="8"/>
        <v>4.4045026500262824E-4</v>
      </c>
      <c r="S134" s="269">
        <f t="shared" si="8"/>
        <v>4.3992815482011698E-4</v>
      </c>
      <c r="T134" s="269">
        <f t="shared" si="8"/>
        <v>4.4003098162759713E-4</v>
      </c>
      <c r="U134" s="269">
        <f t="shared" si="8"/>
        <v>4.3910032942818297E-4</v>
      </c>
      <c r="V134" s="269">
        <f t="shared" si="8"/>
        <v>4.3749484242381389E-4</v>
      </c>
      <c r="W134" s="269">
        <f t="shared" si="8"/>
        <v>4.3546045978849995E-4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8.5654161451690913E-3</v>
      </c>
      <c r="C135" s="269">
        <f t="shared" si="9"/>
        <v>8.7947432106863319E-3</v>
      </c>
      <c r="D135" s="269">
        <f t="shared" si="9"/>
        <v>1.0495101758820142E-2</v>
      </c>
      <c r="E135" s="269">
        <f t="shared" si="9"/>
        <v>9.5900186393358868E-3</v>
      </c>
      <c r="F135" s="269">
        <f t="shared" si="9"/>
        <v>1.062027456442296E-2</v>
      </c>
      <c r="G135" s="269">
        <f t="shared" si="9"/>
        <v>1.0528336484753643E-2</v>
      </c>
      <c r="H135" s="269">
        <f t="shared" si="9"/>
        <v>1.0850315847301582E-2</v>
      </c>
      <c r="I135" s="269">
        <f t="shared" si="9"/>
        <v>1.1241158228116206E-2</v>
      </c>
      <c r="J135" s="269">
        <f t="shared" si="9"/>
        <v>9.8552036499148475E-3</v>
      </c>
      <c r="K135" s="269">
        <f t="shared" si="9"/>
        <v>9.2460300307496655E-3</v>
      </c>
      <c r="L135" s="269">
        <f t="shared" si="9"/>
        <v>8.1484711737571606E-3</v>
      </c>
      <c r="M135" s="269">
        <f t="shared" si="9"/>
        <v>6.3403517422771505E-3</v>
      </c>
      <c r="N135" s="269">
        <f t="shared" si="9"/>
        <v>7.5335259484954143E-3</v>
      </c>
      <c r="O135" s="269">
        <f t="shared" si="9"/>
        <v>7.2242921097335931E-3</v>
      </c>
      <c r="P135" s="269">
        <f t="shared" si="9"/>
        <v>7.5718317699166775E-3</v>
      </c>
      <c r="Q135" s="269">
        <f t="shared" si="9"/>
        <v>7.4969493268504626E-3</v>
      </c>
      <c r="R135" s="269">
        <f t="shared" si="9"/>
        <v>6.7610013628462704E-3</v>
      </c>
      <c r="S135" s="269">
        <f t="shared" si="9"/>
        <v>6.8825742983117874E-3</v>
      </c>
      <c r="T135" s="269">
        <f t="shared" si="9"/>
        <v>6.8092561304746299E-3</v>
      </c>
      <c r="U135" s="269">
        <f t="shared" si="9"/>
        <v>7.1167952992559546E-3</v>
      </c>
      <c r="V135" s="269">
        <f t="shared" si="9"/>
        <v>7.4105372289718207E-3</v>
      </c>
      <c r="W135" s="269">
        <f t="shared" si="9"/>
        <v>8.3340715365078262E-3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8.3174004954137445E-4</v>
      </c>
      <c r="C136" s="269">
        <f t="shared" si="10"/>
        <v>8.3053872009382032E-4</v>
      </c>
      <c r="D136" s="269">
        <f t="shared" si="10"/>
        <v>8.2903190870218862E-4</v>
      </c>
      <c r="E136" s="269">
        <f t="shared" si="10"/>
        <v>8.2693356386572534E-4</v>
      </c>
      <c r="F136" s="269">
        <f t="shared" si="10"/>
        <v>8.2724176510826325E-4</v>
      </c>
      <c r="G136" s="269">
        <f t="shared" si="10"/>
        <v>8.2405286372921004E-4</v>
      </c>
      <c r="H136" s="269">
        <f t="shared" si="10"/>
        <v>8.2840887427292976E-4</v>
      </c>
      <c r="I136" s="269">
        <f t="shared" si="10"/>
        <v>8.2855928064361954E-4</v>
      </c>
      <c r="J136" s="269">
        <f t="shared" si="10"/>
        <v>8.3175183871765114E-4</v>
      </c>
      <c r="K136" s="269">
        <f t="shared" si="10"/>
        <v>8.4266108340710064E-4</v>
      </c>
      <c r="L136" s="269">
        <f t="shared" si="10"/>
        <v>8.4741670041882009E-4</v>
      </c>
      <c r="M136" s="269">
        <f t="shared" si="10"/>
        <v>8.5032441819923876E-4</v>
      </c>
      <c r="N136" s="269">
        <f t="shared" si="10"/>
        <v>8.4697254250983196E-4</v>
      </c>
      <c r="O136" s="269">
        <f t="shared" si="10"/>
        <v>8.4148178476412796E-4</v>
      </c>
      <c r="P136" s="269">
        <f t="shared" si="10"/>
        <v>8.3922449769438328E-4</v>
      </c>
      <c r="Q136" s="269">
        <f t="shared" si="10"/>
        <v>8.3754262456021467E-4</v>
      </c>
      <c r="R136" s="269">
        <f t="shared" si="10"/>
        <v>8.3861661040552293E-4</v>
      </c>
      <c r="S136" s="269">
        <f t="shared" si="10"/>
        <v>8.3762251344087857E-4</v>
      </c>
      <c r="T136" s="269">
        <f t="shared" si="10"/>
        <v>8.3781829552026402E-4</v>
      </c>
      <c r="U136" s="269">
        <f t="shared" si="10"/>
        <v>8.360463351993081E-4</v>
      </c>
      <c r="V136" s="269">
        <f t="shared" si="10"/>
        <v>8.3298949047327269E-4</v>
      </c>
      <c r="W136" s="269">
        <f t="shared" si="10"/>
        <v>8.2964738418441993E-4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4.8393425405662792E-3</v>
      </c>
      <c r="C137" s="270">
        <f t="shared" si="11"/>
        <v>4.8545928299966795E-3</v>
      </c>
      <c r="D137" s="270">
        <f t="shared" si="11"/>
        <v>5.1352468230357841E-3</v>
      </c>
      <c r="E137" s="270">
        <f t="shared" si="11"/>
        <v>4.9894247985476465E-3</v>
      </c>
      <c r="F137" s="270">
        <f t="shared" si="11"/>
        <v>5.1429802557056313E-3</v>
      </c>
      <c r="G137" s="270">
        <f t="shared" si="11"/>
        <v>5.1351054641828649E-3</v>
      </c>
      <c r="H137" s="270">
        <f t="shared" si="11"/>
        <v>5.2238524281542284E-3</v>
      </c>
      <c r="I137" s="270">
        <f t="shared" si="11"/>
        <v>5.3276700138255063E-3</v>
      </c>
      <c r="J137" s="270">
        <f t="shared" si="11"/>
        <v>4.9966736856360289E-3</v>
      </c>
      <c r="K137" s="270">
        <f t="shared" si="11"/>
        <v>4.6576105721266364E-3</v>
      </c>
      <c r="L137" s="270">
        <f t="shared" si="11"/>
        <v>4.2603549741720755E-3</v>
      </c>
      <c r="M137" s="270">
        <f t="shared" si="11"/>
        <v>4.0035189162611513E-3</v>
      </c>
      <c r="N137" s="270">
        <f t="shared" si="11"/>
        <v>4.1339739444361577E-3</v>
      </c>
      <c r="O137" s="270">
        <f t="shared" si="11"/>
        <v>4.2888238079333754E-3</v>
      </c>
      <c r="P137" s="270">
        <f t="shared" si="11"/>
        <v>8.5245142714706172E-3</v>
      </c>
      <c r="Q137" s="270">
        <f t="shared" si="11"/>
        <v>9.432698423496139E-3</v>
      </c>
      <c r="R137" s="270">
        <f t="shared" si="11"/>
        <v>9.6056003824279215E-3</v>
      </c>
      <c r="S137" s="270">
        <f t="shared" si="11"/>
        <v>1.0251564254404384E-2</v>
      </c>
      <c r="T137" s="270">
        <f t="shared" si="11"/>
        <v>1.095799058302618E-2</v>
      </c>
      <c r="U137" s="270">
        <f t="shared" si="11"/>
        <v>1.1894118169858978E-2</v>
      </c>
      <c r="V137" s="270">
        <f t="shared" si="11"/>
        <v>1.3764376829133973E-2</v>
      </c>
      <c r="W137" s="270">
        <f t="shared" si="11"/>
        <v>1.3983685010098909E-2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3.337940291693358E-2</v>
      </c>
      <c r="C138" s="271">
        <f t="shared" si="12"/>
        <v>3.4273089854021298E-2</v>
      </c>
      <c r="D138" s="271">
        <f t="shared" si="12"/>
        <v>4.089938239129888E-2</v>
      </c>
      <c r="E138" s="271">
        <f t="shared" si="12"/>
        <v>3.7372275989630437E-2</v>
      </c>
      <c r="F138" s="271">
        <f t="shared" si="12"/>
        <v>4.1387180466914385E-2</v>
      </c>
      <c r="G138" s="271">
        <f t="shared" si="12"/>
        <v>4.1028898025912121E-2</v>
      </c>
      <c r="H138" s="271">
        <f t="shared" si="12"/>
        <v>4.2283650707074807E-2</v>
      </c>
      <c r="I138" s="271">
        <f t="shared" si="12"/>
        <v>4.3806762379072543E-2</v>
      </c>
      <c r="J138" s="271">
        <f t="shared" si="12"/>
        <v>3.8405701238984957E-2</v>
      </c>
      <c r="K138" s="271">
        <f t="shared" si="12"/>
        <v>3.6031753337813825E-2</v>
      </c>
      <c r="L138" s="271">
        <f t="shared" si="12"/>
        <v>3.1754569521909602E-2</v>
      </c>
      <c r="M138" s="271">
        <f t="shared" si="12"/>
        <v>2.4708333121667935E-2</v>
      </c>
      <c r="N138" s="271">
        <f t="shared" si="12"/>
        <v>2.9358129687817796E-2</v>
      </c>
      <c r="O138" s="271">
        <f t="shared" si="12"/>
        <v>2.8153046277433525E-2</v>
      </c>
      <c r="P138" s="271">
        <f t="shared" si="12"/>
        <v>2.950740736745577E-2</v>
      </c>
      <c r="Q138" s="271">
        <f t="shared" si="12"/>
        <v>2.9215590694903169E-2</v>
      </c>
      <c r="R138" s="271">
        <f t="shared" si="12"/>
        <v>2.6347603524163342E-2</v>
      </c>
      <c r="S138" s="271">
        <f t="shared" si="12"/>
        <v>2.6881614641655921E-2</v>
      </c>
      <c r="T138" s="271">
        <f t="shared" si="12"/>
        <v>2.6648227319106304E-2</v>
      </c>
      <c r="U138" s="271">
        <f t="shared" si="12"/>
        <v>2.7839782077060095E-2</v>
      </c>
      <c r="V138" s="271">
        <f t="shared" si="12"/>
        <v>2.8878842989584087E-2</v>
      </c>
      <c r="W138" s="271">
        <f t="shared" si="12"/>
        <v>3.2549406686949424E-2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0.38482508940508847</v>
      </c>
      <c r="C139" s="271">
        <f t="shared" si="13"/>
        <v>0.38496509504795368</v>
      </c>
      <c r="D139" s="271">
        <f t="shared" si="13"/>
        <v>0.37744536752647073</v>
      </c>
      <c r="E139" s="271">
        <f t="shared" si="13"/>
        <v>0.38197800155049894</v>
      </c>
      <c r="F139" s="271">
        <f t="shared" si="13"/>
        <v>0.37780542758623975</v>
      </c>
      <c r="G139" s="271">
        <f t="shared" si="13"/>
        <v>0.37826413082984828</v>
      </c>
      <c r="H139" s="271">
        <f t="shared" si="13"/>
        <v>0.37635956228507428</v>
      </c>
      <c r="I139" s="271">
        <f t="shared" si="13"/>
        <v>0.37352956171671214</v>
      </c>
      <c r="J139" s="271">
        <f t="shared" si="13"/>
        <v>0.379914021419549</v>
      </c>
      <c r="K139" s="271">
        <f t="shared" si="13"/>
        <v>0.38180185584002013</v>
      </c>
      <c r="L139" s="271">
        <f t="shared" si="13"/>
        <v>0.38575480552007141</v>
      </c>
      <c r="M139" s="271">
        <f t="shared" si="13"/>
        <v>0.39159969063908612</v>
      </c>
      <c r="N139" s="271">
        <f t="shared" si="13"/>
        <v>0.38625133129622563</v>
      </c>
      <c r="O139" s="271">
        <f t="shared" si="13"/>
        <v>0.38689767843159389</v>
      </c>
      <c r="P139" s="271">
        <f t="shared" si="13"/>
        <v>0.38349482806790708</v>
      </c>
      <c r="Q139" s="271">
        <f t="shared" si="13"/>
        <v>0.38323505152069348</v>
      </c>
      <c r="R139" s="271">
        <f t="shared" si="13"/>
        <v>0.3870279229042613</v>
      </c>
      <c r="S139" s="271">
        <f t="shared" si="13"/>
        <v>0.38594805708785584</v>
      </c>
      <c r="T139" s="271">
        <f t="shared" si="13"/>
        <v>0.38595348364288812</v>
      </c>
      <c r="U139" s="271">
        <f t="shared" si="13"/>
        <v>0.38376009631635677</v>
      </c>
      <c r="V139" s="271">
        <f t="shared" si="13"/>
        <v>0.38111722519205554</v>
      </c>
      <c r="W139" s="271">
        <f t="shared" si="13"/>
        <v>0.37666140341610049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0.49617702622166088</v>
      </c>
      <c r="C140" s="271">
        <f t="shared" si="14"/>
        <v>0.49376188873750726</v>
      </c>
      <c r="D140" s="271">
        <f t="shared" si="14"/>
        <v>0.48469497723890204</v>
      </c>
      <c r="E140" s="271">
        <f t="shared" si="14"/>
        <v>0.48890277190519732</v>
      </c>
      <c r="F140" s="271">
        <f t="shared" si="14"/>
        <v>0.48307361121976128</v>
      </c>
      <c r="G140" s="271">
        <f t="shared" si="14"/>
        <v>0.48342847250178195</v>
      </c>
      <c r="H140" s="271">
        <f t="shared" si="14"/>
        <v>0.48227097878112313</v>
      </c>
      <c r="I140" s="271">
        <f t="shared" si="14"/>
        <v>0.48130714865956437</v>
      </c>
      <c r="J140" s="271">
        <f t="shared" si="14"/>
        <v>0.48856915443777715</v>
      </c>
      <c r="K140" s="271">
        <f t="shared" si="14"/>
        <v>0.49307674918875966</v>
      </c>
      <c r="L140" s="271">
        <f t="shared" si="14"/>
        <v>0.50014133533395944</v>
      </c>
      <c r="M140" s="271">
        <f t="shared" si="14"/>
        <v>0.51196056904897569</v>
      </c>
      <c r="N140" s="271">
        <f t="shared" si="14"/>
        <v>0.50564999191604654</v>
      </c>
      <c r="O140" s="271">
        <f t="shared" si="14"/>
        <v>0.50768201861727269</v>
      </c>
      <c r="P140" s="271">
        <f t="shared" si="14"/>
        <v>0.50364337184537133</v>
      </c>
      <c r="Q140" s="271">
        <f t="shared" si="14"/>
        <v>0.50370676589812136</v>
      </c>
      <c r="R140" s="271">
        <f t="shared" si="14"/>
        <v>0.50681492463540634</v>
      </c>
      <c r="S140" s="271">
        <f t="shared" si="14"/>
        <v>0.5059869917549995</v>
      </c>
      <c r="T140" s="271">
        <f t="shared" si="14"/>
        <v>0.50587390051644732</v>
      </c>
      <c r="U140" s="271">
        <f t="shared" si="14"/>
        <v>0.50418231524949775</v>
      </c>
      <c r="V140" s="271">
        <f t="shared" si="14"/>
        <v>0.50237866583846935</v>
      </c>
      <c r="W140" s="271">
        <f t="shared" si="14"/>
        <v>0.49760161872943254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6.6727567538749033E-2</v>
      </c>
      <c r="C141" s="271">
        <f t="shared" si="15"/>
        <v>6.7872359053954598E-2</v>
      </c>
      <c r="D141" s="271">
        <f t="shared" si="15"/>
        <v>7.5861631919664219E-2</v>
      </c>
      <c r="E141" s="271">
        <f t="shared" si="15"/>
        <v>7.171305545213684E-2</v>
      </c>
      <c r="F141" s="271">
        <f t="shared" si="15"/>
        <v>7.6514041347698014E-2</v>
      </c>
      <c r="G141" s="271">
        <f t="shared" si="15"/>
        <v>7.6179606119573626E-2</v>
      </c>
      <c r="H141" s="271">
        <f t="shared" si="15"/>
        <v>7.7547457142959519E-2</v>
      </c>
      <c r="I141" s="271">
        <f t="shared" si="15"/>
        <v>7.9322524114361942E-2</v>
      </c>
      <c r="J141" s="271">
        <f t="shared" si="15"/>
        <v>7.2773012574929283E-2</v>
      </c>
      <c r="K141" s="271">
        <f t="shared" si="15"/>
        <v>6.9627810687351549E-2</v>
      </c>
      <c r="L141" s="271">
        <f t="shared" si="15"/>
        <v>6.4350905095349561E-2</v>
      </c>
      <c r="M141" s="271">
        <f t="shared" si="15"/>
        <v>5.5778798851935527E-2</v>
      </c>
      <c r="N141" s="271">
        <f t="shared" si="15"/>
        <v>6.1486418490625611E-2</v>
      </c>
      <c r="O141" s="271">
        <f t="shared" si="15"/>
        <v>6.0203729063676867E-2</v>
      </c>
      <c r="P141" s="271">
        <f t="shared" si="15"/>
        <v>6.1722524045240458E-2</v>
      </c>
      <c r="Q141" s="271">
        <f t="shared" si="15"/>
        <v>6.1388515134172941E-2</v>
      </c>
      <c r="R141" s="271">
        <f t="shared" si="15"/>
        <v>5.7911434181253794E-2</v>
      </c>
      <c r="S141" s="271">
        <f t="shared" si="15"/>
        <v>5.857874358288441E-2</v>
      </c>
      <c r="T141" s="271">
        <f t="shared" si="15"/>
        <v>5.8252973700859349E-2</v>
      </c>
      <c r="U141" s="271">
        <f t="shared" si="15"/>
        <v>5.969233340699176E-2</v>
      </c>
      <c r="V141" s="271">
        <f t="shared" si="15"/>
        <v>6.0955955380773037E-2</v>
      </c>
      <c r="W141" s="271">
        <f t="shared" si="15"/>
        <v>6.5477823188855616E-2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4.2779460049390296E-2</v>
      </c>
      <c r="C142" s="320">
        <f t="shared" si="16"/>
        <v>4.3924820399812006E-2</v>
      </c>
      <c r="D142" s="320">
        <f t="shared" si="16"/>
        <v>5.2417159749903658E-2</v>
      </c>
      <c r="E142" s="320">
        <f t="shared" si="16"/>
        <v>4.7896776093682612E-2</v>
      </c>
      <c r="F142" s="320">
        <f t="shared" si="16"/>
        <v>5.3042327861505083E-2</v>
      </c>
      <c r="G142" s="320">
        <f t="shared" si="16"/>
        <v>5.2583148606280078E-2</v>
      </c>
      <c r="H142" s="320">
        <f t="shared" si="16"/>
        <v>5.4191255327938462E-2</v>
      </c>
      <c r="I142" s="320">
        <f t="shared" si="16"/>
        <v>5.6143294286967661E-2</v>
      </c>
      <c r="J142" s="320">
        <f t="shared" si="16"/>
        <v>4.9221226811953692E-2</v>
      </c>
      <c r="K142" s="320">
        <f t="shared" si="16"/>
        <v>4.6178745505436242E-2</v>
      </c>
      <c r="L142" s="320">
        <f t="shared" si="16"/>
        <v>4.0697053258522263E-2</v>
      </c>
      <c r="M142" s="320">
        <f t="shared" si="16"/>
        <v>3.1666508603998819E-2</v>
      </c>
      <c r="N142" s="320">
        <f t="shared" si="16"/>
        <v>3.7625746009605304E-2</v>
      </c>
      <c r="O142" s="320">
        <f t="shared" si="16"/>
        <v>3.6081296046284836E-2</v>
      </c>
      <c r="P142" s="320">
        <f t="shared" si="16"/>
        <v>3.7817062149927812E-2</v>
      </c>
      <c r="Q142" s="320">
        <f t="shared" si="16"/>
        <v>3.7443066254426741E-2</v>
      </c>
      <c r="R142" s="320">
        <f t="shared" si="16"/>
        <v>3.376741804411719E-2</v>
      </c>
      <c r="S142" s="320">
        <f t="shared" si="16"/>
        <v>3.4451813367890799E-2</v>
      </c>
      <c r="T142" s="320">
        <f t="shared" si="16"/>
        <v>3.4152701257770313E-2</v>
      </c>
      <c r="U142" s="320">
        <f t="shared" si="16"/>
        <v>3.5679812731016142E-2</v>
      </c>
      <c r="V142" s="320">
        <f t="shared" si="16"/>
        <v>3.7011486185655855E-2</v>
      </c>
      <c r="W142" s="320">
        <f t="shared" si="16"/>
        <v>4.171572650538078E-2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2.3948107489358737E-2</v>
      </c>
      <c r="C143" s="328">
        <f t="shared" si="17"/>
        <v>2.3947538654142595E-2</v>
      </c>
      <c r="D143" s="328">
        <f t="shared" si="17"/>
        <v>2.3444472169760547E-2</v>
      </c>
      <c r="E143" s="328">
        <f t="shared" si="17"/>
        <v>2.3816279358454231E-2</v>
      </c>
      <c r="F143" s="328">
        <f t="shared" si="17"/>
        <v>2.3471713486192931E-2</v>
      </c>
      <c r="G143" s="328">
        <f t="shared" si="17"/>
        <v>2.3596457513293544E-2</v>
      </c>
      <c r="H143" s="328">
        <f t="shared" si="17"/>
        <v>2.3356201815021054E-2</v>
      </c>
      <c r="I143" s="328">
        <f t="shared" si="17"/>
        <v>2.3179229827394277E-2</v>
      </c>
      <c r="J143" s="328">
        <f t="shared" si="17"/>
        <v>2.3551785762975591E-2</v>
      </c>
      <c r="K143" s="328">
        <f t="shared" si="17"/>
        <v>2.3449065181915307E-2</v>
      </c>
      <c r="L143" s="328">
        <f t="shared" si="17"/>
        <v>2.3653851836827288E-2</v>
      </c>
      <c r="M143" s="328">
        <f t="shared" si="17"/>
        <v>2.41122902479367E-2</v>
      </c>
      <c r="N143" s="328">
        <f t="shared" si="17"/>
        <v>2.386067248102031E-2</v>
      </c>
      <c r="O143" s="328">
        <f t="shared" si="17"/>
        <v>2.4122433017392027E-2</v>
      </c>
      <c r="P143" s="328">
        <f t="shared" si="17"/>
        <v>2.3905461895312646E-2</v>
      </c>
      <c r="Q143" s="328">
        <f t="shared" si="17"/>
        <v>2.3945448879746201E-2</v>
      </c>
      <c r="R143" s="328">
        <f t="shared" si="17"/>
        <v>2.4144016137136605E-2</v>
      </c>
      <c r="S143" s="328">
        <f t="shared" si="17"/>
        <v>2.4126930214993614E-2</v>
      </c>
      <c r="T143" s="328">
        <f t="shared" si="17"/>
        <v>2.4100272443089033E-2</v>
      </c>
      <c r="U143" s="328">
        <f t="shared" si="17"/>
        <v>2.4012520675975615E-2</v>
      </c>
      <c r="V143" s="328">
        <f t="shared" si="17"/>
        <v>2.3944469195117186E-2</v>
      </c>
      <c r="W143" s="328">
        <f t="shared" si="17"/>
        <v>2.3762096683474839E-2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1.0000000000000004</v>
      </c>
      <c r="D146" s="234">
        <f t="shared" si="18"/>
        <v>1.0000000000000004</v>
      </c>
      <c r="E146" s="234">
        <f t="shared" si="18"/>
        <v>1</v>
      </c>
      <c r="F146" s="234">
        <f t="shared" si="18"/>
        <v>1</v>
      </c>
      <c r="G146" s="234">
        <f t="shared" si="18"/>
        <v>1.0000000000000002</v>
      </c>
      <c r="H146" s="234">
        <f t="shared" si="18"/>
        <v>1</v>
      </c>
      <c r="I146" s="234">
        <f t="shared" si="18"/>
        <v>0.99999999999999967</v>
      </c>
      <c r="J146" s="234">
        <f t="shared" si="18"/>
        <v>0.99999999999999956</v>
      </c>
      <c r="K146" s="234">
        <f t="shared" si="18"/>
        <v>0.99999999999999989</v>
      </c>
      <c r="L146" s="234">
        <f t="shared" si="18"/>
        <v>0.99999999999999978</v>
      </c>
      <c r="M146" s="234">
        <f t="shared" si="18"/>
        <v>0.99999999999999989</v>
      </c>
      <c r="N146" s="234">
        <f t="shared" si="18"/>
        <v>0.99999999999999989</v>
      </c>
      <c r="O146" s="234">
        <f t="shared" si="18"/>
        <v>0.99999999999999978</v>
      </c>
      <c r="P146" s="234">
        <f t="shared" si="18"/>
        <v>1</v>
      </c>
      <c r="Q146" s="234">
        <f t="shared" si="18"/>
        <v>0.99999999999999989</v>
      </c>
      <c r="R146" s="234">
        <f t="shared" si="18"/>
        <v>1</v>
      </c>
      <c r="S146" s="234">
        <f t="shared" si="18"/>
        <v>1.0000000000000002</v>
      </c>
      <c r="T146" s="234">
        <f t="shared" si="18"/>
        <v>0.99999999999999978</v>
      </c>
      <c r="U146" s="234">
        <f t="shared" si="18"/>
        <v>1</v>
      </c>
      <c r="V146" s="234">
        <f t="shared" si="18"/>
        <v>0.99999999999999967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6.5160124941054127E-3</v>
      </c>
      <c r="C147" s="268">
        <f t="shared" si="19"/>
        <v>6.5109916508364774E-3</v>
      </c>
      <c r="D147" s="268">
        <f t="shared" si="19"/>
        <v>6.4983516352134308E-3</v>
      </c>
      <c r="E147" s="268">
        <f t="shared" si="19"/>
        <v>6.4926960582055368E-3</v>
      </c>
      <c r="F147" s="268">
        <f t="shared" si="19"/>
        <v>6.4893646973637233E-3</v>
      </c>
      <c r="G147" s="268">
        <f t="shared" si="19"/>
        <v>6.4747488313598315E-3</v>
      </c>
      <c r="H147" s="268">
        <f t="shared" si="19"/>
        <v>6.4974721431726541E-3</v>
      </c>
      <c r="I147" s="268">
        <f t="shared" si="19"/>
        <v>6.4963879670195132E-3</v>
      </c>
      <c r="J147" s="268">
        <f t="shared" si="19"/>
        <v>6.5124021213556196E-3</v>
      </c>
      <c r="K147" s="268">
        <f t="shared" si="19"/>
        <v>6.5386255621956565E-3</v>
      </c>
      <c r="L147" s="268">
        <f t="shared" si="19"/>
        <v>6.5444552319205837E-3</v>
      </c>
      <c r="M147" s="268">
        <f t="shared" si="19"/>
        <v>6.5621915755231693E-3</v>
      </c>
      <c r="N147" s="268">
        <f t="shared" si="19"/>
        <v>6.5192911221565678E-3</v>
      </c>
      <c r="O147" s="268">
        <f t="shared" si="19"/>
        <v>6.4994553592080699E-3</v>
      </c>
      <c r="P147" s="268">
        <f t="shared" si="19"/>
        <v>6.4613207559276161E-3</v>
      </c>
      <c r="Q147" s="268">
        <f t="shared" si="19"/>
        <v>6.4507936376363645E-3</v>
      </c>
      <c r="R147" s="268">
        <f t="shared" si="19"/>
        <v>6.4617633496971841E-3</v>
      </c>
      <c r="S147" s="268">
        <f t="shared" si="19"/>
        <v>6.4491836739767336E-3</v>
      </c>
      <c r="T147" s="268">
        <f t="shared" si="19"/>
        <v>6.448258926359641E-3</v>
      </c>
      <c r="U147" s="268">
        <f t="shared" si="19"/>
        <v>6.4225968116808146E-3</v>
      </c>
      <c r="V147" s="268">
        <f t="shared" si="19"/>
        <v>6.4065056071419962E-3</v>
      </c>
      <c r="W147" s="268">
        <f t="shared" si="19"/>
        <v>6.3802344581119427E-3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1.8938579700167372E-3</v>
      </c>
      <c r="C148" s="269">
        <f t="shared" si="20"/>
        <v>1.8923986781492529E-3</v>
      </c>
      <c r="D148" s="269">
        <f t="shared" si="20"/>
        <v>1.8887248984641315E-3</v>
      </c>
      <c r="E148" s="269">
        <f t="shared" si="20"/>
        <v>1.8870811232870369E-3</v>
      </c>
      <c r="F148" s="269">
        <f t="shared" si="20"/>
        <v>1.8861128740261619E-3</v>
      </c>
      <c r="G148" s="269">
        <f t="shared" si="20"/>
        <v>1.8818648198142942E-3</v>
      </c>
      <c r="H148" s="269">
        <f t="shared" si="20"/>
        <v>1.8884692769452185E-3</v>
      </c>
      <c r="I148" s="269">
        <f t="shared" si="20"/>
        <v>1.888154164650639E-3</v>
      </c>
      <c r="J148" s="269">
        <f t="shared" si="20"/>
        <v>1.8928086268466449E-3</v>
      </c>
      <c r="K148" s="269">
        <f t="shared" si="20"/>
        <v>1.9004303851660298E-3</v>
      </c>
      <c r="L148" s="269">
        <f t="shared" si="20"/>
        <v>1.9021247598286176E-3</v>
      </c>
      <c r="M148" s="269">
        <f t="shared" si="20"/>
        <v>1.907279770768376E-3</v>
      </c>
      <c r="N148" s="269">
        <f t="shared" si="20"/>
        <v>1.8948108926624529E-3</v>
      </c>
      <c r="O148" s="269">
        <f t="shared" si="20"/>
        <v>1.889045692275658E-3</v>
      </c>
      <c r="P148" s="269">
        <f t="shared" si="20"/>
        <v>1.8779619930928454E-3</v>
      </c>
      <c r="Q148" s="269">
        <f t="shared" si="20"/>
        <v>1.8749023201877924E-3</v>
      </c>
      <c r="R148" s="269">
        <f t="shared" si="20"/>
        <v>1.8780906315413962E-3</v>
      </c>
      <c r="S148" s="269">
        <f t="shared" si="20"/>
        <v>1.8744343894539297E-3</v>
      </c>
      <c r="T148" s="269">
        <f t="shared" si="20"/>
        <v>1.8741656145480393E-3</v>
      </c>
      <c r="U148" s="269">
        <f t="shared" si="20"/>
        <v>1.870159512485776E-3</v>
      </c>
      <c r="V148" s="269">
        <f t="shared" si="20"/>
        <v>1.8620301472746846E-3</v>
      </c>
      <c r="W148" s="269">
        <f t="shared" si="20"/>
        <v>1.8543945227240746E-3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1.124129275903174E-2</v>
      </c>
      <c r="C149" s="269">
        <f t="shared" si="21"/>
        <v>1.1534125323474389E-2</v>
      </c>
      <c r="D149" s="269">
        <f t="shared" si="21"/>
        <v>1.3608557434119444E-2</v>
      </c>
      <c r="E149" s="269">
        <f t="shared" si="21"/>
        <v>1.2486718246675185E-2</v>
      </c>
      <c r="F149" s="269">
        <f t="shared" si="21"/>
        <v>1.3755979915369419E-2</v>
      </c>
      <c r="G149" s="269">
        <f t="shared" si="21"/>
        <v>1.3614755269689523E-2</v>
      </c>
      <c r="H149" s="269">
        <f t="shared" si="21"/>
        <v>1.4022096919678177E-2</v>
      </c>
      <c r="I149" s="269">
        <f t="shared" si="21"/>
        <v>1.4475462662602278E-2</v>
      </c>
      <c r="J149" s="269">
        <f t="shared" si="21"/>
        <v>1.2848571474330434E-2</v>
      </c>
      <c r="K149" s="269">
        <f t="shared" si="21"/>
        <v>1.2289531131461284E-2</v>
      </c>
      <c r="L149" s="269">
        <f t="shared" si="21"/>
        <v>1.1010000043458746E-2</v>
      </c>
      <c r="M149" s="269">
        <f t="shared" si="21"/>
        <v>8.6447121236602389E-3</v>
      </c>
      <c r="N149" s="269">
        <f t="shared" si="21"/>
        <v>1.0182357162293277E-2</v>
      </c>
      <c r="O149" s="269">
        <f t="shared" si="21"/>
        <v>9.6698689311183524E-3</v>
      </c>
      <c r="P149" s="269">
        <f t="shared" si="21"/>
        <v>1.0057396090121077E-2</v>
      </c>
      <c r="Q149" s="269">
        <f t="shared" si="21"/>
        <v>9.9217178368082512E-3</v>
      </c>
      <c r="R149" s="269">
        <f t="shared" si="21"/>
        <v>9.0000309042413719E-3</v>
      </c>
      <c r="S149" s="269">
        <f t="shared" si="21"/>
        <v>9.2504466032232707E-3</v>
      </c>
      <c r="T149" s="269">
        <f t="shared" si="21"/>
        <v>9.1102607201574651E-3</v>
      </c>
      <c r="U149" s="269">
        <f t="shared" si="21"/>
        <v>9.3900801481892858E-3</v>
      </c>
      <c r="V149" s="269">
        <f t="shared" si="21"/>
        <v>9.7042766123519621E-3</v>
      </c>
      <c r="W149" s="269">
        <f t="shared" si="21"/>
        <v>1.1005739044986022E-2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5.3147572377797974E-3</v>
      </c>
      <c r="C150" s="269">
        <f t="shared" si="22"/>
        <v>5.310662008814619E-3</v>
      </c>
      <c r="D150" s="269">
        <f t="shared" si="22"/>
        <v>5.3003522350720117E-3</v>
      </c>
      <c r="E150" s="269">
        <f t="shared" si="22"/>
        <v>5.2957392882945599E-3</v>
      </c>
      <c r="F150" s="269">
        <f t="shared" si="22"/>
        <v>5.2930220783196404E-3</v>
      </c>
      <c r="G150" s="269">
        <f t="shared" si="22"/>
        <v>5.2811007108113858E-3</v>
      </c>
      <c r="H150" s="269">
        <f t="shared" si="22"/>
        <v>5.2996348812158756E-3</v>
      </c>
      <c r="I150" s="269">
        <f t="shared" si="22"/>
        <v>5.2987505776541247E-3</v>
      </c>
      <c r="J150" s="269">
        <f t="shared" si="22"/>
        <v>5.3118124529561994E-3</v>
      </c>
      <c r="K150" s="269">
        <f t="shared" si="22"/>
        <v>5.3332014883716696E-3</v>
      </c>
      <c r="L150" s="269">
        <f t="shared" si="22"/>
        <v>5.337956433116243E-3</v>
      </c>
      <c r="M150" s="269">
        <f t="shared" si="22"/>
        <v>5.3524230045997791E-3</v>
      </c>
      <c r="N150" s="269">
        <f t="shared" si="22"/>
        <v>5.317431436483477E-3</v>
      </c>
      <c r="O150" s="269">
        <f t="shared" si="22"/>
        <v>5.3012524827456206E-3</v>
      </c>
      <c r="P150" s="269">
        <f t="shared" si="22"/>
        <v>5.2701481595145037E-3</v>
      </c>
      <c r="Q150" s="269">
        <f t="shared" si="22"/>
        <v>5.2615617612867503E-3</v>
      </c>
      <c r="R150" s="269">
        <f t="shared" si="22"/>
        <v>5.2705091591968012E-3</v>
      </c>
      <c r="S150" s="269">
        <f t="shared" si="22"/>
        <v>5.2602486014331849E-3</v>
      </c>
      <c r="T150" s="269">
        <f t="shared" si="22"/>
        <v>5.2594943350631456E-3</v>
      </c>
      <c r="U150" s="269">
        <f t="shared" si="22"/>
        <v>5.2482519608894858E-3</v>
      </c>
      <c r="V150" s="269">
        <f t="shared" si="22"/>
        <v>5.2254384219239322E-3</v>
      </c>
      <c r="W150" s="269">
        <f t="shared" si="22"/>
        <v>5.2040104735308632E-3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1.0307088484039483E-2</v>
      </c>
      <c r="C151" s="270">
        <f t="shared" si="23"/>
        <v>1.0332279901845074E-2</v>
      </c>
      <c r="D151" s="270">
        <f t="shared" si="23"/>
        <v>1.0806090725453309E-2</v>
      </c>
      <c r="E151" s="270">
        <f t="shared" si="23"/>
        <v>1.0542926828871752E-2</v>
      </c>
      <c r="F151" s="270">
        <f t="shared" si="23"/>
        <v>1.0810667137801449E-2</v>
      </c>
      <c r="G151" s="270">
        <f t="shared" si="23"/>
        <v>1.0776588511359222E-2</v>
      </c>
      <c r="H151" s="270">
        <f t="shared" si="23"/>
        <v>1.0955780789819883E-2</v>
      </c>
      <c r="I151" s="270">
        <f t="shared" si="23"/>
        <v>1.1133726798065411E-2</v>
      </c>
      <c r="J151" s="270">
        <f t="shared" si="23"/>
        <v>1.0571876473865847E-2</v>
      </c>
      <c r="K151" s="270">
        <f t="shared" si="23"/>
        <v>1.0046737110580376E-2</v>
      </c>
      <c r="L151" s="270">
        <f t="shared" si="23"/>
        <v>9.3419776396130704E-3</v>
      </c>
      <c r="M151" s="270">
        <f t="shared" si="23"/>
        <v>8.8585148721424117E-3</v>
      </c>
      <c r="N151" s="270">
        <f t="shared" si="23"/>
        <v>9.0677517782517675E-3</v>
      </c>
      <c r="O151" s="270">
        <f t="shared" si="23"/>
        <v>9.3163403193976396E-3</v>
      </c>
      <c r="P151" s="270">
        <f t="shared" si="23"/>
        <v>1.8375369899596369E-2</v>
      </c>
      <c r="Q151" s="270">
        <f t="shared" si="23"/>
        <v>2.0259097585506848E-2</v>
      </c>
      <c r="R151" s="270">
        <f t="shared" si="23"/>
        <v>2.0751014901479008E-2</v>
      </c>
      <c r="S151" s="270">
        <f t="shared" si="23"/>
        <v>2.2028679697239366E-2</v>
      </c>
      <c r="T151" s="270">
        <f t="shared" si="23"/>
        <v>2.357782651982028E-2</v>
      </c>
      <c r="U151" s="270">
        <f t="shared" si="23"/>
        <v>2.5469851509414072E-2</v>
      </c>
      <c r="V151" s="270">
        <f t="shared" si="23"/>
        <v>2.9251751664141845E-2</v>
      </c>
      <c r="W151" s="270">
        <f t="shared" si="23"/>
        <v>2.9339335456169551E-2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4.0712518772331931E-2</v>
      </c>
      <c r="C152" s="271">
        <f t="shared" si="24"/>
        <v>4.1773068615893548E-2</v>
      </c>
      <c r="D152" s="271">
        <f t="shared" si="24"/>
        <v>4.928602624958827E-2</v>
      </c>
      <c r="E152" s="271">
        <f t="shared" si="24"/>
        <v>4.5223068371219151E-2</v>
      </c>
      <c r="F152" s="271">
        <f t="shared" si="24"/>
        <v>4.9819945316016946E-2</v>
      </c>
      <c r="G152" s="271">
        <f t="shared" si="24"/>
        <v>4.9308472911409475E-2</v>
      </c>
      <c r="H152" s="271">
        <f t="shared" si="24"/>
        <v>5.0783739584683421E-2</v>
      </c>
      <c r="I152" s="271">
        <f t="shared" si="24"/>
        <v>5.2425691423781305E-2</v>
      </c>
      <c r="J152" s="271">
        <f t="shared" si="24"/>
        <v>4.6533589913495196E-2</v>
      </c>
      <c r="K152" s="271">
        <f t="shared" si="24"/>
        <v>4.4508917045219906E-2</v>
      </c>
      <c r="L152" s="271">
        <f t="shared" si="24"/>
        <v>3.9874847409569515E-2</v>
      </c>
      <c r="M152" s="271">
        <f t="shared" si="24"/>
        <v>3.1308499134421408E-2</v>
      </c>
      <c r="N152" s="271">
        <f t="shared" si="24"/>
        <v>3.6877378429930718E-2</v>
      </c>
      <c r="O152" s="271">
        <f t="shared" si="24"/>
        <v>3.5021303049672985E-2</v>
      </c>
      <c r="P152" s="271">
        <f t="shared" si="24"/>
        <v>3.6424807706467083E-2</v>
      </c>
      <c r="Q152" s="271">
        <f t="shared" si="24"/>
        <v>3.5933422635959292E-2</v>
      </c>
      <c r="R152" s="271">
        <f t="shared" si="24"/>
        <v>3.2595354911124585E-2</v>
      </c>
      <c r="S152" s="271">
        <f t="shared" si="24"/>
        <v>3.3502283861755792E-2</v>
      </c>
      <c r="T152" s="271">
        <f t="shared" si="24"/>
        <v>3.2994573537127266E-2</v>
      </c>
      <c r="U152" s="271">
        <f t="shared" si="24"/>
        <v>3.4104329650684148E-2</v>
      </c>
      <c r="V152" s="271">
        <f t="shared" si="24"/>
        <v>3.5145917130825724E-2</v>
      </c>
      <c r="W152" s="271">
        <f t="shared" si="24"/>
        <v>3.9859415378394068E-2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0.11872987686348946</v>
      </c>
      <c r="C153" s="271">
        <f t="shared" si="25"/>
        <v>0.11881641133913171</v>
      </c>
      <c r="D153" s="271">
        <f t="shared" si="25"/>
        <v>0.11464083953622818</v>
      </c>
      <c r="E153" s="271">
        <f t="shared" si="25"/>
        <v>0.11839415949527445</v>
      </c>
      <c r="F153" s="271">
        <f t="shared" si="25"/>
        <v>0.11532701722691546</v>
      </c>
      <c r="G153" s="271">
        <f t="shared" si="25"/>
        <v>0.11686117661715381</v>
      </c>
      <c r="H153" s="271">
        <f t="shared" si="25"/>
        <v>0.11470493392399743</v>
      </c>
      <c r="I153" s="271">
        <f t="shared" si="25"/>
        <v>0.11324639346335588</v>
      </c>
      <c r="J153" s="271">
        <f t="shared" si="25"/>
        <v>0.11520109020239577</v>
      </c>
      <c r="K153" s="271">
        <f t="shared" si="25"/>
        <v>0.10790337216318999</v>
      </c>
      <c r="L153" s="271">
        <f t="shared" si="25"/>
        <v>0.10513816831255421</v>
      </c>
      <c r="M153" s="271">
        <f t="shared" si="25"/>
        <v>0.1094647522353864</v>
      </c>
      <c r="N153" s="271">
        <f t="shared" si="25"/>
        <v>0.10683458886059774</v>
      </c>
      <c r="O153" s="271">
        <f t="shared" si="25"/>
        <v>0.11324550894948557</v>
      </c>
      <c r="P153" s="271">
        <f t="shared" si="25"/>
        <v>0.11127393302866846</v>
      </c>
      <c r="Q153" s="271">
        <f t="shared" si="25"/>
        <v>0.11265911191114317</v>
      </c>
      <c r="R153" s="271">
        <f t="shared" si="25"/>
        <v>0.11434812375876349</v>
      </c>
      <c r="S153" s="271">
        <f t="shared" si="25"/>
        <v>0.1146220574652359</v>
      </c>
      <c r="T153" s="271">
        <f t="shared" si="25"/>
        <v>0.11423829683845049</v>
      </c>
      <c r="U153" s="271">
        <f t="shared" si="25"/>
        <v>0.11413183272727774</v>
      </c>
      <c r="V153" s="271">
        <f t="shared" si="25"/>
        <v>0.1142955519987733</v>
      </c>
      <c r="W153" s="271">
        <f t="shared" si="25"/>
        <v>0.11352822225641909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9.455098004111219E-2</v>
      </c>
      <c r="C154" s="320">
        <f t="shared" si="26"/>
        <v>9.4655134694573678E-2</v>
      </c>
      <c r="D154" s="320">
        <f t="shared" si="26"/>
        <v>9.1254438715191372E-2</v>
      </c>
      <c r="E154" s="320">
        <f t="shared" si="26"/>
        <v>9.4538014295065656E-2</v>
      </c>
      <c r="F154" s="320">
        <f t="shared" si="26"/>
        <v>9.1938748443789201E-2</v>
      </c>
      <c r="G154" s="320">
        <f t="shared" si="26"/>
        <v>9.3386782954558434E-2</v>
      </c>
      <c r="H154" s="320">
        <f t="shared" si="26"/>
        <v>9.1484501885231925E-2</v>
      </c>
      <c r="I154" s="320">
        <f t="shared" si="26"/>
        <v>9.028396127308419E-2</v>
      </c>
      <c r="J154" s="320">
        <f t="shared" si="26"/>
        <v>9.1579421375904677E-2</v>
      </c>
      <c r="K154" s="320">
        <f t="shared" si="26"/>
        <v>8.3925919579456679E-2</v>
      </c>
      <c r="L154" s="320">
        <f t="shared" si="26"/>
        <v>8.0550884637704989E-2</v>
      </c>
      <c r="M154" s="320">
        <f t="shared" si="26"/>
        <v>8.4173336586073275E-2</v>
      </c>
      <c r="N154" s="320">
        <f t="shared" si="26"/>
        <v>8.2024392006781716E-2</v>
      </c>
      <c r="O154" s="320">
        <f t="shared" si="26"/>
        <v>8.8405949374758208E-2</v>
      </c>
      <c r="P154" s="320">
        <f t="shared" si="26"/>
        <v>8.684642132628044E-2</v>
      </c>
      <c r="Q154" s="320">
        <f t="shared" si="26"/>
        <v>8.8279725445530879E-2</v>
      </c>
      <c r="R154" s="320">
        <f t="shared" si="26"/>
        <v>8.9622914121261374E-2</v>
      </c>
      <c r="S154" s="320">
        <f t="shared" si="26"/>
        <v>9.0045911140677698E-2</v>
      </c>
      <c r="T154" s="320">
        <f t="shared" si="26"/>
        <v>8.9656680297182698E-2</v>
      </c>
      <c r="U154" s="320">
        <f t="shared" si="26"/>
        <v>8.975666805586914E-2</v>
      </c>
      <c r="V154" s="320">
        <f t="shared" si="26"/>
        <v>9.0173392742129432E-2</v>
      </c>
      <c r="W154" s="320">
        <f t="shared" si="26"/>
        <v>8.9879509821678305E-2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2.4178896822377255E-2</v>
      </c>
      <c r="C155" s="320">
        <f t="shared" si="27"/>
        <v>2.4161276644558038E-2</v>
      </c>
      <c r="D155" s="320">
        <f t="shared" si="27"/>
        <v>2.338640082103682E-2</v>
      </c>
      <c r="E155" s="320">
        <f t="shared" si="27"/>
        <v>2.3856145200208796E-2</v>
      </c>
      <c r="F155" s="320">
        <f t="shared" si="27"/>
        <v>2.3388268783126269E-2</v>
      </c>
      <c r="G155" s="320">
        <f t="shared" si="27"/>
        <v>2.3474393662595391E-2</v>
      </c>
      <c r="H155" s="320">
        <f t="shared" si="27"/>
        <v>2.3220432038765514E-2</v>
      </c>
      <c r="I155" s="320">
        <f t="shared" si="27"/>
        <v>2.2962432190271703E-2</v>
      </c>
      <c r="J155" s="320">
        <f t="shared" si="27"/>
        <v>2.3621668826491082E-2</v>
      </c>
      <c r="K155" s="320">
        <f t="shared" si="27"/>
        <v>2.3977452583733311E-2</v>
      </c>
      <c r="L155" s="320">
        <f t="shared" si="27"/>
        <v>2.4587283674849227E-2</v>
      </c>
      <c r="M155" s="320">
        <f t="shared" si="27"/>
        <v>2.5291415649313129E-2</v>
      </c>
      <c r="N155" s="320">
        <f t="shared" si="27"/>
        <v>2.4810196853816035E-2</v>
      </c>
      <c r="O155" s="320">
        <f t="shared" si="27"/>
        <v>2.4839559574727364E-2</v>
      </c>
      <c r="P155" s="320">
        <f t="shared" si="27"/>
        <v>2.4427511702388025E-2</v>
      </c>
      <c r="Q155" s="320">
        <f t="shared" si="27"/>
        <v>2.4379386465612277E-2</v>
      </c>
      <c r="R155" s="320">
        <f t="shared" si="27"/>
        <v>2.4725209637502125E-2</v>
      </c>
      <c r="S155" s="320">
        <f t="shared" si="27"/>
        <v>2.457614632455821E-2</v>
      </c>
      <c r="T155" s="320">
        <f t="shared" si="27"/>
        <v>2.4581616541267799E-2</v>
      </c>
      <c r="U155" s="320">
        <f t="shared" si="27"/>
        <v>2.4375164671408611E-2</v>
      </c>
      <c r="V155" s="320">
        <f t="shared" si="27"/>
        <v>2.4122159256643856E-2</v>
      </c>
      <c r="W155" s="320">
        <f t="shared" si="27"/>
        <v>2.3648712434740784E-2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0.71107933895639774</v>
      </c>
      <c r="C157" s="271">
        <f t="shared" si="29"/>
        <v>0.70850146132166336</v>
      </c>
      <c r="D157" s="271">
        <f t="shared" si="29"/>
        <v>0.69701926681580639</v>
      </c>
      <c r="E157" s="271">
        <f t="shared" si="29"/>
        <v>0.70095193812803824</v>
      </c>
      <c r="F157" s="271">
        <f t="shared" si="29"/>
        <v>0.69474411787101986</v>
      </c>
      <c r="G157" s="271">
        <f t="shared" si="29"/>
        <v>0.69362408145720056</v>
      </c>
      <c r="H157" s="271">
        <f t="shared" si="29"/>
        <v>0.6932628817420321</v>
      </c>
      <c r="I157" s="271">
        <f t="shared" si="29"/>
        <v>0.69147947966723566</v>
      </c>
      <c r="J157" s="271">
        <f t="shared" si="29"/>
        <v>0.7027556508387437</v>
      </c>
      <c r="K157" s="271">
        <f t="shared" si="29"/>
        <v>0.71945683030493635</v>
      </c>
      <c r="L157" s="271">
        <f t="shared" si="29"/>
        <v>0.73538374527022254</v>
      </c>
      <c r="M157" s="271">
        <f t="shared" si="29"/>
        <v>0.74899039871594697</v>
      </c>
      <c r="N157" s="271">
        <f t="shared" si="29"/>
        <v>0.74001732347455385</v>
      </c>
      <c r="O157" s="271">
        <f t="shared" si="29"/>
        <v>0.73403136866188923</v>
      </c>
      <c r="P157" s="271">
        <f t="shared" si="29"/>
        <v>0.72470410904124682</v>
      </c>
      <c r="Q157" s="271">
        <f t="shared" si="29"/>
        <v>0.72176914679261794</v>
      </c>
      <c r="R157" s="271">
        <f t="shared" si="29"/>
        <v>0.72641793578228386</v>
      </c>
      <c r="S157" s="271">
        <f t="shared" si="29"/>
        <v>0.72258648654851432</v>
      </c>
      <c r="T157" s="271">
        <f t="shared" si="29"/>
        <v>0.72280015964649302</v>
      </c>
      <c r="U157" s="271">
        <f t="shared" si="29"/>
        <v>0.71846003605199327</v>
      </c>
      <c r="V157" s="271">
        <f t="shared" si="29"/>
        <v>0.71196054109389961</v>
      </c>
      <c r="W157" s="271">
        <f t="shared" si="29"/>
        <v>0.70211499311988612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0.66736577225631566</v>
      </c>
      <c r="C158" s="320">
        <f t="shared" si="30"/>
        <v>0.66364916831028276</v>
      </c>
      <c r="D158" s="320">
        <f t="shared" si="30"/>
        <v>0.6441002124116475</v>
      </c>
      <c r="E158" s="320">
        <f t="shared" si="30"/>
        <v>0.65239533501825653</v>
      </c>
      <c r="F158" s="320">
        <f t="shared" si="30"/>
        <v>0.64125178754518963</v>
      </c>
      <c r="G158" s="320">
        <f t="shared" si="30"/>
        <v>0.64068092577711233</v>
      </c>
      <c r="H158" s="320">
        <f t="shared" si="30"/>
        <v>0.63873571283782482</v>
      </c>
      <c r="I158" s="320">
        <f t="shared" si="30"/>
        <v>0.63518932548476281</v>
      </c>
      <c r="J158" s="320">
        <f t="shared" si="30"/>
        <v>0.65279192351808879</v>
      </c>
      <c r="K158" s="320">
        <f t="shared" si="30"/>
        <v>0.6716670208636476</v>
      </c>
      <c r="L158" s="320">
        <f t="shared" si="30"/>
        <v>0.69256959732616574</v>
      </c>
      <c r="M158" s="320">
        <f t="shared" si="30"/>
        <v>0.71537405154653311</v>
      </c>
      <c r="N158" s="320">
        <f t="shared" si="30"/>
        <v>0.70042159738510146</v>
      </c>
      <c r="O158" s="320">
        <f t="shared" si="30"/>
        <v>0.69642853511217373</v>
      </c>
      <c r="P158" s="320">
        <f t="shared" si="30"/>
        <v>0.68559431408804428</v>
      </c>
      <c r="Q158" s="320">
        <f t="shared" si="30"/>
        <v>0.68318695845042332</v>
      </c>
      <c r="R158" s="320">
        <f t="shared" si="30"/>
        <v>0.69141987464565324</v>
      </c>
      <c r="S158" s="320">
        <f t="shared" si="30"/>
        <v>0.68661464387315485</v>
      </c>
      <c r="T158" s="320">
        <f t="shared" si="30"/>
        <v>0.68737345222213775</v>
      </c>
      <c r="U158" s="320">
        <f t="shared" si="30"/>
        <v>0.6818037860384405</v>
      </c>
      <c r="V158" s="320">
        <f t="shared" si="30"/>
        <v>0.67422390776680596</v>
      </c>
      <c r="W158" s="320">
        <f t="shared" si="30"/>
        <v>0.65931741475060501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4.3713566700082016E-2</v>
      </c>
      <c r="C159" s="320">
        <f t="shared" si="31"/>
        <v>4.485229301138062E-2</v>
      </c>
      <c r="D159" s="320">
        <f t="shared" si="31"/>
        <v>5.2919054404158838E-2</v>
      </c>
      <c r="E159" s="320">
        <f t="shared" si="31"/>
        <v>4.8556603109781708E-2</v>
      </c>
      <c r="F159" s="320">
        <f t="shared" si="31"/>
        <v>5.3492330325830277E-2</v>
      </c>
      <c r="G159" s="320">
        <f t="shared" si="31"/>
        <v>5.2943155680088283E-2</v>
      </c>
      <c r="H159" s="320">
        <f t="shared" si="31"/>
        <v>5.4527168904207335E-2</v>
      </c>
      <c r="I159" s="320">
        <f t="shared" si="31"/>
        <v>5.6290154182472803E-2</v>
      </c>
      <c r="J159" s="320">
        <f t="shared" si="31"/>
        <v>4.9963727320654919E-2</v>
      </c>
      <c r="K159" s="320">
        <f t="shared" si="31"/>
        <v>4.7789809441288841E-2</v>
      </c>
      <c r="L159" s="320">
        <f t="shared" si="31"/>
        <v>4.2814147944056836E-2</v>
      </c>
      <c r="M159" s="320">
        <f t="shared" si="31"/>
        <v>3.3616347169413884E-2</v>
      </c>
      <c r="N159" s="320">
        <f t="shared" si="31"/>
        <v>3.9595726089452374E-2</v>
      </c>
      <c r="O159" s="320">
        <f t="shared" si="31"/>
        <v>3.7602833549715532E-2</v>
      </c>
      <c r="P159" s="320">
        <f t="shared" si="31"/>
        <v>3.9109794953202541E-2</v>
      </c>
      <c r="Q159" s="320">
        <f t="shared" si="31"/>
        <v>3.8582188342194589E-2</v>
      </c>
      <c r="R159" s="320">
        <f t="shared" si="31"/>
        <v>3.499806113663053E-2</v>
      </c>
      <c r="S159" s="320">
        <f t="shared" si="31"/>
        <v>3.5971842675359474E-2</v>
      </c>
      <c r="T159" s="320">
        <f t="shared" si="31"/>
        <v>3.5426707424355268E-2</v>
      </c>
      <c r="U159" s="320">
        <f t="shared" si="31"/>
        <v>3.665625001355282E-2</v>
      </c>
      <c r="V159" s="320">
        <f t="shared" si="31"/>
        <v>3.7736633327093608E-2</v>
      </c>
      <c r="W159" s="320">
        <f t="shared" si="31"/>
        <v>4.2797578369281115E-2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9.4205256462807974E-2</v>
      </c>
      <c r="C160" s="271">
        <f t="shared" si="32"/>
        <v>9.5328601160191997E-2</v>
      </c>
      <c r="D160" s="271">
        <f t="shared" si="32"/>
        <v>0.10095179047005531</v>
      </c>
      <c r="E160" s="271">
        <f t="shared" si="32"/>
        <v>9.8725672460134153E-2</v>
      </c>
      <c r="F160" s="271">
        <f t="shared" si="32"/>
        <v>0.10187377288316736</v>
      </c>
      <c r="G160" s="271">
        <f t="shared" si="32"/>
        <v>0.10217721087120195</v>
      </c>
      <c r="H160" s="271">
        <f t="shared" si="32"/>
        <v>0.10258499073845521</v>
      </c>
      <c r="I160" s="271">
        <f t="shared" si="32"/>
        <v>0.10355595327563492</v>
      </c>
      <c r="J160" s="271">
        <f t="shared" si="32"/>
        <v>9.8372197896010191E-2</v>
      </c>
      <c r="K160" s="271">
        <f t="shared" si="32"/>
        <v>9.2022354808878562E-2</v>
      </c>
      <c r="L160" s="271">
        <f t="shared" si="32"/>
        <v>8.5466724899716157E-2</v>
      </c>
      <c r="M160" s="271">
        <f t="shared" si="32"/>
        <v>7.8911228567551076E-2</v>
      </c>
      <c r="N160" s="271">
        <f t="shared" si="32"/>
        <v>8.3289066843069984E-2</v>
      </c>
      <c r="O160" s="271">
        <f t="shared" si="32"/>
        <v>8.5025856554206747E-2</v>
      </c>
      <c r="P160" s="271">
        <f t="shared" si="32"/>
        <v>8.5554953325365224E-2</v>
      </c>
      <c r="Q160" s="271">
        <f t="shared" si="32"/>
        <v>8.587024551885343E-2</v>
      </c>
      <c r="R160" s="271">
        <f t="shared" si="32"/>
        <v>8.3277176601672429E-2</v>
      </c>
      <c r="S160" s="271">
        <f t="shared" si="32"/>
        <v>8.4426179159167808E-2</v>
      </c>
      <c r="T160" s="271">
        <f t="shared" si="32"/>
        <v>8.3696963861980389E-2</v>
      </c>
      <c r="U160" s="271">
        <f t="shared" si="32"/>
        <v>8.4902861627385376E-2</v>
      </c>
      <c r="V160" s="271">
        <f t="shared" si="32"/>
        <v>8.6147987323666686E-2</v>
      </c>
      <c r="W160" s="271">
        <f t="shared" si="32"/>
        <v>9.0713655289778108E-2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5.3337664680045783E-2</v>
      </c>
      <c r="C161" s="320">
        <f t="shared" si="33"/>
        <v>5.339641992487535E-2</v>
      </c>
      <c r="D161" s="320">
        <f t="shared" si="33"/>
        <v>5.1478034925077326E-2</v>
      </c>
      <c r="E161" s="320">
        <f t="shared" si="33"/>
        <v>5.3330350502925006E-2</v>
      </c>
      <c r="F161" s="320">
        <f t="shared" si="33"/>
        <v>5.1864064586804509E-2</v>
      </c>
      <c r="G161" s="320">
        <f t="shared" si="33"/>
        <v>5.2680923165604666E-2</v>
      </c>
      <c r="H161" s="320">
        <f t="shared" si="33"/>
        <v>5.1607817104104087E-2</v>
      </c>
      <c r="I161" s="320">
        <f t="shared" si="33"/>
        <v>5.0930573646895391E-2</v>
      </c>
      <c r="J161" s="320">
        <f t="shared" si="33"/>
        <v>5.1661362651309432E-2</v>
      </c>
      <c r="K161" s="320">
        <f t="shared" si="33"/>
        <v>4.7343904362991643E-2</v>
      </c>
      <c r="L161" s="320">
        <f t="shared" si="33"/>
        <v>4.5439995149905578E-2</v>
      </c>
      <c r="M161" s="320">
        <f t="shared" si="33"/>
        <v>4.7483476108618389E-2</v>
      </c>
      <c r="N161" s="320">
        <f t="shared" si="33"/>
        <v>4.6271223360562067E-2</v>
      </c>
      <c r="O161" s="320">
        <f t="shared" si="33"/>
        <v>4.9871158198694941E-2</v>
      </c>
      <c r="P161" s="320">
        <f t="shared" si="33"/>
        <v>4.8991404397384107E-2</v>
      </c>
      <c r="Q161" s="320">
        <f t="shared" si="33"/>
        <v>4.9799953335363009E-2</v>
      </c>
      <c r="R161" s="320">
        <f t="shared" si="33"/>
        <v>5.0557666763156164E-2</v>
      </c>
      <c r="S161" s="320">
        <f t="shared" si="33"/>
        <v>5.0796285899335096E-2</v>
      </c>
      <c r="T161" s="320">
        <f t="shared" si="33"/>
        <v>5.0576714783261645E-2</v>
      </c>
      <c r="U161" s="320">
        <f t="shared" si="33"/>
        <v>5.0633119418545265E-2</v>
      </c>
      <c r="V161" s="320">
        <f t="shared" si="33"/>
        <v>5.0868200234946981E-2</v>
      </c>
      <c r="W161" s="320">
        <f t="shared" si="33"/>
        <v>5.0702416351380689E-2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4.086759178276219E-2</v>
      </c>
      <c r="C162" s="328">
        <f t="shared" si="34"/>
        <v>4.193218123531664E-2</v>
      </c>
      <c r="D162" s="328">
        <f t="shared" si="34"/>
        <v>4.9473755544977981E-2</v>
      </c>
      <c r="E162" s="328">
        <f t="shared" si="34"/>
        <v>4.5395321957209155E-2</v>
      </c>
      <c r="F162" s="328">
        <f t="shared" si="34"/>
        <v>5.0009708296362851E-2</v>
      </c>
      <c r="G162" s="328">
        <f t="shared" si="34"/>
        <v>4.9496287705597282E-2</v>
      </c>
      <c r="H162" s="328">
        <f t="shared" si="34"/>
        <v>5.0977173634351121E-2</v>
      </c>
      <c r="I162" s="328">
        <f t="shared" si="34"/>
        <v>5.2625379628739526E-2</v>
      </c>
      <c r="J162" s="328">
        <f t="shared" si="34"/>
        <v>4.6710835244700766E-2</v>
      </c>
      <c r="K162" s="328">
        <f t="shared" si="34"/>
        <v>4.4678450445886926E-2</v>
      </c>
      <c r="L162" s="328">
        <f t="shared" si="34"/>
        <v>4.0026729749810586E-2</v>
      </c>
      <c r="M162" s="328">
        <f t="shared" si="34"/>
        <v>3.1427752458932687E-2</v>
      </c>
      <c r="N162" s="328">
        <f t="shared" si="34"/>
        <v>3.7017843482507924E-2</v>
      </c>
      <c r="O162" s="328">
        <f t="shared" si="34"/>
        <v>3.5154698355511813E-2</v>
      </c>
      <c r="P162" s="328">
        <f t="shared" si="34"/>
        <v>3.6563548927981103E-2</v>
      </c>
      <c r="Q162" s="328">
        <f t="shared" si="34"/>
        <v>3.6070292183490414E-2</v>
      </c>
      <c r="R162" s="328">
        <f t="shared" si="34"/>
        <v>3.2719509838516264E-2</v>
      </c>
      <c r="S162" s="328">
        <f t="shared" si="34"/>
        <v>3.3629893259832705E-2</v>
      </c>
      <c r="T162" s="328">
        <f t="shared" si="34"/>
        <v>3.3120249078718744E-2</v>
      </c>
      <c r="U162" s="328">
        <f t="shared" si="34"/>
        <v>3.4269742208840111E-2</v>
      </c>
      <c r="V162" s="328">
        <f t="shared" si="34"/>
        <v>3.5279787088719712E-2</v>
      </c>
      <c r="W162" s="328">
        <f t="shared" si="34"/>
        <v>4.001123893839742E-2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0.99999999999999989</v>
      </c>
      <c r="D165" s="234">
        <f t="shared" si="35"/>
        <v>0.99999999999999978</v>
      </c>
      <c r="E165" s="234">
        <f t="shared" si="35"/>
        <v>1.0000000000000002</v>
      </c>
      <c r="F165" s="234">
        <f t="shared" si="35"/>
        <v>1</v>
      </c>
      <c r="G165" s="234">
        <f t="shared" si="35"/>
        <v>1.0000000000000002</v>
      </c>
      <c r="H165" s="234">
        <f t="shared" si="35"/>
        <v>1.0000000000000004</v>
      </c>
      <c r="I165" s="234">
        <f t="shared" si="35"/>
        <v>1.0000000000000002</v>
      </c>
      <c r="J165" s="234">
        <f t="shared" si="35"/>
        <v>1.0000000000000002</v>
      </c>
      <c r="K165" s="234">
        <f t="shared" si="35"/>
        <v>1</v>
      </c>
      <c r="L165" s="234">
        <f t="shared" si="35"/>
        <v>1.0000000000000002</v>
      </c>
      <c r="M165" s="234">
        <f t="shared" si="35"/>
        <v>1.0000000000000002</v>
      </c>
      <c r="N165" s="234">
        <f t="shared" si="35"/>
        <v>0.99999999999999978</v>
      </c>
      <c r="O165" s="234">
        <f t="shared" si="35"/>
        <v>0.99999999999999978</v>
      </c>
      <c r="P165" s="234">
        <f t="shared" si="35"/>
        <v>0.99999999999999944</v>
      </c>
      <c r="Q165" s="234">
        <f t="shared" si="35"/>
        <v>1</v>
      </c>
      <c r="R165" s="234">
        <f t="shared" si="35"/>
        <v>1.0000000000000002</v>
      </c>
      <c r="S165" s="234">
        <f t="shared" si="35"/>
        <v>1</v>
      </c>
      <c r="T165" s="234">
        <f t="shared" si="35"/>
        <v>1.0000000000000002</v>
      </c>
      <c r="U165" s="234">
        <f t="shared" si="35"/>
        <v>1</v>
      </c>
      <c r="V165" s="234">
        <f t="shared" si="35"/>
        <v>1</v>
      </c>
      <c r="W165" s="234">
        <f t="shared" si="35"/>
        <v>1.0000000000000007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8.2039190081965377E-3</v>
      </c>
      <c r="C166" s="268">
        <f t="shared" si="36"/>
        <v>8.1509441769969521E-3</v>
      </c>
      <c r="D166" s="268">
        <f t="shared" si="36"/>
        <v>8.0818342451899252E-3</v>
      </c>
      <c r="E166" s="268">
        <f t="shared" si="36"/>
        <v>8.0992445020449857E-3</v>
      </c>
      <c r="F166" s="268">
        <f t="shared" si="36"/>
        <v>8.0374107240000475E-3</v>
      </c>
      <c r="G166" s="268">
        <f t="shared" si="36"/>
        <v>8.0396942006788468E-3</v>
      </c>
      <c r="H166" s="268">
        <f t="shared" si="36"/>
        <v>8.0556214857953369E-3</v>
      </c>
      <c r="I166" s="268">
        <f t="shared" si="36"/>
        <v>8.083444008197516E-3</v>
      </c>
      <c r="J166" s="268">
        <f t="shared" si="36"/>
        <v>8.1191898868697675E-3</v>
      </c>
      <c r="K166" s="268">
        <f t="shared" si="36"/>
        <v>8.0898067138420807E-3</v>
      </c>
      <c r="L166" s="268">
        <f t="shared" si="36"/>
        <v>8.1140360736991941E-3</v>
      </c>
      <c r="M166" s="268">
        <f t="shared" si="36"/>
        <v>8.2907059693444717E-3</v>
      </c>
      <c r="N166" s="268">
        <f t="shared" si="36"/>
        <v>8.1152119056015579E-3</v>
      </c>
      <c r="O166" s="268">
        <f t="shared" si="36"/>
        <v>8.153974241386492E-3</v>
      </c>
      <c r="P166" s="268">
        <f t="shared" si="36"/>
        <v>8.0707661406692801E-3</v>
      </c>
      <c r="Q166" s="268">
        <f t="shared" si="36"/>
        <v>8.0721351045900183E-3</v>
      </c>
      <c r="R166" s="268">
        <f t="shared" si="36"/>
        <v>8.0972680499723938E-3</v>
      </c>
      <c r="S166" s="268">
        <f t="shared" si="36"/>
        <v>8.0831268541143846E-3</v>
      </c>
      <c r="T166" s="268">
        <f t="shared" si="36"/>
        <v>8.0745248180846951E-3</v>
      </c>
      <c r="U166" s="268">
        <f t="shared" si="36"/>
        <v>8.0561425524886716E-3</v>
      </c>
      <c r="V166" s="268">
        <f t="shared" si="36"/>
        <v>8.0296933627366004E-3</v>
      </c>
      <c r="W166" s="268">
        <f t="shared" si="36"/>
        <v>7.9880415937159544E-3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2.3874853690481297E-3</v>
      </c>
      <c r="C167" s="269">
        <f t="shared" si="37"/>
        <v>2.3720687572689951E-3</v>
      </c>
      <c r="D167" s="269">
        <f t="shared" si="37"/>
        <v>2.3519565461561937E-3</v>
      </c>
      <c r="E167" s="269">
        <f t="shared" si="37"/>
        <v>2.357023238485956E-3</v>
      </c>
      <c r="F167" s="269">
        <f t="shared" si="37"/>
        <v>2.3390285166648645E-3</v>
      </c>
      <c r="G167" s="269">
        <f t="shared" si="37"/>
        <v>2.3396930487203081E-3</v>
      </c>
      <c r="H167" s="269">
        <f t="shared" si="37"/>
        <v>2.3443281700746593E-3</v>
      </c>
      <c r="I167" s="269">
        <f t="shared" si="37"/>
        <v>2.3524250156308946E-3</v>
      </c>
      <c r="J167" s="269">
        <f t="shared" si="37"/>
        <v>2.3628276978427138E-3</v>
      </c>
      <c r="K167" s="269">
        <f t="shared" si="37"/>
        <v>2.3542766753826272E-3</v>
      </c>
      <c r="L167" s="269">
        <f t="shared" si="37"/>
        <v>2.3613278471582718E-3</v>
      </c>
      <c r="M167" s="269">
        <f t="shared" si="37"/>
        <v>2.4127419079971145E-3</v>
      </c>
      <c r="N167" s="269">
        <f t="shared" si="37"/>
        <v>2.3616700350151407E-3</v>
      </c>
      <c r="O167" s="269">
        <f t="shared" si="37"/>
        <v>2.3729505595381415E-3</v>
      </c>
      <c r="P167" s="269">
        <f t="shared" si="37"/>
        <v>2.3487355322017976E-3</v>
      </c>
      <c r="Q167" s="269">
        <f t="shared" si="37"/>
        <v>2.3491339248880552E-3</v>
      </c>
      <c r="R167" s="269">
        <f t="shared" si="37"/>
        <v>2.3564480560150894E-3</v>
      </c>
      <c r="S167" s="269">
        <f t="shared" si="37"/>
        <v>2.3523327181895794E-3</v>
      </c>
      <c r="T167" s="269">
        <f t="shared" si="37"/>
        <v>2.3498293737337912E-3</v>
      </c>
      <c r="U167" s="269">
        <f t="shared" si="37"/>
        <v>2.3444798096880449E-3</v>
      </c>
      <c r="V167" s="269">
        <f t="shared" si="37"/>
        <v>2.3367826281954977E-3</v>
      </c>
      <c r="W167" s="269">
        <f t="shared" si="37"/>
        <v>2.3246612275536309E-3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2.1349154197034648E-2</v>
      </c>
      <c r="C168" s="269">
        <f t="shared" si="38"/>
        <v>2.1728218454343133E-2</v>
      </c>
      <c r="D168" s="269">
        <f t="shared" si="38"/>
        <v>2.4942561067333318E-2</v>
      </c>
      <c r="E168" s="269">
        <f t="shared" si="38"/>
        <v>2.2986070604659223E-2</v>
      </c>
      <c r="F168" s="269">
        <f t="shared" si="38"/>
        <v>2.5001947271226368E-2</v>
      </c>
      <c r="G168" s="269">
        <f t="shared" si="38"/>
        <v>2.4578043937662594E-2</v>
      </c>
      <c r="H168" s="269">
        <f t="shared" si="38"/>
        <v>2.5397638680639802E-2</v>
      </c>
      <c r="I168" s="269">
        <f t="shared" si="38"/>
        <v>2.6146086638746114E-2</v>
      </c>
      <c r="J168" s="269">
        <f t="shared" si="38"/>
        <v>2.3945774065295477E-2</v>
      </c>
      <c r="K168" s="269">
        <f t="shared" si="38"/>
        <v>2.4637302896082007E-2</v>
      </c>
      <c r="L168" s="269">
        <f t="shared" si="38"/>
        <v>2.3522461665461996E-2</v>
      </c>
      <c r="M168" s="269">
        <f t="shared" si="38"/>
        <v>1.9195363469011781E-2</v>
      </c>
      <c r="N168" s="269">
        <f t="shared" si="38"/>
        <v>2.2013621271081415E-2</v>
      </c>
      <c r="O168" s="269">
        <f t="shared" si="38"/>
        <v>2.0112443524736089E-2</v>
      </c>
      <c r="P168" s="269">
        <f t="shared" si="38"/>
        <v>2.0727624270661216E-2</v>
      </c>
      <c r="Q168" s="269">
        <f t="shared" si="38"/>
        <v>2.024341260198351E-2</v>
      </c>
      <c r="R168" s="269">
        <f t="shared" si="38"/>
        <v>1.862135397055845E-2</v>
      </c>
      <c r="S168" s="269">
        <f t="shared" si="38"/>
        <v>1.8914024939630236E-2</v>
      </c>
      <c r="T168" s="269">
        <f t="shared" si="38"/>
        <v>1.8722594180705716E-2</v>
      </c>
      <c r="U168" s="269">
        <f t="shared" si="38"/>
        <v>1.9146397653128616E-2</v>
      </c>
      <c r="V168" s="269">
        <f t="shared" si="38"/>
        <v>1.9411674201745579E-2</v>
      </c>
      <c r="W168" s="269">
        <f t="shared" si="38"/>
        <v>2.131892887757196E-2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7.2951412085273488E-3</v>
      </c>
      <c r="C169" s="269">
        <f t="shared" si="39"/>
        <v>7.248034591103068E-3</v>
      </c>
      <c r="D169" s="269">
        <f t="shared" si="39"/>
        <v>7.1865802165608228E-3</v>
      </c>
      <c r="E169" s="269">
        <f t="shared" si="39"/>
        <v>7.2020618762538898E-3</v>
      </c>
      <c r="F169" s="269">
        <f t="shared" si="39"/>
        <v>7.1470776495880907E-3</v>
      </c>
      <c r="G169" s="269">
        <f t="shared" si="39"/>
        <v>7.1491081772909566E-3</v>
      </c>
      <c r="H169" s="269">
        <f t="shared" si="39"/>
        <v>7.1632711393920159E-3</v>
      </c>
      <c r="I169" s="269">
        <f t="shared" si="39"/>
        <v>7.1880116602941078E-3</v>
      </c>
      <c r="J169" s="269">
        <f t="shared" si="39"/>
        <v>7.219797838616494E-3</v>
      </c>
      <c r="K169" s="269">
        <f t="shared" si="39"/>
        <v>7.1936695460069009E-3</v>
      </c>
      <c r="L169" s="269">
        <f t="shared" si="39"/>
        <v>7.2152149319831983E-3</v>
      </c>
      <c r="M169" s="269">
        <f t="shared" si="39"/>
        <v>7.372314463894766E-3</v>
      </c>
      <c r="N169" s="269">
        <f t="shared" si="39"/>
        <v>7.2162605127302328E-3</v>
      </c>
      <c r="O169" s="269">
        <f t="shared" si="39"/>
        <v>7.2507290042939532E-3</v>
      </c>
      <c r="P169" s="269">
        <f t="shared" si="39"/>
        <v>7.1767381660349551E-3</v>
      </c>
      <c r="Q169" s="269">
        <f t="shared" si="39"/>
        <v>7.177955484867716E-3</v>
      </c>
      <c r="R169" s="269">
        <f t="shared" si="39"/>
        <v>7.200304362930442E-3</v>
      </c>
      <c r="S169" s="269">
        <f t="shared" si="39"/>
        <v>7.187729638516588E-3</v>
      </c>
      <c r="T169" s="269">
        <f t="shared" si="39"/>
        <v>7.1800804811498814E-3</v>
      </c>
      <c r="U169" s="269">
        <f t="shared" si="39"/>
        <v>7.1637344856419222E-3</v>
      </c>
      <c r="V169" s="269">
        <f t="shared" si="39"/>
        <v>7.140215168362005E-3</v>
      </c>
      <c r="W169" s="269">
        <f t="shared" si="39"/>
        <v>7.1031773165393585E-3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1.1476648453202414E-2</v>
      </c>
      <c r="C170" s="270">
        <f t="shared" si="40"/>
        <v>1.1411698121735635E-2</v>
      </c>
      <c r="D170" s="270">
        <f t="shared" si="40"/>
        <v>1.1612138894517848E-2</v>
      </c>
      <c r="E170" s="270">
        <f t="shared" si="40"/>
        <v>1.1378690249191768E-2</v>
      </c>
      <c r="F170" s="270">
        <f t="shared" si="40"/>
        <v>1.1519919815572235E-2</v>
      </c>
      <c r="G170" s="270">
        <f t="shared" si="40"/>
        <v>1.1406001809636362E-2</v>
      </c>
      <c r="H170" s="270">
        <f t="shared" si="40"/>
        <v>1.1634249378751734E-2</v>
      </c>
      <c r="I170" s="270">
        <f t="shared" si="40"/>
        <v>1.179042503996321E-2</v>
      </c>
      <c r="J170" s="270">
        <f t="shared" si="40"/>
        <v>1.1551563625273608E-2</v>
      </c>
      <c r="K170" s="270">
        <f t="shared" si="40"/>
        <v>1.1808576458842236E-2</v>
      </c>
      <c r="L170" s="270">
        <f t="shared" si="40"/>
        <v>1.1701699223688456E-2</v>
      </c>
      <c r="M170" s="270">
        <f t="shared" si="40"/>
        <v>1.1532444730669375E-2</v>
      </c>
      <c r="N170" s="270">
        <f t="shared" si="40"/>
        <v>1.1493636181274594E-2</v>
      </c>
      <c r="O170" s="270">
        <f t="shared" si="40"/>
        <v>1.1360678074044896E-2</v>
      </c>
      <c r="P170" s="270">
        <f t="shared" si="40"/>
        <v>2.2203156616612301E-2</v>
      </c>
      <c r="Q170" s="270">
        <f t="shared" si="40"/>
        <v>2.4234363076799978E-2</v>
      </c>
      <c r="R170" s="270">
        <f t="shared" si="40"/>
        <v>2.5172204767933221E-2</v>
      </c>
      <c r="S170" s="270">
        <f t="shared" si="40"/>
        <v>2.6407323377740686E-2</v>
      </c>
      <c r="T170" s="270">
        <f t="shared" si="40"/>
        <v>2.8408849411203602E-2</v>
      </c>
      <c r="U170" s="270">
        <f t="shared" si="40"/>
        <v>3.0330536832639216E-2</v>
      </c>
      <c r="V170" s="270">
        <f t="shared" si="40"/>
        <v>3.4305706125120579E-2</v>
      </c>
      <c r="W170" s="270">
        <f t="shared" si="40"/>
        <v>3.3320468651053772E-2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0.72809509948418338</v>
      </c>
      <c r="C171" s="271">
        <f t="shared" si="41"/>
        <v>0.72531883392538432</v>
      </c>
      <c r="D171" s="271">
        <f t="shared" si="41"/>
        <v>0.70032213253244413</v>
      </c>
      <c r="E171" s="271">
        <f t="shared" si="41"/>
        <v>0.71568912831188025</v>
      </c>
      <c r="F171" s="271">
        <f t="shared" si="41"/>
        <v>0.70003526442475894</v>
      </c>
      <c r="G171" s="271">
        <f t="shared" si="41"/>
        <v>0.70342607090599796</v>
      </c>
      <c r="H171" s="271">
        <f t="shared" si="41"/>
        <v>0.69682192398564158</v>
      </c>
      <c r="I171" s="271">
        <f t="shared" si="41"/>
        <v>0.69081252963020034</v>
      </c>
      <c r="J171" s="271">
        <f t="shared" si="41"/>
        <v>0.70804033193379579</v>
      </c>
      <c r="K171" s="271">
        <f t="shared" si="41"/>
        <v>0.70249475896863711</v>
      </c>
      <c r="L171" s="271">
        <f t="shared" si="41"/>
        <v>0.71119832828501939</v>
      </c>
      <c r="M171" s="271">
        <f t="shared" si="41"/>
        <v>0.74458797136604515</v>
      </c>
      <c r="N171" s="271">
        <f t="shared" si="41"/>
        <v>0.7230997215007523</v>
      </c>
      <c r="O171" s="271">
        <f t="shared" si="41"/>
        <v>0.73790195480886245</v>
      </c>
      <c r="P171" s="271">
        <f t="shared" si="41"/>
        <v>0.72330941726761866</v>
      </c>
      <c r="Q171" s="271">
        <f t="shared" si="41"/>
        <v>0.7251948480334065</v>
      </c>
      <c r="R171" s="271">
        <f t="shared" si="41"/>
        <v>0.7368717722311855</v>
      </c>
      <c r="S171" s="271">
        <f t="shared" si="41"/>
        <v>0.73349098268435431</v>
      </c>
      <c r="T171" s="271">
        <f t="shared" si="41"/>
        <v>0.73315109340975138</v>
      </c>
      <c r="U171" s="271">
        <f t="shared" si="41"/>
        <v>0.72812869156949356</v>
      </c>
      <c r="V171" s="271">
        <f t="shared" si="41"/>
        <v>0.72246207104871651</v>
      </c>
      <c r="W171" s="271">
        <f t="shared" si="41"/>
        <v>0.70864816248137508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0.634592740272933</v>
      </c>
      <c r="C172" s="320">
        <f t="shared" si="42"/>
        <v>0.63015629642210924</v>
      </c>
      <c r="D172" s="320">
        <f t="shared" si="42"/>
        <v>0.59108181869882692</v>
      </c>
      <c r="E172" s="320">
        <f t="shared" si="42"/>
        <v>0.61501760705646036</v>
      </c>
      <c r="F172" s="320">
        <f t="shared" si="42"/>
        <v>0.59053485831219943</v>
      </c>
      <c r="G172" s="320">
        <f t="shared" si="42"/>
        <v>0.59578222367159905</v>
      </c>
      <c r="H172" s="320">
        <f t="shared" si="42"/>
        <v>0.58558851805686818</v>
      </c>
      <c r="I172" s="320">
        <f t="shared" si="42"/>
        <v>0.57630116480975779</v>
      </c>
      <c r="J172" s="320">
        <f t="shared" si="42"/>
        <v>0.6031656213208717</v>
      </c>
      <c r="K172" s="320">
        <f t="shared" si="42"/>
        <v>0.59459137674912932</v>
      </c>
      <c r="L172" s="320">
        <f t="shared" si="42"/>
        <v>0.60817758845250702</v>
      </c>
      <c r="M172" s="320">
        <f t="shared" si="42"/>
        <v>0.66051851579392007</v>
      </c>
      <c r="N172" s="320">
        <f t="shared" si="42"/>
        <v>0.62668721238528691</v>
      </c>
      <c r="O172" s="320">
        <f t="shared" si="42"/>
        <v>0.64981598654473949</v>
      </c>
      <c r="P172" s="320">
        <f t="shared" si="42"/>
        <v>0.63252915720371439</v>
      </c>
      <c r="Q172" s="320">
        <f t="shared" si="42"/>
        <v>0.63653527776175978</v>
      </c>
      <c r="R172" s="320">
        <f t="shared" si="42"/>
        <v>0.6553162917711286</v>
      </c>
      <c r="S172" s="320">
        <f t="shared" si="42"/>
        <v>0.65065369846625187</v>
      </c>
      <c r="T172" s="320">
        <f t="shared" si="42"/>
        <v>0.65115221372139487</v>
      </c>
      <c r="U172" s="320">
        <f t="shared" si="42"/>
        <v>0.6442736903623294</v>
      </c>
      <c r="V172" s="320">
        <f t="shared" si="42"/>
        <v>0.63744524474486775</v>
      </c>
      <c r="W172" s="320">
        <f t="shared" si="42"/>
        <v>0.6152781803494034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9.3502359211250427E-2</v>
      </c>
      <c r="C173" s="320">
        <f t="shared" si="43"/>
        <v>9.5162537503275094E-2</v>
      </c>
      <c r="D173" s="320">
        <f t="shared" si="43"/>
        <v>0.10924031383361714</v>
      </c>
      <c r="E173" s="320">
        <f t="shared" si="43"/>
        <v>0.10067152125541987</v>
      </c>
      <c r="F173" s="320">
        <f t="shared" si="43"/>
        <v>0.10950040611255957</v>
      </c>
      <c r="G173" s="320">
        <f t="shared" si="43"/>
        <v>0.10764384723439889</v>
      </c>
      <c r="H173" s="320">
        <f t="shared" si="43"/>
        <v>0.1112334059287734</v>
      </c>
      <c r="I173" s="320">
        <f t="shared" si="43"/>
        <v>0.1145113648204425</v>
      </c>
      <c r="J173" s="320">
        <f t="shared" si="43"/>
        <v>0.1048747106129241</v>
      </c>
      <c r="K173" s="320">
        <f t="shared" si="43"/>
        <v>0.10790338221950786</v>
      </c>
      <c r="L173" s="320">
        <f t="shared" si="43"/>
        <v>0.10302073983251236</v>
      </c>
      <c r="M173" s="320">
        <f t="shared" si="43"/>
        <v>8.4069455572125154E-2</v>
      </c>
      <c r="N173" s="320">
        <f t="shared" si="43"/>
        <v>9.6412509115465311E-2</v>
      </c>
      <c r="O173" s="320">
        <f t="shared" si="43"/>
        <v>8.8085968264122946E-2</v>
      </c>
      <c r="P173" s="320">
        <f t="shared" si="43"/>
        <v>9.0780260063904217E-2</v>
      </c>
      <c r="Q173" s="320">
        <f t="shared" si="43"/>
        <v>8.8659570271646768E-2</v>
      </c>
      <c r="R173" s="320">
        <f t="shared" si="43"/>
        <v>8.1555480460056895E-2</v>
      </c>
      <c r="S173" s="320">
        <f t="shared" si="43"/>
        <v>8.2837284218102478E-2</v>
      </c>
      <c r="T173" s="320">
        <f t="shared" si="43"/>
        <v>8.1998879688356396E-2</v>
      </c>
      <c r="U173" s="320">
        <f t="shared" si="43"/>
        <v>8.3855001207164104E-2</v>
      </c>
      <c r="V173" s="320">
        <f t="shared" si="43"/>
        <v>8.5016826303848755E-2</v>
      </c>
      <c r="W173" s="320">
        <f t="shared" si="43"/>
        <v>9.3369982131971715E-2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7.4952799564121722E-2</v>
      </c>
      <c r="C174" s="271">
        <f t="shared" si="44"/>
        <v>7.6283621714626965E-2</v>
      </c>
      <c r="D174" s="271">
        <f t="shared" si="44"/>
        <v>8.7568564217657449E-2</v>
      </c>
      <c r="E174" s="271">
        <f t="shared" si="44"/>
        <v>8.0699700180022857E-2</v>
      </c>
      <c r="F174" s="271">
        <f t="shared" si="44"/>
        <v>8.7777057828045457E-2</v>
      </c>
      <c r="G174" s="271">
        <f t="shared" si="44"/>
        <v>8.6288814251652066E-2</v>
      </c>
      <c r="H174" s="271">
        <f t="shared" si="44"/>
        <v>8.9166254731364913E-2</v>
      </c>
      <c r="I174" s="271">
        <f t="shared" si="44"/>
        <v>9.1793912448873499E-2</v>
      </c>
      <c r="J174" s="271">
        <f t="shared" si="44"/>
        <v>8.406903558610912E-2</v>
      </c>
      <c r="K174" s="271">
        <f t="shared" si="44"/>
        <v>8.6496861127504654E-2</v>
      </c>
      <c r="L174" s="271">
        <f t="shared" si="44"/>
        <v>8.258286666508774E-2</v>
      </c>
      <c r="M174" s="271">
        <f t="shared" si="44"/>
        <v>6.7391252008154157E-2</v>
      </c>
      <c r="N174" s="271">
        <f t="shared" si="44"/>
        <v>7.7285616450371172E-2</v>
      </c>
      <c r="O174" s="271">
        <f t="shared" si="44"/>
        <v>7.0610944786920316E-2</v>
      </c>
      <c r="P174" s="271">
        <f t="shared" si="44"/>
        <v>7.2770726796056617E-2</v>
      </c>
      <c r="Q174" s="271">
        <f t="shared" si="44"/>
        <v>7.1070752182821148E-2</v>
      </c>
      <c r="R174" s="271">
        <f t="shared" si="44"/>
        <v>6.5376014379140715E-2</v>
      </c>
      <c r="S174" s="271">
        <f t="shared" si="44"/>
        <v>6.64035262084441E-2</v>
      </c>
      <c r="T174" s="271">
        <f t="shared" si="44"/>
        <v>6.5731449405229556E-2</v>
      </c>
      <c r="U174" s="271">
        <f t="shared" si="44"/>
        <v>6.7219342388245437E-2</v>
      </c>
      <c r="V174" s="271">
        <f t="shared" si="44"/>
        <v>6.8150677643686666E-2</v>
      </c>
      <c r="W174" s="271">
        <f t="shared" si="44"/>
        <v>7.4846684244960118E-2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7.7500988670982832E-2</v>
      </c>
      <c r="C175" s="271">
        <f t="shared" si="45"/>
        <v>7.752732718179306E-2</v>
      </c>
      <c r="D175" s="271">
        <f t="shared" si="45"/>
        <v>7.7625625950613023E-2</v>
      </c>
      <c r="E175" s="271">
        <f t="shared" si="45"/>
        <v>7.7578868821081393E-2</v>
      </c>
      <c r="F175" s="271">
        <f t="shared" si="45"/>
        <v>7.7642479197927924E-2</v>
      </c>
      <c r="G175" s="271">
        <f t="shared" si="45"/>
        <v>7.7637618376033946E-2</v>
      </c>
      <c r="H175" s="271">
        <f t="shared" si="45"/>
        <v>7.7642873687524358E-2</v>
      </c>
      <c r="I175" s="271">
        <f t="shared" si="45"/>
        <v>7.7649517645580479E-2</v>
      </c>
      <c r="J175" s="271">
        <f t="shared" si="45"/>
        <v>7.7592269807312361E-2</v>
      </c>
      <c r="K175" s="271">
        <f t="shared" si="45"/>
        <v>7.7598993776255537E-2</v>
      </c>
      <c r="L175" s="271">
        <f t="shared" si="45"/>
        <v>7.7567812374876921E-2</v>
      </c>
      <c r="M175" s="271">
        <f t="shared" si="45"/>
        <v>7.7413092063729719E-2</v>
      </c>
      <c r="N175" s="271">
        <f t="shared" si="45"/>
        <v>7.7536085689115089E-2</v>
      </c>
      <c r="O175" s="271">
        <f t="shared" si="45"/>
        <v>7.7479449994776795E-2</v>
      </c>
      <c r="P175" s="271">
        <f t="shared" si="45"/>
        <v>7.6655237045897745E-2</v>
      </c>
      <c r="Q175" s="271">
        <f t="shared" si="45"/>
        <v>7.6478837973406211E-2</v>
      </c>
      <c r="R175" s="271">
        <f t="shared" si="45"/>
        <v>7.6348682533701737E-2</v>
      </c>
      <c r="S175" s="271">
        <f t="shared" si="45"/>
        <v>7.6262676979300101E-2</v>
      </c>
      <c r="T175" s="271">
        <f t="shared" si="45"/>
        <v>7.6099659935687458E-2</v>
      </c>
      <c r="U175" s="271">
        <f t="shared" si="45"/>
        <v>7.5964217971420292E-2</v>
      </c>
      <c r="V175" s="271">
        <f t="shared" si="45"/>
        <v>7.5662601093508461E-2</v>
      </c>
      <c r="W175" s="271">
        <f t="shared" si="45"/>
        <v>7.5808429286852691E-2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5.4542221263348227E-2</v>
      </c>
      <c r="C176" s="320">
        <f t="shared" si="46"/>
        <v>5.416091607849851E-2</v>
      </c>
      <c r="D176" s="320">
        <f t="shared" si="46"/>
        <v>5.0802527817050053E-2</v>
      </c>
      <c r="E176" s="320">
        <f t="shared" si="46"/>
        <v>5.2859770174019362E-2</v>
      </c>
      <c r="F176" s="320">
        <f t="shared" si="46"/>
        <v>5.0755517455070689E-2</v>
      </c>
      <c r="G176" s="320">
        <f t="shared" si="46"/>
        <v>5.1206520034077309E-2</v>
      </c>
      <c r="H176" s="320">
        <f t="shared" si="46"/>
        <v>5.0330387497652528E-2</v>
      </c>
      <c r="I176" s="320">
        <f t="shared" si="46"/>
        <v>4.9532154483614414E-2</v>
      </c>
      <c r="J176" s="320">
        <f t="shared" si="46"/>
        <v>5.184111113905706E-2</v>
      </c>
      <c r="K176" s="320">
        <f t="shared" si="46"/>
        <v>5.1104168664113367E-2</v>
      </c>
      <c r="L176" s="320">
        <f t="shared" si="46"/>
        <v>5.2271881620516887E-2</v>
      </c>
      <c r="M176" s="320">
        <f t="shared" si="46"/>
        <v>5.6770499803505181E-2</v>
      </c>
      <c r="N176" s="320">
        <f t="shared" si="46"/>
        <v>5.3862753907534922E-2</v>
      </c>
      <c r="O176" s="320">
        <f t="shared" si="46"/>
        <v>5.5850634697366106E-2</v>
      </c>
      <c r="P176" s="320">
        <f t="shared" si="46"/>
        <v>5.436485963089685E-2</v>
      </c>
      <c r="Q176" s="320">
        <f t="shared" si="46"/>
        <v>5.4709179223633664E-2</v>
      </c>
      <c r="R176" s="320">
        <f t="shared" si="46"/>
        <v>5.6323377049484168E-2</v>
      </c>
      <c r="S176" s="320">
        <f t="shared" si="46"/>
        <v>5.5922634684252834E-2</v>
      </c>
      <c r="T176" s="320">
        <f t="shared" si="46"/>
        <v>5.5965481265412051E-2</v>
      </c>
      <c r="U176" s="320">
        <f t="shared" si="46"/>
        <v>5.5374283290386538E-2</v>
      </c>
      <c r="V176" s="320">
        <f t="shared" si="46"/>
        <v>5.4787389416384509E-2</v>
      </c>
      <c r="W176" s="320">
        <f t="shared" si="46"/>
        <v>5.2882166027764715E-2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2.2958767407634605E-2</v>
      </c>
      <c r="C177" s="320">
        <f t="shared" si="47"/>
        <v>2.3366411103294557E-2</v>
      </c>
      <c r="D177" s="320">
        <f t="shared" si="47"/>
        <v>2.682309813356297E-2</v>
      </c>
      <c r="E177" s="320">
        <f t="shared" si="47"/>
        <v>2.4719098647062031E-2</v>
      </c>
      <c r="F177" s="320">
        <f t="shared" si="47"/>
        <v>2.6886961742857245E-2</v>
      </c>
      <c r="G177" s="320">
        <f t="shared" si="47"/>
        <v>2.643109834195664E-2</v>
      </c>
      <c r="H177" s="320">
        <f t="shared" si="47"/>
        <v>2.731248618987183E-2</v>
      </c>
      <c r="I177" s="320">
        <f t="shared" si="47"/>
        <v>2.8117363161966072E-2</v>
      </c>
      <c r="J177" s="320">
        <f t="shared" si="47"/>
        <v>2.5751158668255301E-2</v>
      </c>
      <c r="K177" s="320">
        <f t="shared" si="47"/>
        <v>2.6494825112142174E-2</v>
      </c>
      <c r="L177" s="320">
        <f t="shared" si="47"/>
        <v>2.5295930754360034E-2</v>
      </c>
      <c r="M177" s="320">
        <f t="shared" si="47"/>
        <v>2.0642592260224534E-2</v>
      </c>
      <c r="N177" s="320">
        <f t="shared" si="47"/>
        <v>2.3673331781580171E-2</v>
      </c>
      <c r="O177" s="320">
        <f t="shared" si="47"/>
        <v>2.1628815297410692E-2</v>
      </c>
      <c r="P177" s="320">
        <f t="shared" si="47"/>
        <v>2.2290377415000888E-2</v>
      </c>
      <c r="Q177" s="320">
        <f t="shared" si="47"/>
        <v>2.176965874977255E-2</v>
      </c>
      <c r="R177" s="320">
        <f t="shared" si="47"/>
        <v>2.0025305484217566E-2</v>
      </c>
      <c r="S177" s="320">
        <f t="shared" si="47"/>
        <v>2.0340042295047267E-2</v>
      </c>
      <c r="T177" s="320">
        <f t="shared" si="47"/>
        <v>2.0134178670275407E-2</v>
      </c>
      <c r="U177" s="320">
        <f t="shared" si="47"/>
        <v>2.0589934681033751E-2</v>
      </c>
      <c r="V177" s="320">
        <f t="shared" si="47"/>
        <v>2.0875211677123959E-2</v>
      </c>
      <c r="W177" s="320">
        <f t="shared" si="47"/>
        <v>2.2926263259087976E-2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6.8738764044703207E-2</v>
      </c>
      <c r="C178" s="321">
        <f t="shared" si="48"/>
        <v>6.9959253076747746E-2</v>
      </c>
      <c r="D178" s="321">
        <f t="shared" si="48"/>
        <v>8.0308606329527035E-2</v>
      </c>
      <c r="E178" s="321">
        <f t="shared" si="48"/>
        <v>7.400921221638003E-2</v>
      </c>
      <c r="F178" s="321">
        <f t="shared" si="48"/>
        <v>8.0499814572216194E-2</v>
      </c>
      <c r="G178" s="321">
        <f t="shared" si="48"/>
        <v>7.9134955292327239E-2</v>
      </c>
      <c r="H178" s="321">
        <f t="shared" si="48"/>
        <v>8.1773838740815993E-2</v>
      </c>
      <c r="I178" s="321">
        <f t="shared" si="48"/>
        <v>8.4183647912514106E-2</v>
      </c>
      <c r="J178" s="321">
        <f t="shared" si="48"/>
        <v>7.7099209558884788E-2</v>
      </c>
      <c r="K178" s="321">
        <f t="shared" si="48"/>
        <v>7.932575383744675E-2</v>
      </c>
      <c r="L178" s="321">
        <f t="shared" si="48"/>
        <v>7.5736252933025022E-2</v>
      </c>
      <c r="M178" s="321">
        <f t="shared" si="48"/>
        <v>6.1804114021153468E-2</v>
      </c>
      <c r="N178" s="321">
        <f t="shared" si="48"/>
        <v>7.0878176454058472E-2</v>
      </c>
      <c r="O178" s="321">
        <f t="shared" si="48"/>
        <v>6.4756875005440723E-2</v>
      </c>
      <c r="P178" s="321">
        <f t="shared" si="48"/>
        <v>6.6737598164246931E-2</v>
      </c>
      <c r="Q178" s="321">
        <f t="shared" si="48"/>
        <v>6.5178561617236952E-2</v>
      </c>
      <c r="R178" s="321">
        <f t="shared" si="48"/>
        <v>5.9955951648562496E-2</v>
      </c>
      <c r="S178" s="321">
        <f t="shared" si="48"/>
        <v>6.0898276599709936E-2</v>
      </c>
      <c r="T178" s="321">
        <f t="shared" si="48"/>
        <v>6.0281918984454189E-2</v>
      </c>
      <c r="U178" s="321">
        <f t="shared" si="48"/>
        <v>6.1646456737254281E-2</v>
      </c>
      <c r="V178" s="321">
        <f t="shared" si="48"/>
        <v>6.2500578727928149E-2</v>
      </c>
      <c r="W178" s="321">
        <f t="shared" si="48"/>
        <v>6.8641446320378122E-2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0.56521050687213392</v>
      </c>
      <c r="C183" s="322">
        <f>IF(C$5=0,0,C$5/NMM_fec!C$5)</f>
        <v>0.56679365479309995</v>
      </c>
      <c r="D183" s="322">
        <f>IF(D$5=0,0,D$5/NMM_fec!D$5)</f>
        <v>0.56782383364005229</v>
      </c>
      <c r="E183" s="322">
        <f>IF(E$5=0,0,E$5/NMM_fec!E$5)</f>
        <v>0.57135302921685593</v>
      </c>
      <c r="F183" s="322">
        <f>IF(F$5=0,0,F$5/NMM_fec!F$5)</f>
        <v>0.57379613086137482</v>
      </c>
      <c r="G183" s="322">
        <f>IF(G$5=0,0,G$5/NMM_fec!G$5)</f>
        <v>0.57897671920976879</v>
      </c>
      <c r="H183" s="322">
        <f>IF(H$5=0,0,H$5/NMM_fec!H$5)</f>
        <v>0.57911748632505966</v>
      </c>
      <c r="I183" s="322">
        <f>IF(I$5=0,0,I$5/NMM_fec!I$5)</f>
        <v>0.57901236052252714</v>
      </c>
      <c r="J183" s="322">
        <f>IF(J$5=0,0,J$5/NMM_fec!J$5)</f>
        <v>0.57678990605886726</v>
      </c>
      <c r="K183" s="322">
        <f>IF(K$5=0,0,K$5/NMM_fec!K$5)</f>
        <v>0.56932267831629069</v>
      </c>
      <c r="L183" s="322">
        <f>IF(L$5=0,0,L$5/NMM_fec!L$5)</f>
        <v>0.56612769689471398</v>
      </c>
      <c r="M183" s="322">
        <f>IF(M$5=0,0,M$5/NMM_fec!M$5)</f>
        <v>0.56419180097662991</v>
      </c>
      <c r="N183" s="322">
        <f>IF(N$5=0,0,N$5/NMM_fec!N$5)</f>
        <v>0.56642457794036605</v>
      </c>
      <c r="O183" s="322">
        <f>IF(O$5=0,0,O$5/NMM_fec!O$5)</f>
        <v>0.57012055828714259</v>
      </c>
      <c r="P183" s="322">
        <f>IF(P$5=0,0,P$5/NMM_fec!P$5)</f>
        <v>0.57165402849441582</v>
      </c>
      <c r="Q183" s="322">
        <f>IF(Q$5=0,0,Q$5/NMM_fec!Q$5)</f>
        <v>0.57280196953571294</v>
      </c>
      <c r="R183" s="322">
        <f>IF(R$5=0,0,R$5/NMM_fec!R$5)</f>
        <v>0.57206840285004046</v>
      </c>
      <c r="S183" s="322">
        <f>IF(S$5=0,0,S$5/NMM_fec!S$5)</f>
        <v>0.58522114641024559</v>
      </c>
      <c r="T183" s="322">
        <f>IF(T$5=0,0,T$5/NMM_fec!T$5)</f>
        <v>0.58508439144372681</v>
      </c>
      <c r="U183" s="322">
        <f>IF(U$5=0,0,U$5/NMM_fec!U$5)</f>
        <v>0.58632444989792554</v>
      </c>
      <c r="V183" s="322">
        <f>IF(V$5=0,0,V$5/NMM_fec!V$5)</f>
        <v>0.58847610105666814</v>
      </c>
      <c r="W183" s="322">
        <f>IF(W$5=0,0,W$5/NMM_fec!W$5)</f>
        <v>0.60613754927051544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0.49596222439732957</v>
      </c>
      <c r="C184" s="275">
        <f>IF(C$6=0,0,C$6/NMM_fec!C$6)</f>
        <v>0.49663305578127909</v>
      </c>
      <c r="D184" s="275">
        <f>IF(D$6=0,0,D$6/NMM_fec!D$6)</f>
        <v>0.49663305578127886</v>
      </c>
      <c r="E184" s="275">
        <f>IF(E$6=0,0,E$6/NMM_fec!E$6)</f>
        <v>0.498454949316193</v>
      </c>
      <c r="F184" s="275">
        <f>IF(F$6=0,0,F$6/NMM_fec!F$6)</f>
        <v>0.50077290967690613</v>
      </c>
      <c r="G184" s="275">
        <f>IF(G$6=0,0,G$6/NMM_fec!G$6)</f>
        <v>0.50334636045591408</v>
      </c>
      <c r="H184" s="275">
        <f>IF(H$6=0,0,H$6/NMM_fec!H$6)</f>
        <v>0.50613011625255855</v>
      </c>
      <c r="I184" s="275">
        <f>IF(I$6=0,0,I$6/NMM_fec!I$6)</f>
        <v>0.50613011625255855</v>
      </c>
      <c r="J184" s="275">
        <f>IF(J$6=0,0,J$6/NMM_fec!J$6)</f>
        <v>0.50613011625255844</v>
      </c>
      <c r="K184" s="275">
        <f>IF(K$6=0,0,K$6/NMM_fec!K$6)</f>
        <v>0.50613011625255855</v>
      </c>
      <c r="L184" s="275">
        <f>IF(L$6=0,0,L$6/NMM_fec!L$6)</f>
        <v>0.50613011625255855</v>
      </c>
      <c r="M184" s="275">
        <f>IF(M$6=0,0,M$6/NMM_fec!M$6)</f>
        <v>0.50613011625255866</v>
      </c>
      <c r="N184" s="275">
        <f>IF(N$6=0,0,N$6/NMM_fec!N$6)</f>
        <v>0.50613011625255855</v>
      </c>
      <c r="O184" s="275">
        <f>IF(O$6=0,0,O$6/NMM_fec!O$6)</f>
        <v>0.50613011625255866</v>
      </c>
      <c r="P184" s="275">
        <f>IF(P$6=0,0,P$6/NMM_fec!P$6)</f>
        <v>0.50613011625255855</v>
      </c>
      <c r="Q184" s="275">
        <f>IF(Q$6=0,0,Q$6/NMM_fec!Q$6)</f>
        <v>0.50613011625255855</v>
      </c>
      <c r="R184" s="275">
        <f>IF(R$6=0,0,R$6/NMM_fec!R$6)</f>
        <v>0.50613011625255877</v>
      </c>
      <c r="S184" s="275">
        <f>IF(S$6=0,0,S$6/NMM_fec!S$6)</f>
        <v>0.51051710462730282</v>
      </c>
      <c r="T184" s="275">
        <f>IF(T$6=0,0,T$6/NMM_fec!T$6)</f>
        <v>0.51446539416457271</v>
      </c>
      <c r="U184" s="275">
        <f>IF(U$6=0,0,U$6/NMM_fec!U$6)</f>
        <v>0.51715307458443294</v>
      </c>
      <c r="V184" s="275">
        <f>IF(V$6=0,0,V$6/NMM_fec!V$6)</f>
        <v>0.51715307458443305</v>
      </c>
      <c r="W184" s="275">
        <f>IF(W$6=0,0,W$6/NMM_fec!W$6)</f>
        <v>0.52043776712598955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0.12847525517471436</v>
      </c>
      <c r="C185" s="276">
        <f>IF(C$7=0,0,C$7/NMM_fec!C$7)</f>
        <v>0.1286490289602821</v>
      </c>
      <c r="D185" s="276">
        <f>IF(D$7=0,0,D$7/NMM_fec!D$7)</f>
        <v>0.12864902896028205</v>
      </c>
      <c r="E185" s="276">
        <f>IF(E$7=0,0,E$7/NMM_fec!E$7)</f>
        <v>0.12912097667179112</v>
      </c>
      <c r="F185" s="276">
        <f>IF(F$7=0,0,F$7/NMM_fec!F$7)</f>
        <v>0.12972142673467515</v>
      </c>
      <c r="G185" s="276">
        <f>IF(G$7=0,0,G$7/NMM_fec!G$7)</f>
        <v>0.13038805965397537</v>
      </c>
      <c r="H185" s="276">
        <f>IF(H$7=0,0,H$7/NMM_fec!H$7)</f>
        <v>0.13110917049412571</v>
      </c>
      <c r="I185" s="276">
        <f>IF(I$7=0,0,I$7/NMM_fec!I$7)</f>
        <v>0.13110917049412571</v>
      </c>
      <c r="J185" s="276">
        <f>IF(J$7=0,0,J$7/NMM_fec!J$7)</f>
        <v>0.13110917049412571</v>
      </c>
      <c r="K185" s="276">
        <f>IF(K$7=0,0,K$7/NMM_fec!K$7)</f>
        <v>0.13110917049412571</v>
      </c>
      <c r="L185" s="276">
        <f>IF(L$7=0,0,L$7/NMM_fec!L$7)</f>
        <v>0.13110917049412568</v>
      </c>
      <c r="M185" s="276">
        <f>IF(M$7=0,0,M$7/NMM_fec!M$7)</f>
        <v>0.13110917049412568</v>
      </c>
      <c r="N185" s="276">
        <f>IF(N$7=0,0,N$7/NMM_fec!N$7)</f>
        <v>0.13110917049412574</v>
      </c>
      <c r="O185" s="276">
        <f>IF(O$7=0,0,O$7/NMM_fec!O$7)</f>
        <v>0.13110917049412571</v>
      </c>
      <c r="P185" s="276">
        <f>IF(P$7=0,0,P$7/NMM_fec!P$7)</f>
        <v>0.13110917049412565</v>
      </c>
      <c r="Q185" s="276">
        <f>IF(Q$7=0,0,Q$7/NMM_fec!Q$7)</f>
        <v>0.13110917049412565</v>
      </c>
      <c r="R185" s="276">
        <f>IF(R$7=0,0,R$7/NMM_fec!R$7)</f>
        <v>0.13110917049412574</v>
      </c>
      <c r="S185" s="276">
        <f>IF(S$7=0,0,S$7/NMM_fec!S$7)</f>
        <v>0.13396458430349134</v>
      </c>
      <c r="T185" s="276">
        <f>IF(T$7=0,0,T$7/NMM_fec!T$7)</f>
        <v>0.13396458430349126</v>
      </c>
      <c r="U185" s="276">
        <f>IF(U$7=0,0,U$7/NMM_fec!U$7)</f>
        <v>0.13396458430349129</v>
      </c>
      <c r="V185" s="276">
        <f>IF(V$7=0,0,V$7/NMM_fec!V$7)</f>
        <v>0.13396458430349126</v>
      </c>
      <c r="W185" s="276">
        <f>IF(W$7=0,0,W$7/NMM_fec!W$7)</f>
        <v>0.13734351202839956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0.70424811813006849</v>
      </c>
      <c r="C186" s="276">
        <f>IF(C$8=0,0,C$8/NMM_fec!C$8)</f>
        <v>0.70520067402341913</v>
      </c>
      <c r="D186" s="276">
        <f>IF(D$8=0,0,D$8/NMM_fec!D$8)</f>
        <v>0.70520067402341902</v>
      </c>
      <c r="E186" s="276">
        <f>IF(E$8=0,0,E$8/NMM_fec!E$8)</f>
        <v>0.70778769583734003</v>
      </c>
      <c r="F186" s="276">
        <f>IF(F$8=0,0,F$8/NMM_fec!F$8)</f>
        <v>0.71107911429953441</v>
      </c>
      <c r="G186" s="276">
        <f>IF(G$8=0,0,G$8/NMM_fec!G$8)</f>
        <v>0.71473331975927246</v>
      </c>
      <c r="H186" s="276">
        <f>IF(H$8=0,0,H$8/NMM_fec!H$8)</f>
        <v>0.7186861506094504</v>
      </c>
      <c r="I186" s="276">
        <f>IF(I$8=0,0,I$8/NMM_fec!I$8)</f>
        <v>0.71868615060945051</v>
      </c>
      <c r="J186" s="276">
        <f>IF(J$8=0,0,J$8/NMM_fec!J$8)</f>
        <v>0.71868615060945007</v>
      </c>
      <c r="K186" s="276">
        <f>IF(K$8=0,0,K$8/NMM_fec!K$8)</f>
        <v>0.71868615060945062</v>
      </c>
      <c r="L186" s="276">
        <f>IF(L$8=0,0,L$8/NMM_fec!L$8)</f>
        <v>0.71868615060945062</v>
      </c>
      <c r="M186" s="276">
        <f>IF(M$8=0,0,M$8/NMM_fec!M$8)</f>
        <v>0.71868615060945029</v>
      </c>
      <c r="N186" s="276">
        <f>IF(N$8=0,0,N$8/NMM_fec!N$8)</f>
        <v>0.7186861506094504</v>
      </c>
      <c r="O186" s="276">
        <f>IF(O$8=0,0,O$8/NMM_fec!O$8)</f>
        <v>0.71868615060945051</v>
      </c>
      <c r="P186" s="276">
        <f>IF(P$8=0,0,P$8/NMM_fec!P$8)</f>
        <v>0.7186861506094504</v>
      </c>
      <c r="Q186" s="276">
        <f>IF(Q$8=0,0,Q$8/NMM_fec!Q$8)</f>
        <v>0.71868615060945029</v>
      </c>
      <c r="R186" s="276">
        <f>IF(R$8=0,0,R$8/NMM_fec!R$8)</f>
        <v>0.71868615060945018</v>
      </c>
      <c r="S186" s="276">
        <f>IF(S$8=0,0,S$8/NMM_fec!S$8)</f>
        <v>0.72343353746423811</v>
      </c>
      <c r="T186" s="276">
        <f>IF(T$8=0,0,T$8/NMM_fec!T$8)</f>
        <v>0.72770618563354739</v>
      </c>
      <c r="U186" s="276">
        <f>IF(U$8=0,0,U$8/NMM_fec!U$8)</f>
        <v>0.73155156898592566</v>
      </c>
      <c r="V186" s="276">
        <f>IF(V$8=0,0,V$8/NMM_fec!V$8)</f>
        <v>0.73433834603800696</v>
      </c>
      <c r="W186" s="276">
        <f>IF(W$8=0,0,W$8/NMM_fec!W$8)</f>
        <v>0.7375205133499394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0.49020894913524832</v>
      </c>
      <c r="C187" s="276">
        <f>IF(C$9=0,0,C$9/NMM_fec!C$9)</f>
        <v>0.49087199872168119</v>
      </c>
      <c r="D187" s="276">
        <f>IF(D$9=0,0,D$9/NMM_fec!D$9)</f>
        <v>0.49087199872168114</v>
      </c>
      <c r="E187" s="276">
        <f>IF(E$9=0,0,E$9/NMM_fec!E$9)</f>
        <v>0.49267275787480358</v>
      </c>
      <c r="F187" s="276">
        <f>IF(F$9=0,0,F$9/NMM_fec!F$9)</f>
        <v>0.49496382936506295</v>
      </c>
      <c r="G187" s="276">
        <f>IF(G$9=0,0,G$9/NMM_fec!G$9)</f>
        <v>0.49750742752631749</v>
      </c>
      <c r="H187" s="276">
        <f>IF(H$9=0,0,H$9/NMM_fec!H$9)</f>
        <v>0.50025889111889377</v>
      </c>
      <c r="I187" s="276">
        <f>IF(I$9=0,0,I$9/NMM_fec!I$9)</f>
        <v>0.50025889111889377</v>
      </c>
      <c r="J187" s="276">
        <f>IF(J$9=0,0,J$9/NMM_fec!J$9)</f>
        <v>0.50025889111889354</v>
      </c>
      <c r="K187" s="276">
        <f>IF(K$9=0,0,K$9/NMM_fec!K$9)</f>
        <v>0.50025889111889354</v>
      </c>
      <c r="L187" s="276">
        <f>IF(L$9=0,0,L$9/NMM_fec!L$9)</f>
        <v>0.50025889111889354</v>
      </c>
      <c r="M187" s="276">
        <f>IF(M$9=0,0,M$9/NMM_fec!M$9)</f>
        <v>0.50025889111889377</v>
      </c>
      <c r="N187" s="276">
        <f>IF(N$9=0,0,N$9/NMM_fec!N$9)</f>
        <v>0.50025889111889366</v>
      </c>
      <c r="O187" s="276">
        <f>IF(O$9=0,0,O$9/NMM_fec!O$9)</f>
        <v>0.50025889111889354</v>
      </c>
      <c r="P187" s="276">
        <f>IF(P$9=0,0,P$9/NMM_fec!P$9)</f>
        <v>0.50025889111889354</v>
      </c>
      <c r="Q187" s="276">
        <f>IF(Q$9=0,0,Q$9/NMM_fec!Q$9)</f>
        <v>0.50025889111889366</v>
      </c>
      <c r="R187" s="276">
        <f>IF(R$9=0,0,R$9/NMM_fec!R$9)</f>
        <v>0.50025889111889366</v>
      </c>
      <c r="S187" s="276">
        <f>IF(S$9=0,0,S$9/NMM_fec!S$9)</f>
        <v>0.51115398061244499</v>
      </c>
      <c r="T187" s="276">
        <f>IF(T$9=0,0,T$9/NMM_fec!T$9)</f>
        <v>0.51115398061244521</v>
      </c>
      <c r="U187" s="276">
        <f>IF(U$9=0,0,U$9/NMM_fec!U$9)</f>
        <v>0.51115398061244521</v>
      </c>
      <c r="V187" s="276">
        <f>IF(V$9=0,0,V$9/NMM_fec!V$9)</f>
        <v>0.51115398061244499</v>
      </c>
      <c r="W187" s="276">
        <f>IF(W$9=0,0,W$9/NMM_fec!W$9)</f>
        <v>0.52438243016075536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0.73438584938867668</v>
      </c>
      <c r="C188" s="277">
        <f>IF(C$10=0,0,C$10/NMM_fec!C$10)</f>
        <v>0.73687921671184009</v>
      </c>
      <c r="D188" s="277">
        <f>IF(D$10=0,0,D$10/NMM_fec!D$10)</f>
        <v>0.75690740929374822</v>
      </c>
      <c r="E188" s="277">
        <f>IF(E$10=0,0,E$10/NMM_fec!E$10)</f>
        <v>0.74467229536839685</v>
      </c>
      <c r="F188" s="277">
        <f>IF(F$10=0,0,F$10/NMM_fec!F$10)</f>
        <v>0.76198882618434982</v>
      </c>
      <c r="G188" s="277">
        <f>IF(G$10=0,0,G$10/NMM_fec!G$10)</f>
        <v>0.76026341958232613</v>
      </c>
      <c r="H188" s="277">
        <f>IF(H$10=0,0,H$10/NMM_fec!H$10)</f>
        <v>0.77428337019783644</v>
      </c>
      <c r="I188" s="277">
        <f>IF(I$10=0,0,I$10/NMM_fec!I$10)</f>
        <v>0.7785289684362966</v>
      </c>
      <c r="J188" s="277">
        <f>IF(J$10=0,0,J$10/NMM_fec!J$10)</f>
        <v>0.76472351146337958</v>
      </c>
      <c r="K188" s="277">
        <f>IF(K$10=0,0,K$10/NMM_fec!K$10)</f>
        <v>0.77797561626151102</v>
      </c>
      <c r="L188" s="277">
        <f>IF(L$10=0,0,L$10/NMM_fec!L$10)</f>
        <v>0.772455764756245</v>
      </c>
      <c r="M188" s="277">
        <f>IF(M$10=0,0,M$10/NMM_fec!M$10)</f>
        <v>0.74587487627701365</v>
      </c>
      <c r="N188" s="277">
        <f>IF(N$10=0,0,N$10/NMM_fec!N$10)</f>
        <v>0.76155084579644539</v>
      </c>
      <c r="O188" s="277">
        <f>IF(O$10=0,0,O$10/NMM_fec!O$10)</f>
        <v>0.74370737175819068</v>
      </c>
      <c r="P188" s="277">
        <f>IF(P$10=0,0,P$10/NMM_fec!P$10)</f>
        <v>0.91595020262892346</v>
      </c>
      <c r="Q188" s="277">
        <f>IF(Q$10=0,0,Q$10/NMM_fec!Q$10)</f>
        <v>0.92826738389063879</v>
      </c>
      <c r="R188" s="277">
        <f>IF(R$10=0,0,R$10/NMM_fec!R$10)</f>
        <v>0.9304853394951843</v>
      </c>
      <c r="S188" s="277">
        <f>IF(S$10=0,0,S$10/NMM_fec!S$10)</f>
        <v>0.95848539435459701</v>
      </c>
      <c r="T188" s="277">
        <f>IF(T$10=0,0,T$10/NMM_fec!T$10)</f>
        <v>0.96838138440046673</v>
      </c>
      <c r="U188" s="277">
        <f>IF(U$10=0,0,U$10/NMM_fec!U$10)</f>
        <v>0.977181851686171</v>
      </c>
      <c r="V188" s="277">
        <f>IF(V$10=0,0,V$10/NMM_fec!V$10)</f>
        <v>0.99023778603430745</v>
      </c>
      <c r="W188" s="277">
        <f>IF(W$10=0,0,W$10/NMM_fec!W$10)</f>
        <v>1.0157946334615304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0.69262906514957601</v>
      </c>
      <c r="C189" s="278">
        <f>IF(C$16=0,0,C$16/NMM_fec!C$16)</f>
        <v>0.69356590527868556</v>
      </c>
      <c r="D189" s="278">
        <f>IF(D$16=0,0,D$16/NMM_fec!D$16)</f>
        <v>0.69356590527868589</v>
      </c>
      <c r="E189" s="278">
        <f>IF(E$16=0,0,E$16/NMM_fec!E$16)</f>
        <v>0.69611024505662533</v>
      </c>
      <c r="F189" s="278">
        <f>IF(F$16=0,0,F$16/NMM_fec!F$16)</f>
        <v>0.69934735997933006</v>
      </c>
      <c r="G189" s="278">
        <f>IF(G$16=0,0,G$16/NMM_fec!G$16)</f>
        <v>0.70294127645036519</v>
      </c>
      <c r="H189" s="278">
        <f>IF(H$16=0,0,H$16/NMM_fec!H$16)</f>
        <v>0.70682889143430372</v>
      </c>
      <c r="I189" s="278">
        <f>IF(I$16=0,0,I$16/NMM_fec!I$16)</f>
        <v>0.70682889143430394</v>
      </c>
      <c r="J189" s="278">
        <f>IF(J$16=0,0,J$16/NMM_fec!J$16)</f>
        <v>0.70682889143430383</v>
      </c>
      <c r="K189" s="278">
        <f>IF(K$16=0,0,K$16/NMM_fec!K$16)</f>
        <v>0.70682889143430383</v>
      </c>
      <c r="L189" s="278">
        <f>IF(L$16=0,0,L$16/NMM_fec!L$16)</f>
        <v>0.70682889143430372</v>
      </c>
      <c r="M189" s="278">
        <f>IF(M$16=0,0,M$16/NMM_fec!M$16)</f>
        <v>0.70682889143430383</v>
      </c>
      <c r="N189" s="278">
        <f>IF(N$16=0,0,N$16/NMM_fec!N$16)</f>
        <v>0.70682889143430383</v>
      </c>
      <c r="O189" s="278">
        <f>IF(O$16=0,0,O$16/NMM_fec!O$16)</f>
        <v>0.70682889143430383</v>
      </c>
      <c r="P189" s="278">
        <f>IF(P$16=0,0,P$16/NMM_fec!P$16)</f>
        <v>0.70682889143430394</v>
      </c>
      <c r="Q189" s="278">
        <f>IF(Q$16=0,0,Q$16/NMM_fec!Q$16)</f>
        <v>0.70682889143430361</v>
      </c>
      <c r="R189" s="278">
        <f>IF(R$16=0,0,R$16/NMM_fec!R$16)</f>
        <v>0.70682889143430394</v>
      </c>
      <c r="S189" s="278">
        <f>IF(S$16=0,0,S$16/NMM_fec!S$16)</f>
        <v>0.71309600229087333</v>
      </c>
      <c r="T189" s="278">
        <f>IF(T$16=0,0,T$16/NMM_fec!T$16)</f>
        <v>0.71873640206178602</v>
      </c>
      <c r="U189" s="278">
        <f>IF(U$16=0,0,U$16/NMM_fec!U$16)</f>
        <v>0.72222284877423293</v>
      </c>
      <c r="V189" s="278">
        <f>IF(V$16=0,0,V$16/NMM_fec!V$16)</f>
        <v>0.72222284877423271</v>
      </c>
      <c r="W189" s="278">
        <f>IF(W$16=0,0,W$16/NMM_fec!W$16)</f>
        <v>0.72695056389680968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0.47193564385323122</v>
      </c>
      <c r="C190" s="278">
        <f>IF(C$17=0,0,C$17/NMM_fec!C$17)</f>
        <v>0.47441215330092829</v>
      </c>
      <c r="D190" s="278">
        <f>IF(D$17=0,0,D$17/NMM_fec!D$17)</f>
        <v>0.47299937667964309</v>
      </c>
      <c r="E190" s="278">
        <f>IF(E$17=0,0,E$17/NMM_fec!E$17)</f>
        <v>0.47798468114033815</v>
      </c>
      <c r="F190" s="278">
        <f>IF(F$17=0,0,F$17/NMM_fec!F$17)</f>
        <v>0.47905762827785509</v>
      </c>
      <c r="G190" s="278">
        <f>IF(G$17=0,0,G$17/NMM_fec!G$17)</f>
        <v>0.48377407493346714</v>
      </c>
      <c r="H190" s="278">
        <f>IF(H$17=0,0,H$17/NMM_fec!H$17)</f>
        <v>0.48257175962306365</v>
      </c>
      <c r="I190" s="278">
        <f>IF(I$17=0,0,I$17/NMM_fec!I$17)</f>
        <v>0.48051497939316351</v>
      </c>
      <c r="J190" s="278">
        <f>IF(J$17=0,0,J$17/NMM_fec!J$17)</f>
        <v>0.48075911982223962</v>
      </c>
      <c r="K190" s="278">
        <f>IF(K$17=0,0,K$17/NMM_fec!K$17)</f>
        <v>0.47373367129512639</v>
      </c>
      <c r="L190" s="278">
        <f>IF(L$17=0,0,L$17/NMM_fec!L$17)</f>
        <v>0.47125809265408453</v>
      </c>
      <c r="M190" s="278">
        <f>IF(M$17=0,0,M$17/NMM_fec!M$17)</f>
        <v>0.46957489833478655</v>
      </c>
      <c r="N190" s="278">
        <f>IF(N$17=0,0,N$17/NMM_fec!N$17)</f>
        <v>0.46970317369681697</v>
      </c>
      <c r="O190" s="278">
        <f>IF(O$17=0,0,O$17/NMM_fec!O$17)</f>
        <v>0.4726426002952131</v>
      </c>
      <c r="P190" s="278">
        <f>IF(P$17=0,0,P$17/NMM_fec!P$17)</f>
        <v>0.47221801625892457</v>
      </c>
      <c r="Q190" s="278">
        <f>IF(Q$17=0,0,Q$17/NMM_fec!Q$17)</f>
        <v>0.47286372675408206</v>
      </c>
      <c r="R190" s="278">
        <f>IF(R$17=0,0,R$17/NMM_fec!R$17)</f>
        <v>0.47401316566133067</v>
      </c>
      <c r="S190" s="278">
        <f>IF(S$17=0,0,S$17/NMM_fec!S$17)</f>
        <v>0.48468536180933136</v>
      </c>
      <c r="T190" s="278">
        <f>IF(T$17=0,0,T$17/NMM_fec!T$17)</f>
        <v>0.48429464310551479</v>
      </c>
      <c r="U190" s="278">
        <f>IF(U$17=0,0,U$17/NMM_fec!U$17)</f>
        <v>0.48399417959500096</v>
      </c>
      <c r="V190" s="278">
        <f>IF(V$17=0,0,V$17/NMM_fec!V$17)</f>
        <v>0.48416274105673168</v>
      </c>
      <c r="W190" s="278">
        <f>IF(W$17=0,0,W$17/NMM_fec!W$17)</f>
        <v>0.49773587833674915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0.63718929269198932</v>
      </c>
      <c r="C191" s="278">
        <f>IF(C$25=0,0,C$25/NMM_fec!C$25)</f>
        <v>0.63718337359860022</v>
      </c>
      <c r="D191" s="278">
        <f>IF(D$25=0,0,D$25/NMM_fec!D$25)</f>
        <v>0.63604435863853048</v>
      </c>
      <c r="E191" s="278">
        <f>IF(E$25=0,0,E$25/NMM_fec!E$25)</f>
        <v>0.64063482370569458</v>
      </c>
      <c r="F191" s="278">
        <f>IF(F$25=0,0,F$25/NMM_fec!F$25)</f>
        <v>0.6414241364601686</v>
      </c>
      <c r="G191" s="278">
        <f>IF(G$25=0,0,G$25/NMM_fec!G$25)</f>
        <v>0.64742888653227149</v>
      </c>
      <c r="H191" s="278">
        <f>IF(H$25=0,0,H$25/NMM_fec!H$25)</f>
        <v>0.64753387621826308</v>
      </c>
      <c r="I191" s="278">
        <f>IF(I$25=0,0,I$25/NMM_fec!I$25)</f>
        <v>0.64836069852443423</v>
      </c>
      <c r="J191" s="278">
        <f>IF(J$25=0,0,J$25/NMM_fec!J$25)</f>
        <v>0.64741188907766467</v>
      </c>
      <c r="K191" s="278">
        <f>IF(K$25=0,0,K$25/NMM_fec!K$25)</f>
        <v>0.64065343609144643</v>
      </c>
      <c r="L191" s="278">
        <f>IF(L$25=0,0,L$25/NMM_fec!L$25)</f>
        <v>0.63981238471359081</v>
      </c>
      <c r="M191" s="278">
        <f>IF(M$25=0,0,M$25/NMM_fec!M$25)</f>
        <v>0.64285268638345905</v>
      </c>
      <c r="N191" s="278">
        <f>IF(N$25=0,0,N$25/NMM_fec!N$25)</f>
        <v>0.6438962959867669</v>
      </c>
      <c r="O191" s="278">
        <f>IF(O$25=0,0,O$25/NMM_fec!O$25)</f>
        <v>0.64944284674221997</v>
      </c>
      <c r="P191" s="278">
        <f>IF(P$25=0,0,P$25/NMM_fec!P$25)</f>
        <v>0.64940941530697194</v>
      </c>
      <c r="Q191" s="278">
        <f>IF(Q$25=0,0,Q$25/NMM_fec!Q$25)</f>
        <v>0.65082013141682205</v>
      </c>
      <c r="R191" s="278">
        <f>IF(R$25=0,0,R$25/NMM_fec!R$25)</f>
        <v>0.64999485265827783</v>
      </c>
      <c r="S191" s="278">
        <f>IF(S$25=0,0,S$25/NMM_fec!S$25)</f>
        <v>0.66540002577427904</v>
      </c>
      <c r="T191" s="278">
        <f>IF(T$25=0,0,T$25/NMM_fec!T$25)</f>
        <v>0.66470568068970737</v>
      </c>
      <c r="U191" s="278">
        <f>IF(U$25=0,0,U$25/NMM_fec!U$25)</f>
        <v>0.66585604921906916</v>
      </c>
      <c r="V191" s="278">
        <f>IF(V$25=0,0,V$25/NMM_fec!V$25)</f>
        <v>0.66830758830876436</v>
      </c>
      <c r="W191" s="278">
        <f>IF(W$25=0,0,W$25/NMM_fec!W$25)</f>
        <v>0.68856037784544999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0.70542399081922857</v>
      </c>
      <c r="C192" s="279">
        <f>IF(C$33=0,0,C$33/NMM_fec!C$33)</f>
        <v>0.7077238653137583</v>
      </c>
      <c r="D192" s="279">
        <f>IF(D$33=0,0,D$33/NMM_fec!D$33)</f>
        <v>0.70960961772065201</v>
      </c>
      <c r="E192" s="279">
        <f>IF(E$33=0,0,E$33/NMM_fec!E$33)</f>
        <v>0.7132520551948961</v>
      </c>
      <c r="F192" s="279">
        <f>IF(F$33=0,0,F$33/NMM_fec!F$33)</f>
        <v>0.71677340168604653</v>
      </c>
      <c r="G192" s="279">
        <f>IF(G$33=0,0,G$33/NMM_fec!G$33)</f>
        <v>0.72233196443204861</v>
      </c>
      <c r="H192" s="279">
        <f>IF(H$33=0,0,H$33/NMM_fec!H$33)</f>
        <v>0.7237916447125069</v>
      </c>
      <c r="I192" s="279">
        <f>IF(I$33=0,0,I$33/NMM_fec!I$33)</f>
        <v>0.72345500864087853</v>
      </c>
      <c r="J192" s="279">
        <f>IF(J$33=0,0,J$33/NMM_fec!J$33)</f>
        <v>0.72097853851706006</v>
      </c>
      <c r="K192" s="279">
        <f>IF(K$33=0,0,K$33/NMM_fec!K$33)</f>
        <v>0.71374023663428898</v>
      </c>
      <c r="L192" s="279">
        <f>IF(L$33=0,0,L$33/NMM_fec!L$33)</f>
        <v>0.70898571771890406</v>
      </c>
      <c r="M192" s="279">
        <f>IF(M$33=0,0,M$33/NMM_fec!M$33)</f>
        <v>0.70302091963328683</v>
      </c>
      <c r="N192" s="279">
        <f>IF(N$33=0,0,N$33/NMM_fec!N$33)</f>
        <v>0.70824718804054188</v>
      </c>
      <c r="O192" s="279">
        <f>IF(O$33=0,0,O$33/NMM_fec!O$33)</f>
        <v>0.71180384924991069</v>
      </c>
      <c r="P192" s="279">
        <f>IF(P$33=0,0,P$33/NMM_fec!P$33)</f>
        <v>0.71257253358810768</v>
      </c>
      <c r="Q192" s="279">
        <f>IF(Q$33=0,0,Q$33/NMM_fec!Q$33)</f>
        <v>0.71344960045527062</v>
      </c>
      <c r="R192" s="279">
        <f>IF(R$33=0,0,R$33/NMM_fec!R$33)</f>
        <v>0.71157184403783547</v>
      </c>
      <c r="S192" s="279">
        <f>IF(S$33=0,0,S$33/NMM_fec!S$33)</f>
        <v>0.72317060473039807</v>
      </c>
      <c r="T192" s="279">
        <f>IF(T$33=0,0,T$33/NMM_fec!T$33)</f>
        <v>0.72563937490757735</v>
      </c>
      <c r="U192" s="279">
        <f>IF(U$33=0,0,U$33/NMM_fec!U$33)</f>
        <v>0.72897437269937204</v>
      </c>
      <c r="V192" s="279">
        <f>IF(V$33=0,0,V$33/NMM_fec!V$33)</f>
        <v>0.73107576446359135</v>
      </c>
      <c r="W192" s="279">
        <f>IF(W$33=0,0,W$33/NMM_fec!W$33)</f>
        <v>0.745358449497594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0.49937241551474826</v>
      </c>
      <c r="C194" s="322">
        <f>IF(C$48=0,0,C$48/NMM_fec!C$48)</f>
        <v>0.50078446193902504</v>
      </c>
      <c r="D194" s="322">
        <f>IF(D$48=0,0,D$48/NMM_fec!D$48)</f>
        <v>0.50175854333351111</v>
      </c>
      <c r="E194" s="322">
        <f>IF(E$48=0,0,E$48/NMM_fec!E$48)</f>
        <v>0.50369455479589842</v>
      </c>
      <c r="F194" s="322">
        <f>IF(F$48=0,0,F$48/NMM_fec!F$48)</f>
        <v>0.50395312992525643</v>
      </c>
      <c r="G194" s="322">
        <f>IF(G$48=0,0,G$48/NMM_fec!G$48)</f>
        <v>0.51130457763087789</v>
      </c>
      <c r="H194" s="322">
        <f>IF(H$48=0,0,H$48/NMM_fec!H$48)</f>
        <v>0.5095164155437093</v>
      </c>
      <c r="I194" s="322">
        <f>IF(I$48=0,0,I$48/NMM_fec!I$48)</f>
        <v>0.50960144826499443</v>
      </c>
      <c r="J194" s="322">
        <f>IF(J$48=0,0,J$48/NMM_fec!J$48)</f>
        <v>0.50834832597765733</v>
      </c>
      <c r="K194" s="322">
        <f>IF(K$48=0,0,K$48/NMM_fec!K$48)</f>
        <v>0.5063095730125825</v>
      </c>
      <c r="L194" s="322">
        <f>IF(L$48=0,0,L$48/NMM_fec!L$48)</f>
        <v>0.50585856257937156</v>
      </c>
      <c r="M194" s="322">
        <f>IF(M$48=0,0,M$48/NMM_fec!M$48)</f>
        <v>0.50449132403155228</v>
      </c>
      <c r="N194" s="322">
        <f>IF(N$48=0,0,N$48/NMM_fec!N$48)</f>
        <v>0.50781114916512515</v>
      </c>
      <c r="O194" s="322">
        <f>IF(O$48=0,0,O$48/NMM_fec!O$48)</f>
        <v>0.50936094388186315</v>
      </c>
      <c r="P194" s="322">
        <f>IF(P$48=0,0,P$48/NMM_fec!P$48)</f>
        <v>0.51236718335754738</v>
      </c>
      <c r="Q194" s="322">
        <f>IF(Q$48=0,0,Q$48/NMM_fec!Q$48)</f>
        <v>0.51320332077733855</v>
      </c>
      <c r="R194" s="322">
        <f>IF(R$48=0,0,R$48/NMM_fec!R$48)</f>
        <v>0.52103499731594494</v>
      </c>
      <c r="S194" s="322">
        <f>IF(S$48=0,0,S$48/NMM_fec!S$48)</f>
        <v>0.52205131994476484</v>
      </c>
      <c r="T194" s="322">
        <f>IF(T$48=0,0,T$48/NMM_fec!T$48)</f>
        <v>0.52212618755160489</v>
      </c>
      <c r="U194" s="322">
        <f>IF(U$48=0,0,U$48/NMM_fec!U$48)</f>
        <v>0.53341035217079991</v>
      </c>
      <c r="V194" s="322">
        <f>IF(V$48=0,0,V$48/NMM_fec!V$48)</f>
        <v>0.53573914774186548</v>
      </c>
      <c r="W194" s="322">
        <f>IF(W$48=0,0,W$48/NMM_fec!W$48)</f>
        <v>0.53794509849242478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0.4522123806286783</v>
      </c>
      <c r="C195" s="275">
        <f>IF(C$49=0,0,C$49/NMM_fec!C$49)</f>
        <v>0.45314164269144092</v>
      </c>
      <c r="D195" s="275">
        <f>IF(D$49=0,0,D$49/NMM_fec!D$49)</f>
        <v>0.45314164269144119</v>
      </c>
      <c r="E195" s="275">
        <f>IF(E$49=0,0,E$49/NMM_fec!E$49)</f>
        <v>0.45449417301926909</v>
      </c>
      <c r="F195" s="275">
        <f>IF(F$49=0,0,F$49/NMM_fec!F$49)</f>
        <v>0.45449417301926914</v>
      </c>
      <c r="G195" s="275">
        <f>IF(G$49=0,0,G$49/NMM_fec!G$49)</f>
        <v>0.46008555446260935</v>
      </c>
      <c r="H195" s="275">
        <f>IF(H$49=0,0,H$49/NMM_fec!H$49)</f>
        <v>0.46008555446260929</v>
      </c>
      <c r="I195" s="275">
        <f>IF(I$49=0,0,I$49/NMM_fec!I$49)</f>
        <v>0.46008555446260935</v>
      </c>
      <c r="J195" s="275">
        <f>IF(J$49=0,0,J$49/NMM_fec!J$49)</f>
        <v>0.46008555446260935</v>
      </c>
      <c r="K195" s="275">
        <f>IF(K$49=0,0,K$49/NMM_fec!K$49)</f>
        <v>0.46008555446260924</v>
      </c>
      <c r="L195" s="275">
        <f>IF(L$49=0,0,L$49/NMM_fec!L$49)</f>
        <v>0.4600855544626094</v>
      </c>
      <c r="M195" s="275">
        <f>IF(M$49=0,0,M$49/NMM_fec!M$49)</f>
        <v>0.4600855544626094</v>
      </c>
      <c r="N195" s="275">
        <f>IF(N$49=0,0,N$49/NMM_fec!N$49)</f>
        <v>0.4600855544626094</v>
      </c>
      <c r="O195" s="275">
        <f>IF(O$49=0,0,O$49/NMM_fec!O$49)</f>
        <v>0.4600855544626094</v>
      </c>
      <c r="P195" s="275">
        <f>IF(P$49=0,0,P$49/NMM_fec!P$49)</f>
        <v>0.46008555446260935</v>
      </c>
      <c r="Q195" s="275">
        <f>IF(Q$49=0,0,Q$49/NMM_fec!Q$49)</f>
        <v>0.46008555446260907</v>
      </c>
      <c r="R195" s="275">
        <f>IF(R$49=0,0,R$49/NMM_fec!R$49)</f>
        <v>0.46790095860775716</v>
      </c>
      <c r="S195" s="275">
        <f>IF(S$49=0,0,S$49/NMM_fec!S$49)</f>
        <v>0.46790095860775721</v>
      </c>
      <c r="T195" s="275">
        <f>IF(T$49=0,0,T$49/NMM_fec!T$49)</f>
        <v>0.46790095860775732</v>
      </c>
      <c r="U195" s="275">
        <f>IF(U$49=0,0,U$49/NMM_fec!U$49)</f>
        <v>0.47611086274698156</v>
      </c>
      <c r="V195" s="275">
        <f>IF(V$49=0,0,V$49/NMM_fec!V$49)</f>
        <v>0.47699143846432746</v>
      </c>
      <c r="W195" s="275">
        <f>IF(W$49=0,0,W$49/NMM_fec!W$49)</f>
        <v>0.47699143846432773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0.11738936769625048</v>
      </c>
      <c r="C196" s="276">
        <f>IF(C$50=0,0,C$50/NMM_fec!C$50)</f>
        <v>0.11763059392234404</v>
      </c>
      <c r="D196" s="276">
        <f>IF(D$50=0,0,D$50/NMM_fec!D$50)</f>
        <v>0.11763059392234405</v>
      </c>
      <c r="E196" s="276">
        <f>IF(E$50=0,0,E$50/NMM_fec!E$50)</f>
        <v>0.11798169594160546</v>
      </c>
      <c r="F196" s="276">
        <f>IF(F$50=0,0,F$50/NMM_fec!F$50)</f>
        <v>0.11798169594160546</v>
      </c>
      <c r="G196" s="276">
        <f>IF(G$50=0,0,G$50/NMM_fec!G$50)</f>
        <v>0.11943315715827929</v>
      </c>
      <c r="H196" s="276">
        <f>IF(H$50=0,0,H$50/NMM_fec!H$50)</f>
        <v>0.11943315715827922</v>
      </c>
      <c r="I196" s="276">
        <f>IF(I$50=0,0,I$50/NMM_fec!I$50)</f>
        <v>0.11943315715827925</v>
      </c>
      <c r="J196" s="276">
        <f>IF(J$50=0,0,J$50/NMM_fec!J$50)</f>
        <v>0.11943315715827925</v>
      </c>
      <c r="K196" s="276">
        <f>IF(K$50=0,0,K$50/NMM_fec!K$50)</f>
        <v>0.11943315715827922</v>
      </c>
      <c r="L196" s="276">
        <f>IF(L$50=0,0,L$50/NMM_fec!L$50)</f>
        <v>0.11943315715827922</v>
      </c>
      <c r="M196" s="276">
        <f>IF(M$50=0,0,M$50/NMM_fec!M$50)</f>
        <v>0.11943315715827922</v>
      </c>
      <c r="N196" s="276">
        <f>IF(N$50=0,0,N$50/NMM_fec!N$50)</f>
        <v>0.11943315715827921</v>
      </c>
      <c r="O196" s="276">
        <f>IF(O$50=0,0,O$50/NMM_fec!O$50)</f>
        <v>0.11943315715827925</v>
      </c>
      <c r="P196" s="276">
        <f>IF(P$50=0,0,P$50/NMM_fec!P$50)</f>
        <v>0.11943315715827925</v>
      </c>
      <c r="Q196" s="276">
        <f>IF(Q$50=0,0,Q$50/NMM_fec!Q$50)</f>
        <v>0.11943315715827924</v>
      </c>
      <c r="R196" s="276">
        <f>IF(R$50=0,0,R$50/NMM_fec!R$50)</f>
        <v>0.12146195024354178</v>
      </c>
      <c r="S196" s="276">
        <f>IF(S$50=0,0,S$50/NMM_fec!S$50)</f>
        <v>0.1214619502435418</v>
      </c>
      <c r="T196" s="276">
        <f>IF(T$50=0,0,T$50/NMM_fec!T$50)</f>
        <v>0.12146195024354176</v>
      </c>
      <c r="U196" s="276">
        <f>IF(U$50=0,0,U$50/NMM_fec!U$50)</f>
        <v>0.12382173898027372</v>
      </c>
      <c r="V196" s="276">
        <f>IF(V$50=0,0,V$50/NMM_fec!V$50)</f>
        <v>0.1238217389802737</v>
      </c>
      <c r="W196" s="276">
        <f>IF(W$50=0,0,W$50/NMM_fec!W$50)</f>
        <v>0.12382173898027371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0.64112668316941812</v>
      </c>
      <c r="C197" s="276">
        <f>IF(C$51=0,0,C$51/NMM_fec!C$51)</f>
        <v>0.64244414976169884</v>
      </c>
      <c r="D197" s="276">
        <f>IF(D$51=0,0,D$51/NMM_fec!D$51)</f>
        <v>0.64244414976169884</v>
      </c>
      <c r="E197" s="276">
        <f>IF(E$51=0,0,E$51/NMM_fec!E$51)</f>
        <v>0.64436170735214127</v>
      </c>
      <c r="F197" s="276">
        <f>IF(F$51=0,0,F$51/NMM_fec!F$51)</f>
        <v>0.64436170735214116</v>
      </c>
      <c r="G197" s="276">
        <f>IF(G$51=0,0,G$51/NMM_fec!G$51)</f>
        <v>0.65228892030044672</v>
      </c>
      <c r="H197" s="276">
        <f>IF(H$51=0,0,H$51/NMM_fec!H$51)</f>
        <v>0.65228892030044694</v>
      </c>
      <c r="I197" s="276">
        <f>IF(I$51=0,0,I$51/NMM_fec!I$51)</f>
        <v>0.65228892030044672</v>
      </c>
      <c r="J197" s="276">
        <f>IF(J$51=0,0,J$51/NMM_fec!J$51)</f>
        <v>0.65228892030044683</v>
      </c>
      <c r="K197" s="276">
        <f>IF(K$51=0,0,K$51/NMM_fec!K$51)</f>
        <v>0.65228892030044738</v>
      </c>
      <c r="L197" s="276">
        <f>IF(L$51=0,0,L$51/NMM_fec!L$51)</f>
        <v>0.65228892030044705</v>
      </c>
      <c r="M197" s="276">
        <f>IF(M$51=0,0,M$51/NMM_fec!M$51)</f>
        <v>0.65228892030044727</v>
      </c>
      <c r="N197" s="276">
        <f>IF(N$51=0,0,N$51/NMM_fec!N$51)</f>
        <v>0.65228892030044683</v>
      </c>
      <c r="O197" s="276">
        <f>IF(O$51=0,0,O$51/NMM_fec!O$51)</f>
        <v>0.65228892030044694</v>
      </c>
      <c r="P197" s="276">
        <f>IF(P$51=0,0,P$51/NMM_fec!P$51)</f>
        <v>0.65228892030044694</v>
      </c>
      <c r="Q197" s="276">
        <f>IF(Q$51=0,0,Q$51/NMM_fec!Q$51)</f>
        <v>0.65228892030044683</v>
      </c>
      <c r="R197" s="276">
        <f>IF(R$51=0,0,R$51/NMM_fec!R$51)</f>
        <v>0.66336925412554304</v>
      </c>
      <c r="S197" s="276">
        <f>IF(S$51=0,0,S$51/NMM_fec!S$51)</f>
        <v>0.66336925412554304</v>
      </c>
      <c r="T197" s="276">
        <f>IF(T$51=0,0,T$51/NMM_fec!T$51)</f>
        <v>0.66336925412554282</v>
      </c>
      <c r="U197" s="276">
        <f>IF(U$51=0,0,U$51/NMM_fec!U$51)</f>
        <v>0.67364833062872154</v>
      </c>
      <c r="V197" s="276">
        <f>IF(V$51=0,0,V$51/NMM_fec!V$51)</f>
        <v>0.67625733381668074</v>
      </c>
      <c r="W197" s="276">
        <f>IF(W$51=0,0,W$51/NMM_fec!W$51)</f>
        <v>0.67625733381668074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0.44789149935787848</v>
      </c>
      <c r="C198" s="276">
        <f>IF(C$52=0,0,C$52/NMM_fec!C$52)</f>
        <v>0.44881188233812458</v>
      </c>
      <c r="D198" s="276">
        <f>IF(D$52=0,0,D$52/NMM_fec!D$52)</f>
        <v>0.4488118823381243</v>
      </c>
      <c r="E198" s="276">
        <f>IF(E$52=0,0,E$52/NMM_fec!E$52)</f>
        <v>0.45015148926267551</v>
      </c>
      <c r="F198" s="276">
        <f>IF(F$52=0,0,F$52/NMM_fec!F$52)</f>
        <v>0.4501514892626754</v>
      </c>
      <c r="G198" s="276">
        <f>IF(G$52=0,0,G$52/NMM_fec!G$52)</f>
        <v>0.45568944515556364</v>
      </c>
      <c r="H198" s="276">
        <f>IF(H$52=0,0,H$52/NMM_fec!H$52)</f>
        <v>0.45568944515556337</v>
      </c>
      <c r="I198" s="276">
        <f>IF(I$52=0,0,I$52/NMM_fec!I$52)</f>
        <v>0.45568944515556337</v>
      </c>
      <c r="J198" s="276">
        <f>IF(J$52=0,0,J$52/NMM_fec!J$52)</f>
        <v>0.45568944515556359</v>
      </c>
      <c r="K198" s="276">
        <f>IF(K$52=0,0,K$52/NMM_fec!K$52)</f>
        <v>0.45568944515556359</v>
      </c>
      <c r="L198" s="276">
        <f>IF(L$52=0,0,L$52/NMM_fec!L$52)</f>
        <v>0.45568944515556331</v>
      </c>
      <c r="M198" s="276">
        <f>IF(M$52=0,0,M$52/NMM_fec!M$52)</f>
        <v>0.45568944515556342</v>
      </c>
      <c r="N198" s="276">
        <f>IF(N$52=0,0,N$52/NMM_fec!N$52)</f>
        <v>0.45568944515556353</v>
      </c>
      <c r="O198" s="276">
        <f>IF(O$52=0,0,O$52/NMM_fec!O$52)</f>
        <v>0.45568944515556348</v>
      </c>
      <c r="P198" s="276">
        <f>IF(P$52=0,0,P$52/NMM_fec!P$52)</f>
        <v>0.45568944515556337</v>
      </c>
      <c r="Q198" s="276">
        <f>IF(Q$52=0,0,Q$52/NMM_fec!Q$52)</f>
        <v>0.45568944515556353</v>
      </c>
      <c r="R198" s="276">
        <f>IF(R$52=0,0,R$52/NMM_fec!R$52)</f>
        <v>0.46343017325281632</v>
      </c>
      <c r="S198" s="276">
        <f>IF(S$52=0,0,S$52/NMM_fec!S$52)</f>
        <v>0.46343017325281649</v>
      </c>
      <c r="T198" s="276">
        <f>IF(T$52=0,0,T$52/NMM_fec!T$52)</f>
        <v>0.46343017325281638</v>
      </c>
      <c r="U198" s="276">
        <f>IF(U$52=0,0,U$52/NMM_fec!U$52)</f>
        <v>0.47243379373569983</v>
      </c>
      <c r="V198" s="276">
        <f>IF(V$52=0,0,V$52/NMM_fec!V$52)</f>
        <v>0.47243379373570005</v>
      </c>
      <c r="W198" s="276">
        <f>IF(W$52=0,0,W$52/NMM_fec!W$52)</f>
        <v>0.47243379373569994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0.66868698706482255</v>
      </c>
      <c r="C199" s="277">
        <f>IF(C$53=0,0,C$53/NMM_fec!C$53)</f>
        <v>0.67142789785408041</v>
      </c>
      <c r="D199" s="277">
        <f>IF(D$53=0,0,D$53/NMM_fec!D$53)</f>
        <v>0.68967713997966718</v>
      </c>
      <c r="E199" s="277">
        <f>IF(E$53=0,0,E$53/NMM_fec!E$53)</f>
        <v>0.67806655907734559</v>
      </c>
      <c r="F199" s="277">
        <f>IF(F$53=0,0,F$53/NMM_fec!F$53)</f>
        <v>0.69062265112808519</v>
      </c>
      <c r="G199" s="277">
        <f>IF(G$53=0,0,G$53/NMM_fec!G$53)</f>
        <v>0.69396965776889274</v>
      </c>
      <c r="H199" s="277">
        <f>IF(H$53=0,0,H$53/NMM_fec!H$53)</f>
        <v>0.70287981589774595</v>
      </c>
      <c r="I199" s="277">
        <f>IF(I$53=0,0,I$53/NMM_fec!I$53)</f>
        <v>0.70673388977183937</v>
      </c>
      <c r="J199" s="277">
        <f>IF(J$53=0,0,J$53/NMM_fec!J$53)</f>
        <v>0.69420155674106754</v>
      </c>
      <c r="K199" s="277">
        <f>IF(K$53=0,0,K$53/NMM_fec!K$53)</f>
        <v>0.70623156712136048</v>
      </c>
      <c r="L199" s="277">
        <f>IF(L$53=0,0,L$53/NMM_fec!L$53)</f>
        <v>0.70122075020453423</v>
      </c>
      <c r="M199" s="277">
        <f>IF(M$53=0,0,M$53/NMM_fec!M$53)</f>
        <v>0.67709112180258768</v>
      </c>
      <c r="N199" s="277">
        <f>IF(N$53=0,0,N$53/NMM_fec!N$53)</f>
        <v>0.69132147078583139</v>
      </c>
      <c r="O199" s="277">
        <f>IF(O$53=0,0,O$53/NMM_fec!O$53)</f>
        <v>0.67512350214835337</v>
      </c>
      <c r="P199" s="277">
        <f>IF(P$53=0,0,P$53/NMM_fec!P$53)</f>
        <v>0.83148229004430707</v>
      </c>
      <c r="Q199" s="277">
        <f>IF(Q$53=0,0,Q$53/NMM_fec!Q$53)</f>
        <v>0.84266359450058337</v>
      </c>
      <c r="R199" s="277">
        <f>IF(R$53=0,0,R$53/NMM_fec!R$53)</f>
        <v>0.85902541412465827</v>
      </c>
      <c r="S199" s="277">
        <f>IF(S$53=0,0,S$53/NMM_fec!S$53)</f>
        <v>0.86601876503360253</v>
      </c>
      <c r="T199" s="277">
        <f>IF(T$53=0,0,T$53/NMM_fec!T$53)</f>
        <v>0.87495552681124455</v>
      </c>
      <c r="U199" s="277">
        <f>IF(U$53=0,0,U$53/NMM_fec!U$53)</f>
        <v>0.90006026266083661</v>
      </c>
      <c r="V199" s="277">
        <f>IF(V$53=0,0,V$53/NMM_fec!V$53)</f>
        <v>0.91208579064049478</v>
      </c>
      <c r="W199" s="277">
        <f>IF(W$53=0,0,W$53/NMM_fec!W$53)</f>
        <v>0.91202977120843187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0.54450345740886097</v>
      </c>
      <c r="C200" s="278">
        <f>IF(C$59=0,0,C$59/NMM_fec!C$59)</f>
        <v>0.54562237061798147</v>
      </c>
      <c r="D200" s="278">
        <f>IF(D$59=0,0,D$59/NMM_fec!D$59)</f>
        <v>0.54562237061798113</v>
      </c>
      <c r="E200" s="278">
        <f>IF(E$59=0,0,E$59/NMM_fec!E$59)</f>
        <v>0.54725093602507813</v>
      </c>
      <c r="F200" s="278">
        <f>IF(F$59=0,0,F$59/NMM_fec!F$59)</f>
        <v>0.54725093602507802</v>
      </c>
      <c r="G200" s="278">
        <f>IF(G$59=0,0,G$59/NMM_fec!G$59)</f>
        <v>0.55398345078585909</v>
      </c>
      <c r="H200" s="278">
        <f>IF(H$59=0,0,H$59/NMM_fec!H$59)</f>
        <v>0.55398345078585898</v>
      </c>
      <c r="I200" s="278">
        <f>IF(I$59=0,0,I$59/NMM_fec!I$59)</f>
        <v>0.55398345078585898</v>
      </c>
      <c r="J200" s="278">
        <f>IF(J$59=0,0,J$59/NMM_fec!J$59)</f>
        <v>0.55398345078585864</v>
      </c>
      <c r="K200" s="278">
        <f>IF(K$59=0,0,K$59/NMM_fec!K$59)</f>
        <v>0.55398345078585898</v>
      </c>
      <c r="L200" s="278">
        <f>IF(L$59=0,0,L$59/NMM_fec!L$59)</f>
        <v>0.55398345078585887</v>
      </c>
      <c r="M200" s="278">
        <f>IF(M$59=0,0,M$59/NMM_fec!M$59)</f>
        <v>0.55398345078585909</v>
      </c>
      <c r="N200" s="278">
        <f>IF(N$59=0,0,N$59/NMM_fec!N$59)</f>
        <v>0.55398345078585887</v>
      </c>
      <c r="O200" s="278">
        <f>IF(O$59=0,0,O$59/NMM_fec!O$59)</f>
        <v>0.55398345078585887</v>
      </c>
      <c r="P200" s="278">
        <f>IF(P$59=0,0,P$59/NMM_fec!P$59)</f>
        <v>0.55398345078585898</v>
      </c>
      <c r="Q200" s="278">
        <f>IF(Q$59=0,0,Q$59/NMM_fec!Q$59)</f>
        <v>0.55398345078585898</v>
      </c>
      <c r="R200" s="278">
        <f>IF(R$59=0,0,R$59/NMM_fec!R$59)</f>
        <v>0.56339388437939408</v>
      </c>
      <c r="S200" s="278">
        <f>IF(S$59=0,0,S$59/NMM_fec!S$59)</f>
        <v>0.56339388437939397</v>
      </c>
      <c r="T200" s="278">
        <f>IF(T$59=0,0,T$59/NMM_fec!T$59)</f>
        <v>0.56339388437939386</v>
      </c>
      <c r="U200" s="278">
        <f>IF(U$59=0,0,U$59/NMM_fec!U$59)</f>
        <v>0.57374449594145471</v>
      </c>
      <c r="V200" s="278">
        <f>IF(V$59=0,0,V$59/NMM_fec!V$59)</f>
        <v>0.5743396212133276</v>
      </c>
      <c r="W200" s="278">
        <f>IF(W$59=0,0,W$59/NMM_fec!W$59)</f>
        <v>0.57433962121332771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0.40088194099731161</v>
      </c>
      <c r="C201" s="278">
        <f>IF(C$60=0,0,C$60/NMM_fec!C$60)</f>
        <v>0.40434507100973194</v>
      </c>
      <c r="D201" s="278">
        <f>IF(D$60=0,0,D$60/NMM_fec!D$60)</f>
        <v>0.40337446356595846</v>
      </c>
      <c r="E201" s="278">
        <f>IF(E$60=0,0,E$60/NMM_fec!E$60)</f>
        <v>0.40705909272450835</v>
      </c>
      <c r="F201" s="278">
        <f>IF(F$60=0,0,F$60/NMM_fec!F$60)</f>
        <v>0.40743032450762862</v>
      </c>
      <c r="G201" s="278">
        <f>IF(G$60=0,0,G$60/NMM_fec!G$60)</f>
        <v>0.41347449992386426</v>
      </c>
      <c r="H201" s="278">
        <f>IF(H$60=0,0,H$60/NMM_fec!H$60)</f>
        <v>0.41036217036915063</v>
      </c>
      <c r="I201" s="278">
        <f>IF(I$60=0,0,I$60/NMM_fec!I$60)</f>
        <v>0.40718943651864309</v>
      </c>
      <c r="J201" s="278">
        <f>IF(J$60=0,0,J$60/NMM_fec!J$60)</f>
        <v>0.40857873307564424</v>
      </c>
      <c r="K201" s="278">
        <f>IF(K$60=0,0,K$60/NMM_fec!K$60)</f>
        <v>0.40834604651581741</v>
      </c>
      <c r="L201" s="278">
        <f>IF(L$60=0,0,L$60/NMM_fec!L$60)</f>
        <v>0.40862470035807891</v>
      </c>
      <c r="M201" s="278">
        <f>IF(M$60=0,0,M$60/NMM_fec!M$60)</f>
        <v>0.40507132631448434</v>
      </c>
      <c r="N201" s="278">
        <f>IF(N$60=0,0,N$60/NMM_fec!N$60)</f>
        <v>0.41094321028196656</v>
      </c>
      <c r="O201" s="278">
        <f>IF(O$60=0,0,O$60/NMM_fec!O$60)</f>
        <v>0.41199324161459278</v>
      </c>
      <c r="P201" s="278">
        <f>IF(P$60=0,0,P$60/NMM_fec!P$60)</f>
        <v>0.41267268176994609</v>
      </c>
      <c r="Q201" s="278">
        <f>IF(Q$60=0,0,Q$60/NMM_fec!Q$60)</f>
        <v>0.41282363747281631</v>
      </c>
      <c r="R201" s="278">
        <f>IF(R$60=0,0,R$60/NMM_fec!R$60)</f>
        <v>0.42038316508436419</v>
      </c>
      <c r="S201" s="278">
        <f>IF(S$60=0,0,S$60/NMM_fec!S$60)</f>
        <v>0.42058336888400993</v>
      </c>
      <c r="T201" s="278">
        <f>IF(T$60=0,0,T$60/NMM_fec!T$60)</f>
        <v>0.42067928309612579</v>
      </c>
      <c r="U201" s="278">
        <f>IF(U$60=0,0,U$60/NMM_fec!U$60)</f>
        <v>0.4288474486291084</v>
      </c>
      <c r="V201" s="278">
        <f>IF(V$60=0,0,V$60/NMM_fec!V$60)</f>
        <v>0.42916946769154657</v>
      </c>
      <c r="W201" s="278">
        <f>IF(W$60=0,0,W$60/NMM_fec!W$60)</f>
        <v>0.42964209121541347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0.52747643815417578</v>
      </c>
      <c r="C202" s="278">
        <f>IF(C$79=0,0,C$79/NMM_fec!C$79)</f>
        <v>0.52799244853747984</v>
      </c>
      <c r="D202" s="278">
        <f>IF(D$79=0,0,D$79/NMM_fec!D$79)</f>
        <v>0.52788110332656391</v>
      </c>
      <c r="E202" s="278">
        <f>IF(E$79=0,0,E$79/NMM_fec!E$79)</f>
        <v>0.5307991926909732</v>
      </c>
      <c r="F202" s="278">
        <f>IF(F$79=0,0,F$79/NMM_fec!F$79)</f>
        <v>0.5295831806180723</v>
      </c>
      <c r="G202" s="278">
        <f>IF(G$79=0,0,G$79/NMM_fec!G$79)</f>
        <v>0.53815454167599142</v>
      </c>
      <c r="H202" s="278">
        <f>IF(H$79=0,0,H$79/NMM_fec!H$79)</f>
        <v>0.53562389242110853</v>
      </c>
      <c r="I202" s="278">
        <f>IF(I$79=0,0,I$79/NMM_fec!I$79)</f>
        <v>0.53643259138390242</v>
      </c>
      <c r="J202" s="278">
        <f>IF(J$79=0,0,J$79/NMM_fec!J$79)</f>
        <v>0.53505167054027936</v>
      </c>
      <c r="K202" s="278">
        <f>IF(K$79=0,0,K$79/NMM_fec!K$79)</f>
        <v>0.52950054880987107</v>
      </c>
      <c r="L202" s="278">
        <f>IF(L$79=0,0,L$79/NMM_fec!L$79)</f>
        <v>0.52828824551512577</v>
      </c>
      <c r="M202" s="278">
        <f>IF(M$79=0,0,M$79/NMM_fec!M$79)</f>
        <v>0.52979088366212035</v>
      </c>
      <c r="N202" s="278">
        <f>IF(N$79=0,0,N$79/NMM_fec!N$79)</f>
        <v>0.53117897606458009</v>
      </c>
      <c r="O202" s="278">
        <f>IF(O$79=0,0,O$79/NMM_fec!O$79)</f>
        <v>0.53539592967710903</v>
      </c>
      <c r="P202" s="278">
        <f>IF(P$79=0,0,P$79/NMM_fec!P$79)</f>
        <v>0.53553857478307587</v>
      </c>
      <c r="Q202" s="278">
        <f>IF(Q$79=0,0,Q$79/NMM_fec!Q$79)</f>
        <v>0.53661477928670331</v>
      </c>
      <c r="R202" s="278">
        <f>IF(R$79=0,0,R$79/NMM_fec!R$79)</f>
        <v>0.54474231400444895</v>
      </c>
      <c r="S202" s="278">
        <f>IF(S$79=0,0,S$79/NMM_fec!S$79)</f>
        <v>0.54582126451037771</v>
      </c>
      <c r="T202" s="278">
        <f>IF(T$79=0,0,T$79/NMM_fec!T$79)</f>
        <v>0.54522936191320481</v>
      </c>
      <c r="U202" s="278">
        <f>IF(U$79=0,0,U$79/NMM_fec!U$79)</f>
        <v>0.55686726175237744</v>
      </c>
      <c r="V202" s="278">
        <f>IF(V$79=0,0,V$79/NMM_fec!V$79)</f>
        <v>0.558944291694631</v>
      </c>
      <c r="W202" s="278">
        <f>IF(W$79=0,0,W$79/NMM_fec!W$79)</f>
        <v>0.56172061956967434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0.4526099385257138</v>
      </c>
      <c r="C203" s="279">
        <f>IF(C$89=0,0,C$89/NMM_fec!C$89)</f>
        <v>0.45622975912350033</v>
      </c>
      <c r="D203" s="279">
        <f>IF(D$89=0,0,D$89/NMM_fec!D$89)</f>
        <v>0.46099054952221802</v>
      </c>
      <c r="E203" s="279">
        <f>IF(E$89=0,0,E$89/NMM_fec!E$89)</f>
        <v>0.4606680429645863</v>
      </c>
      <c r="F203" s="279">
        <f>IF(F$89=0,0,F$89/NMM_fec!F$89)</f>
        <v>0.46449650904555234</v>
      </c>
      <c r="G203" s="279">
        <f>IF(G$89=0,0,G$89/NMM_fec!G$89)</f>
        <v>0.46993511828077372</v>
      </c>
      <c r="H203" s="279">
        <f>IF(H$89=0,0,H$89/NMM_fec!H$89)</f>
        <v>0.46950314862017123</v>
      </c>
      <c r="I203" s="279">
        <f>IF(I$89=0,0,I$89/NMM_fec!I$89)</f>
        <v>0.46851445222529287</v>
      </c>
      <c r="J203" s="279">
        <f>IF(J$89=0,0,J$89/NMM_fec!J$89)</f>
        <v>0.46582161527219024</v>
      </c>
      <c r="K203" s="279">
        <f>IF(K$89=0,0,K$89/NMM_fec!K$89)</f>
        <v>0.4674796113401154</v>
      </c>
      <c r="L203" s="279">
        <f>IF(L$89=0,0,L$89/NMM_fec!L$89)</f>
        <v>0.46580290087413073</v>
      </c>
      <c r="M203" s="279">
        <f>IF(M$89=0,0,M$89/NMM_fec!M$89)</f>
        <v>0.45512886063441749</v>
      </c>
      <c r="N203" s="279">
        <f>IF(N$89=0,0,N$89/NMM_fec!N$89)</f>
        <v>0.46503257328432257</v>
      </c>
      <c r="O203" s="279">
        <f>IF(O$89=0,0,O$89/NMM_fec!O$89)</f>
        <v>0.46222917196738111</v>
      </c>
      <c r="P203" s="279">
        <f>IF(P$89=0,0,P$89/NMM_fec!P$89)</f>
        <v>0.46432513338388248</v>
      </c>
      <c r="Q203" s="279">
        <f>IF(Q$89=0,0,Q$89/NMM_fec!Q$89)</f>
        <v>0.46360358045409938</v>
      </c>
      <c r="R203" s="279">
        <f>IF(R$89=0,0,R$89/NMM_fec!R$89)</f>
        <v>0.46912528831579609</v>
      </c>
      <c r="S203" s="279">
        <f>IF(S$89=0,0,S$89/NMM_fec!S$89)</f>
        <v>0.46975237206647624</v>
      </c>
      <c r="T203" s="279">
        <f>IF(T$89=0,0,T$89/NMM_fec!T$89)</f>
        <v>0.46967184480230101</v>
      </c>
      <c r="U203" s="279">
        <f>IF(U$89=0,0,U$89/NMM_fec!U$89)</f>
        <v>0.47959552073655787</v>
      </c>
      <c r="V203" s="279">
        <f>IF(V$89=0,0,V$89/NMM_fec!V$89)</f>
        <v>0.48031290800566162</v>
      </c>
      <c r="W203" s="279">
        <f>IF(W$89=0,0,W$89/NMM_fec!W$89)</f>
        <v>0.48370665448427935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0.42516489391655099</v>
      </c>
      <c r="C205" s="322">
        <f>IF(C$99=0,0,C$99/NMM_fec!C$99)</f>
        <v>0.42853120944602169</v>
      </c>
      <c r="D205" s="322">
        <f>IF(D$99=0,0,D$99/NMM_fec!D$99)</f>
        <v>0.43279571175550413</v>
      </c>
      <c r="E205" s="322">
        <f>IF(E$99=0,0,E$99/NMM_fec!E$99)</f>
        <v>0.43351994842465968</v>
      </c>
      <c r="F205" s="322">
        <f>IF(F$99=0,0,F$99/NMM_fec!F$99)</f>
        <v>0.43800242198643052</v>
      </c>
      <c r="G205" s="322">
        <f>IF(G$99=0,0,G$99/NMM_fec!G$99)</f>
        <v>0.43909913107610632</v>
      </c>
      <c r="H205" s="322">
        <f>IF(H$99=0,0,H$99/NMM_fec!H$99)</f>
        <v>0.43823096006439727</v>
      </c>
      <c r="I205" s="322">
        <f>IF(I$99=0,0,I$99/NMM_fec!I$99)</f>
        <v>0.44023837539301597</v>
      </c>
      <c r="J205" s="322">
        <f>IF(J$99=0,0,J$99/NMM_fec!J$99)</f>
        <v>0.44052395966916069</v>
      </c>
      <c r="K205" s="322">
        <f>IF(K$99=0,0,K$99/NMM_fec!K$99)</f>
        <v>0.44212399687496184</v>
      </c>
      <c r="L205" s="322">
        <f>IF(L$99=0,0,L$99/NMM_fec!L$99)</f>
        <v>0.44375520106437899</v>
      </c>
      <c r="M205" s="322">
        <f>IF(M$99=0,0,M$99/NMM_fec!M$99)</f>
        <v>0.43696779988524337</v>
      </c>
      <c r="N205" s="322">
        <f>IF(N$99=0,0,N$99/NMM_fec!N$99)</f>
        <v>0.44641736889452205</v>
      </c>
      <c r="O205" s="322">
        <f>IF(O$99=0,0,O$99/NMM_fec!O$99)</f>
        <v>0.44830064358557947</v>
      </c>
      <c r="P205" s="322">
        <f>IF(P$99=0,0,P$99/NMM_fec!P$99)</f>
        <v>0.45656650936215065</v>
      </c>
      <c r="Q205" s="322">
        <f>IF(Q$99=0,0,Q$99/NMM_fec!Q$99)</f>
        <v>0.46097848763143068</v>
      </c>
      <c r="R205" s="322">
        <f>IF(R$99=0,0,R$99/NMM_fec!R$99)</f>
        <v>0.46354938871311407</v>
      </c>
      <c r="S205" s="322">
        <f>IF(S$99=0,0,S$99/NMM_fec!S$99)</f>
        <v>0.46926969539883367</v>
      </c>
      <c r="T205" s="322">
        <f>IF(T$99=0,0,T$99/NMM_fec!T$99)</f>
        <v>0.47877082880557437</v>
      </c>
      <c r="U205" s="322">
        <f>IF(U$99=0,0,U$99/NMM_fec!U$99)</f>
        <v>0.48848304488942917</v>
      </c>
      <c r="V205" s="322">
        <f>IF(V$99=0,0,V$99/NMM_fec!V$99)</f>
        <v>0.49408866614921543</v>
      </c>
      <c r="W205" s="322">
        <f>IF(W$99=0,0,W$99/NMM_fec!W$99)</f>
        <v>0.50159376150533896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0.41083325038971458</v>
      </c>
      <c r="C206" s="275">
        <f>IF(C$100=0,0,C$100/NMM_fec!C$100)</f>
        <v>0.411412231471462</v>
      </c>
      <c r="D206" s="275">
        <f>IF(D$100=0,0,D$100/NMM_fec!D$100)</f>
        <v>0.41198339482704144</v>
      </c>
      <c r="E206" s="275">
        <f>IF(E$100=0,0,E$100/NMM_fec!E$100)</f>
        <v>0.41356180296534639</v>
      </c>
      <c r="F206" s="275">
        <f>IF(F$100=0,0,F$100/NMM_fec!F$100)</f>
        <v>0.41464792644331572</v>
      </c>
      <c r="G206" s="275">
        <f>IF(G$100=0,0,G$100/NMM_fec!G$100)</f>
        <v>0.41580425742276894</v>
      </c>
      <c r="H206" s="275">
        <f>IF(H$100=0,0,H$100/NMM_fec!H$100)</f>
        <v>0.41580425742276916</v>
      </c>
      <c r="I206" s="275">
        <f>IF(I$100=0,0,I$100/NMM_fec!I$100)</f>
        <v>0.41915162622509627</v>
      </c>
      <c r="J206" s="275">
        <f>IF(J$100=0,0,J$100/NMM_fec!J$100)</f>
        <v>0.42127826844555349</v>
      </c>
      <c r="K206" s="275">
        <f>IF(K$100=0,0,K$100/NMM_fec!K$100)</f>
        <v>0.42127826844555349</v>
      </c>
      <c r="L206" s="275">
        <f>IF(L$100=0,0,L$100/NMM_fec!L$100)</f>
        <v>0.42409896674446884</v>
      </c>
      <c r="M206" s="275">
        <f>IF(M$100=0,0,M$100/NMM_fec!M$100)</f>
        <v>0.42670503954881706</v>
      </c>
      <c r="N206" s="275">
        <f>IF(N$100=0,0,N$100/NMM_fec!N$100)</f>
        <v>0.42670503954881706</v>
      </c>
      <c r="O206" s="275">
        <f>IF(O$100=0,0,O$100/NMM_fec!O$100)</f>
        <v>0.43055191124767256</v>
      </c>
      <c r="P206" s="275">
        <f>IF(P$100=0,0,P$100/NMM_fec!P$100)</f>
        <v>0.43401589864947604</v>
      </c>
      <c r="Q206" s="275">
        <f>IF(Q$100=0,0,Q$100/NMM_fec!Q$100)</f>
        <v>0.43828429087462506</v>
      </c>
      <c r="R206" s="275">
        <f>IF(R$100=0,0,R$100/NMM_fec!R$100)</f>
        <v>0.44210085307023139</v>
      </c>
      <c r="S206" s="275">
        <f>IF(S$100=0,0,S$100/NMM_fec!S$100)</f>
        <v>0.4467748602121448</v>
      </c>
      <c r="T206" s="275">
        <f>IF(T$100=0,0,T$100/NMM_fec!T$100)</f>
        <v>0.45533546617205001</v>
      </c>
      <c r="U206" s="275">
        <f>IF(U$100=0,0,U$100/NMM_fec!U$100)</f>
        <v>0.46351464492086702</v>
      </c>
      <c r="V206" s="275">
        <f>IF(V$100=0,0,V$100/NMM_fec!V$100)</f>
        <v>0.46729450754920304</v>
      </c>
      <c r="W206" s="275">
        <f>IF(W$100=0,0,W$100/NMM_fec!W$100)</f>
        <v>0.47193182787326599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0.10663651642562616</v>
      </c>
      <c r="C207" s="276">
        <f>IF(C$101=0,0,C$101/NMM_fec!C$101)</f>
        <v>0.10678679765426399</v>
      </c>
      <c r="D207" s="276">
        <f>IF(D$101=0,0,D$101/NMM_fec!D$101)</f>
        <v>0.10693504970175824</v>
      </c>
      <c r="E207" s="276">
        <f>IF(E$101=0,0,E$101/NMM_fec!E$101)</f>
        <v>0.10734474376913725</v>
      </c>
      <c r="F207" s="276">
        <f>IF(F$101=0,0,F$101/NMM_fec!F$101)</f>
        <v>0.10762665966564482</v>
      </c>
      <c r="G207" s="276">
        <f>IF(G$101=0,0,G$101/NMM_fec!G$101)</f>
        <v>0.10792679873025797</v>
      </c>
      <c r="H207" s="276">
        <f>IF(H$101=0,0,H$101/NMM_fec!H$101)</f>
        <v>0.10792679873025793</v>
      </c>
      <c r="I207" s="276">
        <f>IF(I$101=0,0,I$101/NMM_fec!I$101)</f>
        <v>0.10879564697448693</v>
      </c>
      <c r="J207" s="276">
        <f>IF(J$101=0,0,J$101/NMM_fec!J$101)</f>
        <v>0.10934764153154411</v>
      </c>
      <c r="K207" s="276">
        <f>IF(K$101=0,0,K$101/NMM_fec!K$101)</f>
        <v>0.10934764153154408</v>
      </c>
      <c r="L207" s="276">
        <f>IF(L$101=0,0,L$101/NMM_fec!L$101)</f>
        <v>0.11007978636207739</v>
      </c>
      <c r="M207" s="276">
        <f>IF(M$101=0,0,M$101/NMM_fec!M$101)</f>
        <v>0.11075622266596379</v>
      </c>
      <c r="N207" s="276">
        <f>IF(N$101=0,0,N$101/NMM_fec!N$101)</f>
        <v>0.11075622266596377</v>
      </c>
      <c r="O207" s="276">
        <f>IF(O$101=0,0,O$101/NMM_fec!O$101)</f>
        <v>0.11175472265765909</v>
      </c>
      <c r="P207" s="276">
        <f>IF(P$101=0,0,P$101/NMM_fec!P$101)</f>
        <v>0.11265384060665706</v>
      </c>
      <c r="Q207" s="276">
        <f>IF(Q$101=0,0,Q$101/NMM_fec!Q$101)</f>
        <v>0.11376175112070713</v>
      </c>
      <c r="R207" s="276">
        <f>IF(R$101=0,0,R$101/NMM_fec!R$101)</f>
        <v>0.11475238393067355</v>
      </c>
      <c r="S207" s="276">
        <f>IF(S$101=0,0,S$101/NMM_fec!S$101)</f>
        <v>0.11596557648237023</v>
      </c>
      <c r="T207" s="276">
        <f>IF(T$101=0,0,T$101/NMM_fec!T$101)</f>
        <v>0.11818758065849472</v>
      </c>
      <c r="U207" s="276">
        <f>IF(U$101=0,0,U$101/NMM_fec!U$101)</f>
        <v>0.12031058099541735</v>
      </c>
      <c r="V207" s="276">
        <f>IF(V$101=0,0,V$101/NMM_fec!V$101)</f>
        <v>0.1212916880087148</v>
      </c>
      <c r="W207" s="276">
        <f>IF(W$101=0,0,W$101/NMM_fec!W$101)</f>
        <v>0.12249535807300177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0.58266723054452574</v>
      </c>
      <c r="C208" s="276">
        <f>IF(C$102=0,0,C$102/NMM_fec!C$102)</f>
        <v>0.58348837465377024</v>
      </c>
      <c r="D208" s="276">
        <f>IF(D$102=0,0,D$102/NMM_fec!D$102)</f>
        <v>0.58429843121630087</v>
      </c>
      <c r="E208" s="276">
        <f>IF(E$102=0,0,E$102/NMM_fec!E$102)</f>
        <v>0.58653701998131136</v>
      </c>
      <c r="F208" s="276">
        <f>IF(F$102=0,0,F$102/NMM_fec!F$102)</f>
        <v>0.58807742246416173</v>
      </c>
      <c r="G208" s="276">
        <f>IF(G$102=0,0,G$102/NMM_fec!G$102)</f>
        <v>0.5897173972440799</v>
      </c>
      <c r="H208" s="276">
        <f>IF(H$102=0,0,H$102/NMM_fec!H$102)</f>
        <v>0.5897173972440799</v>
      </c>
      <c r="I208" s="276">
        <f>IF(I$102=0,0,I$102/NMM_fec!I$102)</f>
        <v>0.59446482727271766</v>
      </c>
      <c r="J208" s="276">
        <f>IF(J$102=0,0,J$102/NMM_fec!J$102)</f>
        <v>0.59748095299228321</v>
      </c>
      <c r="K208" s="276">
        <f>IF(K$102=0,0,K$102/NMM_fec!K$102)</f>
        <v>0.59748095299228288</v>
      </c>
      <c r="L208" s="276">
        <f>IF(L$102=0,0,L$102/NMM_fec!L$102)</f>
        <v>0.60148142876796973</v>
      </c>
      <c r="M208" s="276">
        <f>IF(M$102=0,0,M$102/NMM_fec!M$102)</f>
        <v>0.60517751038275247</v>
      </c>
      <c r="N208" s="276">
        <f>IF(N$102=0,0,N$102/NMM_fec!N$102)</f>
        <v>0.6051775103827528</v>
      </c>
      <c r="O208" s="276">
        <f>IF(O$102=0,0,O$102/NMM_fec!O$102)</f>
        <v>0.61063336400926937</v>
      </c>
      <c r="P208" s="276">
        <f>IF(P$102=0,0,P$102/NMM_fec!P$102)</f>
        <v>0.61554618921057713</v>
      </c>
      <c r="Q208" s="276">
        <f>IF(Q$102=0,0,Q$102/NMM_fec!Q$102)</f>
        <v>0.62159986737403194</v>
      </c>
      <c r="R208" s="276">
        <f>IF(R$102=0,0,R$102/NMM_fec!R$102)</f>
        <v>0.6270127343282168</v>
      </c>
      <c r="S208" s="276">
        <f>IF(S$102=0,0,S$102/NMM_fec!S$102)</f>
        <v>0.63364167878278732</v>
      </c>
      <c r="T208" s="276">
        <f>IF(T$102=0,0,T$102/NMM_fec!T$102)</f>
        <v>0.64578282013809263</v>
      </c>
      <c r="U208" s="276">
        <f>IF(U$102=0,0,U$102/NMM_fec!U$102)</f>
        <v>0.65738299959090218</v>
      </c>
      <c r="V208" s="276">
        <f>IF(V$102=0,0,V$102/NMM_fec!V$102)</f>
        <v>0.66274381711821295</v>
      </c>
      <c r="W208" s="276">
        <f>IF(W$102=0,0,W$102/NMM_fec!W$102)</f>
        <v>0.66932073022786609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0.40702900727041075</v>
      </c>
      <c r="C209" s="276">
        <f>IF(C$103=0,0,C$103/NMM_fec!C$103)</f>
        <v>0.4076026270899078</v>
      </c>
      <c r="D209" s="276">
        <f>IF(D$103=0,0,D$103/NMM_fec!D$103)</f>
        <v>0.40816850157399648</v>
      </c>
      <c r="E209" s="276">
        <f>IF(E$103=0,0,E$103/NMM_fec!E$103)</f>
        <v>0.40973229393255645</v>
      </c>
      <c r="F209" s="276">
        <f>IF(F$103=0,0,F$103/NMM_fec!F$103)</f>
        <v>0.41080836009952709</v>
      </c>
      <c r="G209" s="276">
        <f>IF(G$103=0,0,G$103/NMM_fec!G$103)</f>
        <v>0.4119539836589553</v>
      </c>
      <c r="H209" s="276">
        <f>IF(H$103=0,0,H$103/NMM_fec!H$103)</f>
        <v>0.41195398365895536</v>
      </c>
      <c r="I209" s="276">
        <f>IF(I$103=0,0,I$103/NMM_fec!I$103)</f>
        <v>0.41527035641916105</v>
      </c>
      <c r="J209" s="276">
        <f>IF(J$103=0,0,J$103/NMM_fec!J$103)</f>
        <v>0.4173773063093924</v>
      </c>
      <c r="K209" s="276">
        <f>IF(K$103=0,0,K$103/NMM_fec!K$103)</f>
        <v>0.4173773063093924</v>
      </c>
      <c r="L209" s="276">
        <f>IF(L$103=0,0,L$103/NMM_fec!L$103)</f>
        <v>0.42017188544174805</v>
      </c>
      <c r="M209" s="276">
        <f>IF(M$103=0,0,M$103/NMM_fec!M$103)</f>
        <v>0.422753826473595</v>
      </c>
      <c r="N209" s="276">
        <f>IF(N$103=0,0,N$103/NMM_fec!N$103)</f>
        <v>0.42275382647359494</v>
      </c>
      <c r="O209" s="276">
        <f>IF(O$103=0,0,O$103/NMM_fec!O$103)</f>
        <v>0.42656507682199407</v>
      </c>
      <c r="P209" s="276">
        <f>IF(P$103=0,0,P$103/NMM_fec!P$103)</f>
        <v>0.42999698831410404</v>
      </c>
      <c r="Q209" s="276">
        <f>IF(Q$103=0,0,Q$103/NMM_fec!Q$103)</f>
        <v>0.43422585598339564</v>
      </c>
      <c r="R209" s="276">
        <f>IF(R$103=0,0,R$103/NMM_fec!R$103)</f>
        <v>0.43800707748917656</v>
      </c>
      <c r="S209" s="276">
        <f>IF(S$103=0,0,S$103/NMM_fec!S$103)</f>
        <v>0.44263780415295839</v>
      </c>
      <c r="T209" s="276">
        <f>IF(T$103=0,0,T$103/NMM_fec!T$103)</f>
        <v>0.45111914041819035</v>
      </c>
      <c r="U209" s="276">
        <f>IF(U$103=0,0,U$103/NMM_fec!U$103)</f>
        <v>0.45922258142073891</v>
      </c>
      <c r="V209" s="276">
        <f>IF(V$103=0,0,V$103/NMM_fec!V$103)</f>
        <v>0.46296744319074057</v>
      </c>
      <c r="W209" s="276">
        <f>IF(W$103=0,0,W$103/NMM_fec!W$103)</f>
        <v>0.46756182275010627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0.6068242758741812</v>
      </c>
      <c r="C210" s="277">
        <f>IF(C$104=0,0,C$104/NMM_fec!C$104)</f>
        <v>0.60891902618009353</v>
      </c>
      <c r="D210" s="277">
        <f>IF(D$104=0,0,D$104/NMM_fec!D$104)</f>
        <v>0.62633763147316313</v>
      </c>
      <c r="E210" s="277">
        <f>IF(E$104=0,0,E$104/NMM_fec!E$104)</f>
        <v>0.61631305049172525</v>
      </c>
      <c r="F210" s="277">
        <f>IF(F$104=0,0,F$104/NMM_fec!F$104)</f>
        <v>0.62937419717082244</v>
      </c>
      <c r="G210" s="277">
        <f>IF(G$104=0,0,G$104/NMM_fec!G$104)</f>
        <v>0.62648078288265208</v>
      </c>
      <c r="H210" s="277">
        <f>IF(H$104=0,0,H$104/NMM_fec!H$104)</f>
        <v>0.63452442395208852</v>
      </c>
      <c r="I210" s="277">
        <f>IF(I$104=0,0,I$104/NMM_fec!I$104)</f>
        <v>0.64313983878104075</v>
      </c>
      <c r="J210" s="277">
        <f>IF(J$104=0,0,J$104/NMM_fec!J$104)</f>
        <v>0.63494042671414763</v>
      </c>
      <c r="K210" s="277">
        <f>IF(K$104=0,0,K$104/NMM_fec!K$104)</f>
        <v>0.64594348461579942</v>
      </c>
      <c r="L210" s="277">
        <f>IF(L$104=0,0,L$104/NMM_fec!L$104)</f>
        <v>0.64565469435702361</v>
      </c>
      <c r="M210" s="277">
        <f>IF(M$104=0,0,M$104/NMM_fec!M$104)</f>
        <v>0.62726814194177283</v>
      </c>
      <c r="N210" s="277">
        <f>IF(N$104=0,0,N$104/NMM_fec!N$104)</f>
        <v>0.64045136688517168</v>
      </c>
      <c r="O210" s="277">
        <f>IF(O$104=0,0,O$104/NMM_fec!O$104)</f>
        <v>0.63108388113104463</v>
      </c>
      <c r="P210" s="277">
        <f>IF(P$104=0,0,P$104/NMM_fec!P$104)</f>
        <v>0.78349635745645874</v>
      </c>
      <c r="Q210" s="277">
        <f>IF(Q$104=0,0,Q$104/NMM_fec!Q$104)</f>
        <v>0.80184140058420206</v>
      </c>
      <c r="R210" s="277">
        <f>IF(R$104=0,0,R$104/NMM_fec!R$104)</f>
        <v>0.81075636674510521</v>
      </c>
      <c r="S210" s="277">
        <f>IF(S$104=0,0,S$104/NMM_fec!S$104)</f>
        <v>0.82599806974664103</v>
      </c>
      <c r="T210" s="277">
        <f>IF(T$104=0,0,T$104/NMM_fec!T$104)</f>
        <v>0.85051202844927665</v>
      </c>
      <c r="U210" s="277">
        <f>IF(U$104=0,0,U$104/NMM_fec!U$104)</f>
        <v>0.87365788707244929</v>
      </c>
      <c r="V210" s="277">
        <f>IF(V$104=0,0,V$104/NMM_fec!V$104)</f>
        <v>0.89255033995775268</v>
      </c>
      <c r="W210" s="277">
        <f>IF(W$104=0,0,W$104/NMM_fec!W$104)</f>
        <v>0.90135243512270014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0.41047798766766891</v>
      </c>
      <c r="C211" s="278">
        <f>IF(C$110=0,0,C$110/NMM_fec!C$110)</f>
        <v>0.41398635152392577</v>
      </c>
      <c r="D211" s="278">
        <f>IF(D$110=0,0,D$110/NMM_fec!D$110)</f>
        <v>0.4160146375794303</v>
      </c>
      <c r="E211" s="278">
        <f>IF(E$110=0,0,E$110/NMM_fec!E$110)</f>
        <v>0.4183084128889118</v>
      </c>
      <c r="F211" s="278">
        <f>IF(F$110=0,0,F$110/NMM_fec!F$110)</f>
        <v>0.42159140939047468</v>
      </c>
      <c r="G211" s="278">
        <f>IF(G$110=0,0,G$110/NMM_fec!G$110)</f>
        <v>0.42303313414197041</v>
      </c>
      <c r="H211" s="278">
        <f>IF(H$110=0,0,H$110/NMM_fec!H$110)</f>
        <v>0.42117365361767323</v>
      </c>
      <c r="I211" s="278">
        <f>IF(I$110=0,0,I$110/NMM_fec!I$110)</f>
        <v>0.4219888800179476</v>
      </c>
      <c r="J211" s="278">
        <f>IF(J$110=0,0,J$110/NMM_fec!J$110)</f>
        <v>0.42389092777908466</v>
      </c>
      <c r="K211" s="278">
        <f>IF(K$110=0,0,K$110/NMM_fec!K$110)</f>
        <v>0.42507322313561613</v>
      </c>
      <c r="L211" s="278">
        <f>IF(L$110=0,0,L$110/NMM_fec!L$110)</f>
        <v>0.42737489101880133</v>
      </c>
      <c r="M211" s="278">
        <f>IF(M$110=0,0,M$110/NMM_fec!M$110)</f>
        <v>0.42291422709504528</v>
      </c>
      <c r="N211" s="278">
        <f>IF(N$110=0,0,N$110/NMM_fec!N$110)</f>
        <v>0.43136066325871864</v>
      </c>
      <c r="O211" s="278">
        <f>IF(O$110=0,0,O$110/NMM_fec!O$110)</f>
        <v>0.43452428717846114</v>
      </c>
      <c r="P211" s="278">
        <f>IF(P$110=0,0,P$110/NMM_fec!P$110)</f>
        <v>0.43948122406962004</v>
      </c>
      <c r="Q211" s="278">
        <f>IF(Q$110=0,0,Q$110/NMM_fec!Q$110)</f>
        <v>0.44354021608375571</v>
      </c>
      <c r="R211" s="278">
        <f>IF(R$110=0,0,R$110/NMM_fec!R$110)</f>
        <v>0.4469217741600322</v>
      </c>
      <c r="S211" s="278">
        <f>IF(S$110=0,0,S$110/NMM_fec!S$110)</f>
        <v>0.45195224221107827</v>
      </c>
      <c r="T211" s="278">
        <f>IF(T$110=0,0,T$110/NMM_fec!T$110)</f>
        <v>0.46076269307685913</v>
      </c>
      <c r="U211" s="278">
        <f>IF(U$110=0,0,U$110/NMM_fec!U$110)</f>
        <v>0.4693248344870366</v>
      </c>
      <c r="V211" s="278">
        <f>IF(V$110=0,0,V$110/NMM_fec!V$110)</f>
        <v>0.47353818652492041</v>
      </c>
      <c r="W211" s="278">
        <f>IF(W$110=0,0,W$110/NMM_fec!W$110)</f>
        <v>0.47973549064197357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0.49680226866196392</v>
      </c>
      <c r="C212" s="278">
        <f>IF(C$118=0,0,C$118/NMM_fec!C$118)</f>
        <v>0.49750240458000733</v>
      </c>
      <c r="D212" s="278">
        <f>IF(D$118=0,0,D$118/NMM_fec!D$118)</f>
        <v>0.49819308687156783</v>
      </c>
      <c r="E212" s="278">
        <f>IF(E$118=0,0,E$118/NMM_fec!E$118)</f>
        <v>0.50010178521387727</v>
      </c>
      <c r="F212" s="278">
        <f>IF(F$118=0,0,F$118/NMM_fec!F$118)</f>
        <v>0.50141518574168342</v>
      </c>
      <c r="G212" s="278">
        <f>IF(G$118=0,0,G$118/NMM_fec!G$118)</f>
        <v>0.5028134850598901</v>
      </c>
      <c r="H212" s="278">
        <f>IF(H$118=0,0,H$118/NMM_fec!H$118)</f>
        <v>0.5028134850598901</v>
      </c>
      <c r="I212" s="278">
        <f>IF(I$118=0,0,I$118/NMM_fec!I$118)</f>
        <v>0.50686130838837418</v>
      </c>
      <c r="J212" s="278">
        <f>IF(J$118=0,0,J$118/NMM_fec!J$118)</f>
        <v>0.5094329616777642</v>
      </c>
      <c r="K212" s="278">
        <f>IF(K$118=0,0,K$118/NMM_fec!K$118)</f>
        <v>0.50943296167776397</v>
      </c>
      <c r="L212" s="278">
        <f>IF(L$118=0,0,L$118/NMM_fec!L$118)</f>
        <v>0.51284390593016527</v>
      </c>
      <c r="M212" s="278">
        <f>IF(M$118=0,0,M$118/NMM_fec!M$118)</f>
        <v>0.51599531317451641</v>
      </c>
      <c r="N212" s="278">
        <f>IF(N$118=0,0,N$118/NMM_fec!N$118)</f>
        <v>0.5159953131745163</v>
      </c>
      <c r="O212" s="278">
        <f>IF(O$118=0,0,O$118/NMM_fec!O$118)</f>
        <v>0.52064716300758129</v>
      </c>
      <c r="P212" s="278">
        <f>IF(P$118=0,0,P$118/NMM_fec!P$118)</f>
        <v>0.52483600799079522</v>
      </c>
      <c r="Q212" s="278">
        <f>IF(Q$118=0,0,Q$118/NMM_fec!Q$118)</f>
        <v>0.52999758373711459</v>
      </c>
      <c r="R212" s="278">
        <f>IF(R$118=0,0,R$118/NMM_fec!R$118)</f>
        <v>0.53461278164397374</v>
      </c>
      <c r="S212" s="278">
        <f>IF(S$118=0,0,S$118/NMM_fec!S$118)</f>
        <v>0.54026484936157482</v>
      </c>
      <c r="T212" s="278">
        <f>IF(T$118=0,0,T$118/NMM_fec!T$118)</f>
        <v>0.55061680713998662</v>
      </c>
      <c r="U212" s="278">
        <f>IF(U$118=0,0,U$118/NMM_fec!U$118)</f>
        <v>0.56050752205741239</v>
      </c>
      <c r="V212" s="278">
        <f>IF(V$118=0,0,V$118/NMM_fec!V$118)</f>
        <v>0.56507834081954156</v>
      </c>
      <c r="W212" s="278">
        <f>IF(W$118=0,0,W$118/NMM_fec!W$118)</f>
        <v>0.57068604480971574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0.4380380317122281</v>
      </c>
      <c r="C213" s="278">
        <f>IF(C$119=0,0,C$119/NMM_fec!C$119)</f>
        <v>0.44155885814289481</v>
      </c>
      <c r="D213" s="278">
        <f>IF(D$119=0,0,D$119/NMM_fec!D$119)</f>
        <v>0.44589283068740432</v>
      </c>
      <c r="E213" s="278">
        <f>IF(E$119=0,0,E$119/NMM_fec!E$119)</f>
        <v>0.44672826993171783</v>
      </c>
      <c r="F213" s="278">
        <f>IF(F$119=0,0,F$119/NMM_fec!F$119)</f>
        <v>0.45131535311455084</v>
      </c>
      <c r="G213" s="278">
        <f>IF(G$119=0,0,G$119/NMM_fec!G$119)</f>
        <v>0.45248696631514285</v>
      </c>
      <c r="H213" s="278">
        <f>IF(H$119=0,0,H$119/NMM_fec!H$119)</f>
        <v>0.45149849644564166</v>
      </c>
      <c r="I213" s="278">
        <f>IF(I$119=0,0,I$119/NMM_fec!I$119)</f>
        <v>0.45349918906938735</v>
      </c>
      <c r="J213" s="278">
        <f>IF(J$119=0,0,J$119/NMM_fec!J$119)</f>
        <v>0.45386159051193825</v>
      </c>
      <c r="K213" s="278">
        <f>IF(K$119=0,0,K$119/NMM_fec!K$119)</f>
        <v>0.45543601622136298</v>
      </c>
      <c r="L213" s="278">
        <f>IF(L$119=0,0,L$119/NMM_fec!L$119)</f>
        <v>0.4571359118111985</v>
      </c>
      <c r="M213" s="278">
        <f>IF(M$119=0,0,M$119/NMM_fec!M$119)</f>
        <v>0.4501132629397942</v>
      </c>
      <c r="N213" s="278">
        <f>IF(N$119=0,0,N$119/NMM_fec!N$119)</f>
        <v>0.45995988409986865</v>
      </c>
      <c r="O213" s="278">
        <f>IF(O$119=0,0,O$119/NMM_fec!O$119)</f>
        <v>0.46196794563934046</v>
      </c>
      <c r="P213" s="278">
        <f>IF(P$119=0,0,P$119/NMM_fec!P$119)</f>
        <v>0.46765972594403804</v>
      </c>
      <c r="Q213" s="278">
        <f>IF(Q$119=0,0,Q$119/NMM_fec!Q$119)</f>
        <v>0.47167084013157395</v>
      </c>
      <c r="R213" s="278">
        <f>IF(R$119=0,0,R$119/NMM_fec!R$119)</f>
        <v>0.47404885484104381</v>
      </c>
      <c r="S213" s="278">
        <f>IF(S$119=0,0,S$119/NMM_fec!S$119)</f>
        <v>0.47959622215143305</v>
      </c>
      <c r="T213" s="278">
        <f>IF(T$119=0,0,T$119/NMM_fec!T$119)</f>
        <v>0.48879529853242587</v>
      </c>
      <c r="U213" s="278">
        <f>IF(U$119=0,0,U$119/NMM_fec!U$119)</f>
        <v>0.49822521922900731</v>
      </c>
      <c r="V213" s="278">
        <f>IF(V$119=0,0,V$119/NMM_fec!V$119)</f>
        <v>0.50293175919584421</v>
      </c>
      <c r="W213" s="278">
        <f>IF(W$119=0,0,W$119/NMM_fec!W$119)</f>
        <v>0.51088612571257175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0.51060233168035196</v>
      </c>
      <c r="C214" s="279">
        <f>IF(C$127=0,0,C$127/NMM_fec!C$127)</f>
        <v>0.51132191581834074</v>
      </c>
      <c r="D214" s="279">
        <f>IF(D$127=0,0,D$127/NMM_fec!D$127)</f>
        <v>0.51203178372911151</v>
      </c>
      <c r="E214" s="279">
        <f>IF(E$127=0,0,E$127/NMM_fec!E$127)</f>
        <v>0.51399350146981826</v>
      </c>
      <c r="F214" s="279">
        <f>IF(F$127=0,0,F$127/NMM_fec!F$127)</f>
        <v>0.5153433853456193</v>
      </c>
      <c r="G214" s="279">
        <f>IF(G$127=0,0,G$127/NMM_fec!G$127)</f>
        <v>0.5167805263115538</v>
      </c>
      <c r="H214" s="279">
        <f>IF(H$127=0,0,H$127/NMM_fec!H$127)</f>
        <v>0.51678052631155358</v>
      </c>
      <c r="I214" s="279">
        <f>IF(I$127=0,0,I$127/NMM_fec!I$127)</f>
        <v>0.52094078917694042</v>
      </c>
      <c r="J214" s="279">
        <f>IF(J$127=0,0,J$127/NMM_fec!J$127)</f>
        <v>0.52358387727992428</v>
      </c>
      <c r="K214" s="279">
        <f>IF(K$127=0,0,K$127/NMM_fec!K$127)</f>
        <v>0.52358387727992428</v>
      </c>
      <c r="L214" s="279">
        <f>IF(L$127=0,0,L$127/NMM_fec!L$127)</f>
        <v>0.52708956998378109</v>
      </c>
      <c r="M214" s="279">
        <f>IF(M$127=0,0,M$127/NMM_fec!M$127)</f>
        <v>0.53032851631825295</v>
      </c>
      <c r="N214" s="279">
        <f>IF(N$127=0,0,N$127/NMM_fec!N$127)</f>
        <v>0.53032851631825295</v>
      </c>
      <c r="O214" s="279">
        <f>IF(O$127=0,0,O$127/NMM_fec!O$127)</f>
        <v>0.53510958420223642</v>
      </c>
      <c r="P214" s="279">
        <f>IF(P$127=0,0,P$127/NMM_fec!P$127)</f>
        <v>0.5394147859905396</v>
      </c>
      <c r="Q214" s="279">
        <f>IF(Q$127=0,0,Q$127/NMM_fec!Q$127)</f>
        <v>0.54471973884092328</v>
      </c>
      <c r="R214" s="279">
        <f>IF(R$127=0,0,R$127/NMM_fec!R$127)</f>
        <v>0.54946313668963986</v>
      </c>
      <c r="S214" s="279">
        <f>IF(S$127=0,0,S$127/NMM_fec!S$127)</f>
        <v>0.555272206288285</v>
      </c>
      <c r="T214" s="279">
        <f>IF(T$127=0,0,T$127/NMM_fec!T$127)</f>
        <v>0.56591171844943045</v>
      </c>
      <c r="U214" s="279">
        <f>IF(U$127=0,0,U$127/NMM_fec!U$127)</f>
        <v>0.57607717544789627</v>
      </c>
      <c r="V214" s="279">
        <f>IF(V$127=0,0,V$127/NMM_fec!V$127)</f>
        <v>0.58077496139786244</v>
      </c>
      <c r="W214" s="279">
        <f>IF(W$127=0,0,W$127/NMM_fec!W$127)</f>
        <v>0.58653843494331914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ES: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24962.613316782204</v>
      </c>
      <c r="C5" s="225">
        <f t="shared" si="0"/>
        <v>25795.375371484319</v>
      </c>
      <c r="D5" s="225">
        <f t="shared" si="0"/>
        <v>26107.333497519699</v>
      </c>
      <c r="E5" s="225">
        <f t="shared" si="0"/>
        <v>27520.089543437189</v>
      </c>
      <c r="F5" s="225">
        <f t="shared" si="0"/>
        <v>27622.177564431546</v>
      </c>
      <c r="G5" s="225">
        <f t="shared" si="0"/>
        <v>28071.945821552956</v>
      </c>
      <c r="H5" s="225">
        <f t="shared" si="0"/>
        <v>28960.626151297554</v>
      </c>
      <c r="I5" s="225">
        <f t="shared" si="0"/>
        <v>29710.762319659305</v>
      </c>
      <c r="J5" s="225">
        <f t="shared" si="0"/>
        <v>25136.816869282677</v>
      </c>
      <c r="K5" s="225">
        <f t="shared" si="0"/>
        <v>19687.714054566786</v>
      </c>
      <c r="L5" s="225">
        <f t="shared" si="0"/>
        <v>18930.869673225581</v>
      </c>
      <c r="M5" s="225">
        <f t="shared" si="0"/>
        <v>16457.170521765162</v>
      </c>
      <c r="N5" s="225">
        <f t="shared" si="0"/>
        <v>13776.138995285823</v>
      </c>
      <c r="O5" s="225">
        <f t="shared" si="0"/>
        <v>12007.868447408136</v>
      </c>
      <c r="P5" s="225">
        <f t="shared" si="0"/>
        <v>13372.391640574106</v>
      </c>
      <c r="Q5" s="225">
        <f t="shared" si="0"/>
        <v>13928.741457460164</v>
      </c>
      <c r="R5" s="225">
        <f t="shared" si="0"/>
        <v>14265.810037562263</v>
      </c>
      <c r="S5" s="225">
        <f t="shared" si="0"/>
        <v>14409.646189124283</v>
      </c>
      <c r="T5" s="225">
        <f t="shared" si="0"/>
        <v>14891.43414661118</v>
      </c>
      <c r="U5" s="225">
        <f t="shared" si="0"/>
        <v>14157.134161657916</v>
      </c>
      <c r="V5" s="225">
        <f t="shared" si="0"/>
        <v>12828.643541554979</v>
      </c>
      <c r="W5" s="225">
        <f t="shared" si="0"/>
        <v>12970.762976682621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21.367370979910159</v>
      </c>
      <c r="C10" s="262">
        <v>22.699596394284772</v>
      </c>
      <c r="D10" s="262">
        <v>19.58464921275602</v>
      </c>
      <c r="E10" s="262">
        <v>24.463736079293589</v>
      </c>
      <c r="F10" s="262">
        <v>21.43687040484329</v>
      </c>
      <c r="G10" s="262">
        <v>23.372155696434529</v>
      </c>
      <c r="H10" s="262">
        <v>22.580134590598</v>
      </c>
      <c r="I10" s="262">
        <v>22.99854680669732</v>
      </c>
      <c r="J10" s="262">
        <v>19.737159063727649</v>
      </c>
      <c r="K10" s="262">
        <v>10.893022920357639</v>
      </c>
      <c r="L10" s="262">
        <v>9.1461995825184648</v>
      </c>
      <c r="M10" s="262">
        <v>9.5675113803887974</v>
      </c>
      <c r="N10" s="262">
        <v>6.1525107493441569</v>
      </c>
      <c r="O10" s="262">
        <v>6.2288913906846162</v>
      </c>
      <c r="P10" s="262">
        <v>3.806376698871178</v>
      </c>
      <c r="Q10" s="262">
        <v>4.077112799817213</v>
      </c>
      <c r="R10" s="262">
        <v>4.2512484315555534</v>
      </c>
      <c r="S10" s="262">
        <v>4.1006212160471547</v>
      </c>
      <c r="T10" s="262">
        <v>4.0106072170632903</v>
      </c>
      <c r="U10" s="262">
        <v>3.7207402083911409</v>
      </c>
      <c r="V10" s="262">
        <v>3.2129408991935451</v>
      </c>
      <c r="W10" s="262">
        <v>3.0109192405180329</v>
      </c>
      <c r="DA10" s="68" t="s">
        <v>1698</v>
      </c>
    </row>
    <row r="11" spans="1:105" ht="12" customHeight="1" x14ac:dyDescent="0.25">
      <c r="A11" s="37" t="s">
        <v>160</v>
      </c>
      <c r="B11" s="228">
        <v>0.69217087670499722</v>
      </c>
      <c r="C11" s="228">
        <v>0.69389851074840259</v>
      </c>
      <c r="D11" s="228">
        <v>0.72587816015487527</v>
      </c>
      <c r="E11" s="228">
        <v>0.74420154426418417</v>
      </c>
      <c r="F11" s="228">
        <v>0.85917369653087639</v>
      </c>
      <c r="G11" s="228">
        <v>1.001042085696537</v>
      </c>
      <c r="H11" s="228">
        <v>0.54335837941695098</v>
      </c>
      <c r="I11" s="228">
        <v>1.567281400767687</v>
      </c>
      <c r="J11" s="228">
        <v>1.364843986611495</v>
      </c>
      <c r="K11" s="228">
        <v>1.319237438951681</v>
      </c>
      <c r="L11" s="228">
        <v>1.180099410820536</v>
      </c>
      <c r="M11" s="228">
        <v>0.86975974052477245</v>
      </c>
      <c r="N11" s="228">
        <v>0.51235366068603849</v>
      </c>
      <c r="O11" s="228">
        <v>0.72899895801494108</v>
      </c>
      <c r="P11" s="228">
        <v>0.35883951522249702</v>
      </c>
      <c r="Q11" s="228">
        <v>0.44384765480650867</v>
      </c>
      <c r="R11" s="228">
        <v>0.33131980271994449</v>
      </c>
      <c r="S11" s="228">
        <v>0.30728063046358328</v>
      </c>
      <c r="T11" s="228">
        <v>0.25382550527298953</v>
      </c>
      <c r="U11" s="228">
        <v>0.24030266809168249</v>
      </c>
      <c r="V11" s="228">
        <v>0.20656777391663761</v>
      </c>
      <c r="W11" s="228">
        <v>0.20073601799463769</v>
      </c>
      <c r="DA11" s="69" t="s">
        <v>1699</v>
      </c>
    </row>
    <row r="12" spans="1:105" ht="12" customHeight="1" x14ac:dyDescent="0.25">
      <c r="A12" s="37" t="s">
        <v>162</v>
      </c>
      <c r="B12" s="228">
        <v>20.675200103205171</v>
      </c>
      <c r="C12" s="228">
        <v>22.00569788353636</v>
      </c>
      <c r="D12" s="228">
        <v>18.858771052601149</v>
      </c>
      <c r="E12" s="228">
        <v>23.71953453502941</v>
      </c>
      <c r="F12" s="228">
        <v>20.57769670831242</v>
      </c>
      <c r="G12" s="228">
        <v>22.371113610738</v>
      </c>
      <c r="H12" s="228">
        <v>22.036776211181049</v>
      </c>
      <c r="I12" s="228">
        <v>21.431265405929629</v>
      </c>
      <c r="J12" s="228">
        <v>18.372315077116159</v>
      </c>
      <c r="K12" s="228">
        <v>9.5737854814059542</v>
      </c>
      <c r="L12" s="228">
        <v>7.9661001716979287</v>
      </c>
      <c r="M12" s="228">
        <v>8.6977516398640251</v>
      </c>
      <c r="N12" s="228">
        <v>5.6401570886581176</v>
      </c>
      <c r="O12" s="228">
        <v>5.4998924326696752</v>
      </c>
      <c r="P12" s="228">
        <v>3.4475371836486808</v>
      </c>
      <c r="Q12" s="228">
        <v>3.633265145010705</v>
      </c>
      <c r="R12" s="228">
        <v>3.9199286288356081</v>
      </c>
      <c r="S12" s="228">
        <v>3.793340585583572</v>
      </c>
      <c r="T12" s="228">
        <v>3.7567817117903011</v>
      </c>
      <c r="U12" s="228">
        <v>3.4804375402994578</v>
      </c>
      <c r="V12" s="228">
        <v>3.006373125276907</v>
      </c>
      <c r="W12" s="228">
        <v>2.8101832225233951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4405.5804658663437</v>
      </c>
      <c r="C17" s="263">
        <v>4682.9348301725022</v>
      </c>
      <c r="D17" s="263">
        <v>4549.8056371721723</v>
      </c>
      <c r="E17" s="263">
        <v>4969.7643971409634</v>
      </c>
      <c r="F17" s="263">
        <v>4866.2613779594749</v>
      </c>
      <c r="G17" s="263">
        <v>4882.7212230618352</v>
      </c>
      <c r="H17" s="263">
        <v>5297.0946686175939</v>
      </c>
      <c r="I17" s="263">
        <v>5584.8098026085227</v>
      </c>
      <c r="J17" s="263">
        <v>4561.1153865561419</v>
      </c>
      <c r="K17" s="263">
        <v>3446.164883318957</v>
      </c>
      <c r="L17" s="263">
        <v>3107.6804637504451</v>
      </c>
      <c r="M17" s="263">
        <v>2740.9521662346729</v>
      </c>
      <c r="N17" s="263">
        <v>1880.8968545290329</v>
      </c>
      <c r="O17" s="263">
        <v>1490.930866251266</v>
      </c>
      <c r="P17" s="263">
        <v>1563.195044745313</v>
      </c>
      <c r="Q17" s="263">
        <v>1664.8238258175941</v>
      </c>
      <c r="R17" s="263">
        <v>1786.1902036382769</v>
      </c>
      <c r="S17" s="263">
        <v>1757.7465650764559</v>
      </c>
      <c r="T17" s="263">
        <v>1868.3160433266639</v>
      </c>
      <c r="U17" s="263">
        <v>1798.401934471492</v>
      </c>
      <c r="V17" s="263">
        <v>1650.5663446388</v>
      </c>
      <c r="W17" s="263">
        <v>1491.387947243388</v>
      </c>
      <c r="DA17" s="70" t="s">
        <v>1705</v>
      </c>
    </row>
    <row r="18" spans="1:105" ht="12" customHeight="1" x14ac:dyDescent="0.25">
      <c r="A18" s="18" t="s">
        <v>30</v>
      </c>
      <c r="B18" s="232">
        <v>251.09425022412469</v>
      </c>
      <c r="C18" s="232">
        <v>152.68044398831111</v>
      </c>
      <c r="D18" s="232">
        <v>138.04596614412881</v>
      </c>
      <c r="E18" s="232">
        <v>114.8352982187964</v>
      </c>
      <c r="F18" s="232">
        <v>76.20301255107627</v>
      </c>
      <c r="G18" s="232">
        <v>88.068197658739322</v>
      </c>
      <c r="H18" s="232">
        <v>126.77264837189399</v>
      </c>
      <c r="I18" s="232">
        <v>266.92478601866651</v>
      </c>
      <c r="J18" s="232">
        <v>159.23163087751709</v>
      </c>
      <c r="K18" s="232">
        <v>11.572906262556231</v>
      </c>
      <c r="L18" s="232">
        <v>10.39184462585059</v>
      </c>
      <c r="M18" s="232">
        <v>68.297230703444853</v>
      </c>
      <c r="N18" s="232">
        <v>3.2217262981272841</v>
      </c>
      <c r="O18" s="232">
        <v>3.5867001783000112</v>
      </c>
      <c r="P18" s="232">
        <v>3.316353691241154</v>
      </c>
      <c r="Q18" s="232">
        <v>3.0057091213840619</v>
      </c>
      <c r="R18" s="232">
        <v>4.1510486752790596</v>
      </c>
      <c r="S18" s="232">
        <v>4.7960721790468348</v>
      </c>
      <c r="T18" s="232">
        <v>5.2768307339731662</v>
      </c>
      <c r="U18" s="232">
        <v>3.9413744337491319</v>
      </c>
      <c r="V18" s="232">
        <v>4.3454408700773994</v>
      </c>
      <c r="W18" s="232">
        <v>3.984469219999756</v>
      </c>
      <c r="DA18" s="71" t="s">
        <v>1706</v>
      </c>
    </row>
    <row r="19" spans="1:105" ht="12" customHeight="1" x14ac:dyDescent="0.25">
      <c r="A19" s="18" t="s">
        <v>33</v>
      </c>
      <c r="B19" s="232">
        <v>16.13760544908579</v>
      </c>
      <c r="C19" s="232">
        <v>15.590997275020159</v>
      </c>
      <c r="D19" s="232">
        <v>17.21062842692313</v>
      </c>
      <c r="E19" s="232">
        <v>16.744925027555169</v>
      </c>
      <c r="F19" s="232">
        <v>17.513008723084621</v>
      </c>
      <c r="G19" s="232">
        <v>16.50261029842574</v>
      </c>
      <c r="H19" s="232">
        <v>17.4566779215784</v>
      </c>
      <c r="I19" s="232">
        <v>17.98345873514759</v>
      </c>
      <c r="J19" s="232">
        <v>14.98734333579263</v>
      </c>
      <c r="K19" s="232">
        <v>9.1744626952027009</v>
      </c>
      <c r="L19" s="232">
        <v>7.1317688972477526</v>
      </c>
      <c r="M19" s="232">
        <v>4.8711758166468462</v>
      </c>
      <c r="N19" s="232">
        <v>3.8742481377578741</v>
      </c>
      <c r="O19" s="232">
        <v>3.1923583600381931</v>
      </c>
      <c r="P19" s="232">
        <v>9.9822253413153987</v>
      </c>
      <c r="Q19" s="232">
        <v>9.3466225323294996</v>
      </c>
      <c r="R19" s="232">
        <v>11.527644436518401</v>
      </c>
      <c r="S19" s="232">
        <v>9.0970961030919959</v>
      </c>
      <c r="T19" s="232">
        <v>8.5895188997875884</v>
      </c>
      <c r="U19" s="232">
        <v>10.074323029934339</v>
      </c>
      <c r="V19" s="232">
        <v>10.330120298703431</v>
      </c>
      <c r="W19" s="232">
        <v>7.1848380028813059</v>
      </c>
      <c r="DA19" s="71" t="s">
        <v>1707</v>
      </c>
    </row>
    <row r="20" spans="1:105" ht="12" customHeight="1" x14ac:dyDescent="0.25">
      <c r="A20" s="18" t="s">
        <v>160</v>
      </c>
      <c r="B20" s="297">
        <v>45.896855114759838</v>
      </c>
      <c r="C20" s="297">
        <v>48.162270364947751</v>
      </c>
      <c r="D20" s="297">
        <v>52.512723621296168</v>
      </c>
      <c r="E20" s="297">
        <v>56.537643128598752</v>
      </c>
      <c r="F20" s="297">
        <v>65.197410639954811</v>
      </c>
      <c r="G20" s="297">
        <v>81.948629140501097</v>
      </c>
      <c r="H20" s="297">
        <v>39.246763831496573</v>
      </c>
      <c r="I20" s="297">
        <v>111.7766862364965</v>
      </c>
      <c r="J20" s="297">
        <v>91.084926113888585</v>
      </c>
      <c r="K20" s="297">
        <v>65.377121159382156</v>
      </c>
      <c r="L20" s="297">
        <v>50.143013840655072</v>
      </c>
      <c r="M20" s="297">
        <v>33.306891149445782</v>
      </c>
      <c r="N20" s="297">
        <v>23.69694103238454</v>
      </c>
      <c r="O20" s="297">
        <v>42.267555028342777</v>
      </c>
      <c r="P20" s="297">
        <v>33.672454400985814</v>
      </c>
      <c r="Q20" s="297">
        <v>46.838481740089009</v>
      </c>
      <c r="R20" s="297">
        <v>34.426400537801243</v>
      </c>
      <c r="S20" s="297">
        <v>35.070735123551017</v>
      </c>
      <c r="T20" s="297">
        <v>29.954912636010249</v>
      </c>
      <c r="U20" s="297">
        <v>31.088935290485772</v>
      </c>
      <c r="V20" s="297">
        <v>32.201536620051208</v>
      </c>
      <c r="W20" s="297">
        <v>35.234743992135733</v>
      </c>
      <c r="DA20" s="122" t="s">
        <v>1708</v>
      </c>
    </row>
    <row r="21" spans="1:105" ht="12" customHeight="1" x14ac:dyDescent="0.25">
      <c r="A21" s="18" t="s">
        <v>70</v>
      </c>
      <c r="B21" s="297">
        <v>122.9021602082281</v>
      </c>
      <c r="C21" s="297">
        <v>114.34147971834039</v>
      </c>
      <c r="D21" s="297">
        <v>132.46118157067849</v>
      </c>
      <c r="E21" s="297">
        <v>119.43043660884901</v>
      </c>
      <c r="F21" s="297">
        <v>77.470001401746174</v>
      </c>
      <c r="G21" s="297">
        <v>57.188626269793147</v>
      </c>
      <c r="H21" s="297">
        <v>144.78920984785171</v>
      </c>
      <c r="I21" s="297">
        <v>135.02763553756259</v>
      </c>
      <c r="J21" s="297">
        <v>96.175205310940896</v>
      </c>
      <c r="K21" s="297">
        <v>59.594190630919172</v>
      </c>
      <c r="L21" s="297">
        <v>35.224469617211973</v>
      </c>
      <c r="M21" s="297">
        <v>37.638130318519593</v>
      </c>
      <c r="N21" s="297">
        <v>18.400837232309559</v>
      </c>
      <c r="O21" s="297">
        <v>10.641881051841979</v>
      </c>
      <c r="P21" s="297">
        <v>5.704506698452545</v>
      </c>
      <c r="Q21" s="297">
        <v>4.0520108492984788</v>
      </c>
      <c r="R21" s="297">
        <v>4.4495525157375129</v>
      </c>
      <c r="S21" s="297">
        <v>4.7654441665036078</v>
      </c>
      <c r="T21" s="297">
        <v>5.1423728310258028</v>
      </c>
      <c r="U21" s="297">
        <v>6.2668792550713386</v>
      </c>
      <c r="V21" s="297">
        <v>4.6898533855660922</v>
      </c>
      <c r="W21" s="297">
        <v>4.1102742328336932</v>
      </c>
      <c r="DA21" s="122" t="s">
        <v>1709</v>
      </c>
    </row>
    <row r="22" spans="1:105" ht="12" customHeight="1" x14ac:dyDescent="0.25">
      <c r="A22" s="18" t="s">
        <v>34</v>
      </c>
      <c r="B22" s="297">
        <v>2598.6068182501072</v>
      </c>
      <c r="C22" s="297">
        <v>2824.7830057601282</v>
      </c>
      <c r="D22" s="297">
        <v>2845.2615563100171</v>
      </c>
      <c r="E22" s="297">
        <v>2860.2222807152671</v>
      </c>
      <c r="F22" s="297">
        <v>3068.36302893637</v>
      </c>
      <c r="G22" s="297">
        <v>2807.6395152279051</v>
      </c>
      <c r="H22" s="297">
        <v>3377.1135060941442</v>
      </c>
      <c r="I22" s="297">
        <v>3524.6443189744382</v>
      </c>
      <c r="J22" s="297">
        <v>2973.532068454228</v>
      </c>
      <c r="K22" s="297">
        <v>2627.4193221154619</v>
      </c>
      <c r="L22" s="297">
        <v>2426.2979247397711</v>
      </c>
      <c r="M22" s="297">
        <v>2012.2532452223959</v>
      </c>
      <c r="N22" s="297">
        <v>1355.2247331438391</v>
      </c>
      <c r="O22" s="297">
        <v>922.15214246853463</v>
      </c>
      <c r="P22" s="297">
        <v>965.89377035517896</v>
      </c>
      <c r="Q22" s="297">
        <v>1004.963065209302</v>
      </c>
      <c r="R22" s="297">
        <v>1071.859444944834</v>
      </c>
      <c r="S22" s="297">
        <v>1013.890149203787</v>
      </c>
      <c r="T22" s="297">
        <v>1102.0514231325251</v>
      </c>
      <c r="U22" s="297">
        <v>1035.477893220444</v>
      </c>
      <c r="V22" s="297">
        <v>885.25583620692203</v>
      </c>
      <c r="W22" s="297">
        <v>706.42653682789137</v>
      </c>
      <c r="DA22" s="122" t="s">
        <v>1710</v>
      </c>
    </row>
    <row r="23" spans="1:105" ht="12" customHeight="1" x14ac:dyDescent="0.25">
      <c r="A23" s="18" t="s">
        <v>162</v>
      </c>
      <c r="B23" s="297">
        <v>1370.9427766200381</v>
      </c>
      <c r="C23" s="297">
        <v>1527.376633065755</v>
      </c>
      <c r="D23" s="297">
        <v>1364.313581099128</v>
      </c>
      <c r="E23" s="297">
        <v>1801.9938134418981</v>
      </c>
      <c r="F23" s="297">
        <v>1561.5149157072431</v>
      </c>
      <c r="G23" s="297">
        <v>1831.373644466471</v>
      </c>
      <c r="H23" s="297">
        <v>1591.7158625506299</v>
      </c>
      <c r="I23" s="297">
        <v>1528.4529171062111</v>
      </c>
      <c r="J23" s="297">
        <v>1226.104212463774</v>
      </c>
      <c r="K23" s="297">
        <v>474.44570241213069</v>
      </c>
      <c r="L23" s="297">
        <v>338.48357816546638</v>
      </c>
      <c r="M23" s="297">
        <v>333.07481781011859</v>
      </c>
      <c r="N23" s="297">
        <v>260.86369669800843</v>
      </c>
      <c r="O23" s="297">
        <v>318.88523775237979</v>
      </c>
      <c r="P23" s="297">
        <v>323.50684271807143</v>
      </c>
      <c r="Q23" s="297">
        <v>383.41223910639502</v>
      </c>
      <c r="R23" s="297">
        <v>407.307477392039</v>
      </c>
      <c r="S23" s="297">
        <v>432.94379704217562</v>
      </c>
      <c r="T23" s="297">
        <v>443.35208886202759</v>
      </c>
      <c r="U23" s="297">
        <v>450.27838572172919</v>
      </c>
      <c r="V23" s="297">
        <v>468.65894157435571</v>
      </c>
      <c r="W23" s="297">
        <v>493.26517186991288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198.58117804330371</v>
      </c>
      <c r="L24" s="297">
        <v>240.0078638642423</v>
      </c>
      <c r="M24" s="297">
        <v>251.5106752141017</v>
      </c>
      <c r="N24" s="297">
        <v>215.6146719866062</v>
      </c>
      <c r="O24" s="297">
        <v>190.20499141182859</v>
      </c>
      <c r="P24" s="297">
        <v>221.11889154006741</v>
      </c>
      <c r="Q24" s="297">
        <v>213.2056972587956</v>
      </c>
      <c r="R24" s="297">
        <v>252.4686351360686</v>
      </c>
      <c r="S24" s="297">
        <v>257.18327125829938</v>
      </c>
      <c r="T24" s="297">
        <v>273.9488962313149</v>
      </c>
      <c r="U24" s="297">
        <v>261.27414352007833</v>
      </c>
      <c r="V24" s="297">
        <v>245.08461568312401</v>
      </c>
      <c r="W24" s="297">
        <v>241.1819130977328</v>
      </c>
      <c r="DA24" s="122" t="s">
        <v>1712</v>
      </c>
    </row>
    <row r="25" spans="1:105" ht="12" customHeight="1" x14ac:dyDescent="0.25">
      <c r="A25" s="57" t="s">
        <v>1463</v>
      </c>
      <c r="B25" s="263">
        <v>4207.1763933508182</v>
      </c>
      <c r="C25" s="263">
        <v>4472.0401821619535</v>
      </c>
      <c r="D25" s="263">
        <v>4344.9064247839251</v>
      </c>
      <c r="E25" s="263">
        <v>4745.9524605584947</v>
      </c>
      <c r="F25" s="263">
        <v>4647.1106706253104</v>
      </c>
      <c r="G25" s="263">
        <v>4662.8292512503594</v>
      </c>
      <c r="H25" s="263">
        <v>5058.5415056696684</v>
      </c>
      <c r="I25" s="263">
        <v>5333.2994698278289</v>
      </c>
      <c r="J25" s="263">
        <v>4355.706842797309</v>
      </c>
      <c r="K25" s="263">
        <v>3290.9678207053198</v>
      </c>
      <c r="L25" s="263">
        <v>2967.7269514125919</v>
      </c>
      <c r="M25" s="263">
        <v>2617.5141592422679</v>
      </c>
      <c r="N25" s="263">
        <v>1796.1911956921281</v>
      </c>
      <c r="O25" s="263">
        <v>1423.78721560291</v>
      </c>
      <c r="P25" s="263">
        <v>1492.796997219793</v>
      </c>
      <c r="Q25" s="263">
        <v>1589.848954827889</v>
      </c>
      <c r="R25" s="263">
        <v>1705.7496320870589</v>
      </c>
      <c r="S25" s="263">
        <v>1678.586944757782</v>
      </c>
      <c r="T25" s="263">
        <v>1784.1769577704979</v>
      </c>
      <c r="U25" s="263">
        <v>1717.4114110697631</v>
      </c>
      <c r="V25" s="263">
        <v>1576.233555288871</v>
      </c>
      <c r="W25" s="263">
        <v>1424.2237120815921</v>
      </c>
      <c r="DA25" s="70" t="s">
        <v>1713</v>
      </c>
    </row>
    <row r="26" spans="1:105" ht="12" customHeight="1" x14ac:dyDescent="0.25">
      <c r="A26" s="18" t="s">
        <v>30</v>
      </c>
      <c r="B26" s="232">
        <v>239.78629155314351</v>
      </c>
      <c r="C26" s="232">
        <v>145.80452329739191</v>
      </c>
      <c r="D26" s="232">
        <v>131.82910503137879</v>
      </c>
      <c r="E26" s="232">
        <v>109.66372298332649</v>
      </c>
      <c r="F26" s="232">
        <v>72.771231394149353</v>
      </c>
      <c r="G26" s="232">
        <v>84.102071240217455</v>
      </c>
      <c r="H26" s="232">
        <v>121.0634779423814</v>
      </c>
      <c r="I26" s="232">
        <v>254.9039036373876</v>
      </c>
      <c r="J26" s="232">
        <v>152.06067933454591</v>
      </c>
      <c r="K26" s="232">
        <v>11.051723696235751</v>
      </c>
      <c r="L26" s="232">
        <v>9.9238508369068494</v>
      </c>
      <c r="M26" s="232">
        <v>65.221484200099269</v>
      </c>
      <c r="N26" s="232">
        <v>3.0766367638352059</v>
      </c>
      <c r="O26" s="232">
        <v>3.4251741483522289</v>
      </c>
      <c r="P26" s="232">
        <v>3.1670026390149961</v>
      </c>
      <c r="Q26" s="232">
        <v>2.8703478596615621</v>
      </c>
      <c r="R26" s="232">
        <v>3.9641073700942959</v>
      </c>
      <c r="S26" s="232">
        <v>4.5800824224701859</v>
      </c>
      <c r="T26" s="232">
        <v>5.039190151601125</v>
      </c>
      <c r="U26" s="232">
        <v>3.763875748837326</v>
      </c>
      <c r="V26" s="232">
        <v>4.149745167279872</v>
      </c>
      <c r="W26" s="232">
        <v>3.8050297735554932</v>
      </c>
      <c r="DA26" s="71" t="s">
        <v>1714</v>
      </c>
    </row>
    <row r="27" spans="1:105" ht="12" customHeight="1" x14ac:dyDescent="0.25">
      <c r="A27" s="18" t="s">
        <v>33</v>
      </c>
      <c r="B27" s="297">
        <v>15.410852943586439</v>
      </c>
      <c r="C27" s="297">
        <v>14.88886111432376</v>
      </c>
      <c r="D27" s="297">
        <v>16.435552634548159</v>
      </c>
      <c r="E27" s="297">
        <v>15.990822056295331</v>
      </c>
      <c r="F27" s="297">
        <v>16.724315319438741</v>
      </c>
      <c r="G27" s="297">
        <v>15.75941990258298</v>
      </c>
      <c r="H27" s="297">
        <v>16.670521359675281</v>
      </c>
      <c r="I27" s="297">
        <v>17.1735787480239</v>
      </c>
      <c r="J27" s="297">
        <v>14.31239255982833</v>
      </c>
      <c r="K27" s="297">
        <v>8.7612933578195875</v>
      </c>
      <c r="L27" s="297">
        <v>6.8105916983709012</v>
      </c>
      <c r="M27" s="297">
        <v>4.6518037889538206</v>
      </c>
      <c r="N27" s="297">
        <v>3.6997724666352272</v>
      </c>
      <c r="O27" s="297">
        <v>3.0485914025469261</v>
      </c>
      <c r="P27" s="297">
        <v>9.5326786412087188</v>
      </c>
      <c r="Q27" s="297">
        <v>8.9257000252848133</v>
      </c>
      <c r="R27" s="297">
        <v>11.0085002237554</v>
      </c>
      <c r="S27" s="297">
        <v>8.6874109483427784</v>
      </c>
      <c r="T27" s="297">
        <v>8.2026923410921455</v>
      </c>
      <c r="U27" s="297">
        <v>9.620628736421331</v>
      </c>
      <c r="V27" s="297">
        <v>9.8649062474070064</v>
      </c>
      <c r="W27" s="297">
        <v>6.8612708518144938</v>
      </c>
      <c r="DA27" s="122" t="s">
        <v>1715</v>
      </c>
    </row>
    <row r="28" spans="1:105" ht="12" customHeight="1" x14ac:dyDescent="0.25">
      <c r="A28" s="18" t="s">
        <v>160</v>
      </c>
      <c r="B28" s="297">
        <v>43.829903202071833</v>
      </c>
      <c r="C28" s="297">
        <v>45.993296116029917</v>
      </c>
      <c r="D28" s="297">
        <v>50.147827938180178</v>
      </c>
      <c r="E28" s="297">
        <v>53.991486331769543</v>
      </c>
      <c r="F28" s="297">
        <v>62.261263658040463</v>
      </c>
      <c r="G28" s="297">
        <v>78.258095762547512</v>
      </c>
      <c r="H28" s="297">
        <v>37.479296902324784</v>
      </c>
      <c r="I28" s="297">
        <v>106.74285472815519</v>
      </c>
      <c r="J28" s="297">
        <v>86.982942181059073</v>
      </c>
      <c r="K28" s="297">
        <v>62.432880964960553</v>
      </c>
      <c r="L28" s="297">
        <v>47.884837368503852</v>
      </c>
      <c r="M28" s="297">
        <v>31.806924709590511</v>
      </c>
      <c r="N28" s="297">
        <v>22.629755983010831</v>
      </c>
      <c r="O28" s="297">
        <v>40.364047620437972</v>
      </c>
      <c r="P28" s="297">
        <v>32.156024923301722</v>
      </c>
      <c r="Q28" s="297">
        <v>44.729123938165301</v>
      </c>
      <c r="R28" s="297">
        <v>32.876017308696532</v>
      </c>
      <c r="S28" s="297">
        <v>33.491334468282879</v>
      </c>
      <c r="T28" s="297">
        <v>28.605901602191221</v>
      </c>
      <c r="U28" s="297">
        <v>29.688853866574881</v>
      </c>
      <c r="V28" s="297">
        <v>30.75134950936825</v>
      </c>
      <c r="W28" s="297">
        <v>33.647957243773178</v>
      </c>
      <c r="DA28" s="122" t="s">
        <v>1716</v>
      </c>
    </row>
    <row r="29" spans="1:105" ht="12" customHeight="1" x14ac:dyDescent="0.25">
      <c r="A29" s="18" t="s">
        <v>70</v>
      </c>
      <c r="B29" s="297">
        <v>117.36729612046641</v>
      </c>
      <c r="C29" s="297">
        <v>109.1921434596258</v>
      </c>
      <c r="D29" s="297">
        <v>126.4958296545211</v>
      </c>
      <c r="E29" s="297">
        <v>114.05192061326311</v>
      </c>
      <c r="F29" s="297">
        <v>73.981161759620235</v>
      </c>
      <c r="G29" s="297">
        <v>54.613152630983073</v>
      </c>
      <c r="H29" s="297">
        <v>138.2686686586284</v>
      </c>
      <c r="I29" s="297">
        <v>128.946704091557</v>
      </c>
      <c r="J29" s="297">
        <v>91.843982091538138</v>
      </c>
      <c r="K29" s="297">
        <v>56.910383080234517</v>
      </c>
      <c r="L29" s="297">
        <v>33.638145572423461</v>
      </c>
      <c r="M29" s="297">
        <v>35.943107745462129</v>
      </c>
      <c r="N29" s="297">
        <v>17.57216072239871</v>
      </c>
      <c r="O29" s="297">
        <v>10.16262694304293</v>
      </c>
      <c r="P29" s="297">
        <v>5.4476058497598352</v>
      </c>
      <c r="Q29" s="297">
        <v>3.8695296846468139</v>
      </c>
      <c r="R29" s="297">
        <v>4.2491681743700402</v>
      </c>
      <c r="S29" s="297">
        <v>4.5508337338250726</v>
      </c>
      <c r="T29" s="297">
        <v>4.9107875223534094</v>
      </c>
      <c r="U29" s="297">
        <v>5.9846521170579301</v>
      </c>
      <c r="V29" s="297">
        <v>4.4786471623666104</v>
      </c>
      <c r="W29" s="297">
        <v>3.9251691931531911</v>
      </c>
      <c r="DA29" s="122" t="s">
        <v>1717</v>
      </c>
    </row>
    <row r="30" spans="1:105" ht="12" customHeight="1" x14ac:dyDescent="0.25">
      <c r="A30" s="18" t="s">
        <v>34</v>
      </c>
      <c r="B30" s="297">
        <v>2481.5792938178529</v>
      </c>
      <c r="C30" s="297">
        <v>2697.56970057646</v>
      </c>
      <c r="D30" s="297">
        <v>2717.1260053837532</v>
      </c>
      <c r="E30" s="297">
        <v>2731.4129777890589</v>
      </c>
      <c r="F30" s="297">
        <v>2930.1801661754371</v>
      </c>
      <c r="G30" s="297">
        <v>2681.1982623004769</v>
      </c>
      <c r="H30" s="297">
        <v>3225.0261527595349</v>
      </c>
      <c r="I30" s="297">
        <v>3365.9129571320368</v>
      </c>
      <c r="J30" s="297">
        <v>2839.6198912263362</v>
      </c>
      <c r="K30" s="297">
        <v>2509.0942347058558</v>
      </c>
      <c r="L30" s="297">
        <v>2317.030282681239</v>
      </c>
      <c r="M30" s="297">
        <v>1921.6319884145939</v>
      </c>
      <c r="N30" s="297">
        <v>1294.192569887997</v>
      </c>
      <c r="O30" s="297">
        <v>880.6232810705402</v>
      </c>
      <c r="P30" s="297">
        <v>922.39501709425997</v>
      </c>
      <c r="Q30" s="297">
        <v>959.70483728450483</v>
      </c>
      <c r="R30" s="297">
        <v>1023.588557444549</v>
      </c>
      <c r="S30" s="297">
        <v>968.22989257155484</v>
      </c>
      <c r="T30" s="297">
        <v>1052.4208484182291</v>
      </c>
      <c r="U30" s="297">
        <v>988.84543863098168</v>
      </c>
      <c r="V30" s="297">
        <v>845.38858954501097</v>
      </c>
      <c r="W30" s="297">
        <v>674.61281717718657</v>
      </c>
      <c r="DA30" s="122" t="s">
        <v>1718</v>
      </c>
    </row>
    <row r="31" spans="1:105" ht="12" customHeight="1" x14ac:dyDescent="0.25">
      <c r="A31" s="18" t="s">
        <v>162</v>
      </c>
      <c r="B31" s="297">
        <v>1309.2027557136969</v>
      </c>
      <c r="C31" s="297">
        <v>1458.5916575981221</v>
      </c>
      <c r="D31" s="297">
        <v>1302.872104141544</v>
      </c>
      <c r="E31" s="297">
        <v>1720.8415307847811</v>
      </c>
      <c r="F31" s="297">
        <v>1491.1925323186249</v>
      </c>
      <c r="G31" s="297">
        <v>1748.898249413551</v>
      </c>
      <c r="H31" s="297">
        <v>1520.033388047123</v>
      </c>
      <c r="I31" s="297">
        <v>1459.619471490668</v>
      </c>
      <c r="J31" s="297">
        <v>1170.886955404002</v>
      </c>
      <c r="K31" s="297">
        <v>453.07917414749602</v>
      </c>
      <c r="L31" s="297">
        <v>323.24006578203068</v>
      </c>
      <c r="M31" s="297">
        <v>318.07488742230771</v>
      </c>
      <c r="N31" s="297">
        <v>249.11577376314429</v>
      </c>
      <c r="O31" s="297">
        <v>304.52433109652719</v>
      </c>
      <c r="P31" s="297">
        <v>308.93780338734069</v>
      </c>
      <c r="Q31" s="297">
        <v>366.1453771615532</v>
      </c>
      <c r="R31" s="297">
        <v>388.96450013700547</v>
      </c>
      <c r="S31" s="297">
        <v>413.44629536923497</v>
      </c>
      <c r="T31" s="297">
        <v>423.38585270540477</v>
      </c>
      <c r="U31" s="297">
        <v>430.0002257414323</v>
      </c>
      <c r="V31" s="297">
        <v>447.55301845035632</v>
      </c>
      <c r="W31" s="297">
        <v>471.05111411127962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189.6381307527183</v>
      </c>
      <c r="L32" s="297">
        <v>229.19917747311689</v>
      </c>
      <c r="M32" s="297">
        <v>240.18396296126011</v>
      </c>
      <c r="N32" s="297">
        <v>205.90452610510769</v>
      </c>
      <c r="O32" s="297">
        <v>181.63916332146221</v>
      </c>
      <c r="P32" s="297">
        <v>211.1608646849067</v>
      </c>
      <c r="Q32" s="297">
        <v>203.6040388740725</v>
      </c>
      <c r="R32" s="297">
        <v>241.09878142858841</v>
      </c>
      <c r="S32" s="297">
        <v>245.60109524407059</v>
      </c>
      <c r="T32" s="297">
        <v>261.61168502962641</v>
      </c>
      <c r="U32" s="297">
        <v>249.50773622845779</v>
      </c>
      <c r="V32" s="297">
        <v>234.0472992070822</v>
      </c>
      <c r="W32" s="297">
        <v>230.32035373082971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194.9292155330227</v>
      </c>
      <c r="C33" s="263">
        <f t="shared" si="1"/>
        <v>207.20103058162789</v>
      </c>
      <c r="D33" s="263">
        <f t="shared" si="1"/>
        <v>201.3105992622682</v>
      </c>
      <c r="E33" s="263">
        <f t="shared" si="1"/>
        <v>219.89208523697491</v>
      </c>
      <c r="F33" s="263">
        <f t="shared" si="1"/>
        <v>215.3124929469997</v>
      </c>
      <c r="G33" s="263">
        <f t="shared" si="1"/>
        <v>216.0407748881552</v>
      </c>
      <c r="H33" s="263">
        <f t="shared" si="1"/>
        <v>234.37513316528089</v>
      </c>
      <c r="I33" s="263">
        <f t="shared" si="1"/>
        <v>247.1053705994531</v>
      </c>
      <c r="J33" s="263">
        <f t="shared" si="1"/>
        <v>201.8110101825483</v>
      </c>
      <c r="K33" s="263">
        <f t="shared" si="1"/>
        <v>152.47893495703431</v>
      </c>
      <c r="L33" s="263">
        <f t="shared" si="1"/>
        <v>137.50236083976509</v>
      </c>
      <c r="M33" s="263">
        <f t="shared" si="1"/>
        <v>121.2761087255722</v>
      </c>
      <c r="N33" s="263">
        <f t="shared" si="1"/>
        <v>83.22212048844635</v>
      </c>
      <c r="O33" s="263">
        <f t="shared" si="1"/>
        <v>65.96769402444194</v>
      </c>
      <c r="P33" s="263">
        <f t="shared" si="1"/>
        <v>69.165093262549519</v>
      </c>
      <c r="Q33" s="263">
        <f t="shared" si="1"/>
        <v>73.661758054734079</v>
      </c>
      <c r="R33" s="263">
        <f t="shared" si="1"/>
        <v>79.031732114671698</v>
      </c>
      <c r="S33" s="263">
        <f t="shared" si="1"/>
        <v>77.773215514028848</v>
      </c>
      <c r="T33" s="263">
        <f t="shared" si="1"/>
        <v>82.665470195154143</v>
      </c>
      <c r="U33" s="263">
        <f t="shared" si="1"/>
        <v>79.572052086140204</v>
      </c>
      <c r="V33" s="263">
        <f t="shared" si="1"/>
        <v>73.030921858870244</v>
      </c>
      <c r="W33" s="263">
        <f t="shared" si="1"/>
        <v>65.987918019876744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194.9292155330227</v>
      </c>
      <c r="C35" s="264">
        <v>207.20103058162789</v>
      </c>
      <c r="D35" s="264">
        <v>201.3105992622682</v>
      </c>
      <c r="E35" s="264">
        <v>219.89208523697491</v>
      </c>
      <c r="F35" s="264">
        <v>215.3124929469997</v>
      </c>
      <c r="G35" s="264">
        <v>216.0407748881552</v>
      </c>
      <c r="H35" s="264">
        <v>234.37513316528089</v>
      </c>
      <c r="I35" s="264">
        <v>247.1053705994531</v>
      </c>
      <c r="J35" s="264">
        <v>201.8110101825483</v>
      </c>
      <c r="K35" s="264">
        <v>152.47893495703431</v>
      </c>
      <c r="L35" s="264">
        <v>137.50236083976509</v>
      </c>
      <c r="M35" s="264">
        <v>121.2761087255722</v>
      </c>
      <c r="N35" s="264">
        <v>83.22212048844635</v>
      </c>
      <c r="O35" s="264">
        <v>65.96769402444194</v>
      </c>
      <c r="P35" s="264">
        <v>69.165093262549519</v>
      </c>
      <c r="Q35" s="264">
        <v>73.661758054734079</v>
      </c>
      <c r="R35" s="264">
        <v>79.031732114671698</v>
      </c>
      <c r="S35" s="264">
        <v>77.773215514028848</v>
      </c>
      <c r="T35" s="264">
        <v>82.665470195154143</v>
      </c>
      <c r="U35" s="264">
        <v>79.572052086140204</v>
      </c>
      <c r="V35" s="264">
        <v>73.030921858870244</v>
      </c>
      <c r="W35" s="264">
        <v>65.987918019876744</v>
      </c>
      <c r="DA35" s="72" t="s">
        <v>1722</v>
      </c>
    </row>
    <row r="36" spans="1:105" ht="12" customHeight="1" x14ac:dyDescent="0.25">
      <c r="A36" s="64" t="s">
        <v>30</v>
      </c>
      <c r="B36" s="231">
        <v>11.10991062364268</v>
      </c>
      <c r="C36" s="231">
        <v>6.7554955367323029</v>
      </c>
      <c r="D36" s="231">
        <v>6.1079787547772453</v>
      </c>
      <c r="E36" s="231">
        <v>5.0810000567970119</v>
      </c>
      <c r="F36" s="231">
        <v>3.3716768023923369</v>
      </c>
      <c r="G36" s="231">
        <v>3.8966635193778938</v>
      </c>
      <c r="H36" s="231">
        <v>5.6091797867815236</v>
      </c>
      <c r="I36" s="231">
        <v>11.81034815912885</v>
      </c>
      <c r="J36" s="231">
        <v>7.0453592064614732</v>
      </c>
      <c r="K36" s="231">
        <v>0.51205455369061714</v>
      </c>
      <c r="L36" s="231">
        <v>0.45979732672066242</v>
      </c>
      <c r="M36" s="231">
        <v>3.0218777541911002</v>
      </c>
      <c r="N36" s="231">
        <v>0.1425484302969291</v>
      </c>
      <c r="O36" s="231">
        <v>0.15869705650029201</v>
      </c>
      <c r="P36" s="231">
        <v>0.14673531183286631</v>
      </c>
      <c r="Q36" s="231">
        <v>0.13299053908816319</v>
      </c>
      <c r="R36" s="231">
        <v>0.1836672075747505</v>
      </c>
      <c r="S36" s="231">
        <v>0.21220690320940719</v>
      </c>
      <c r="T36" s="231">
        <v>0.2334785355626596</v>
      </c>
      <c r="U36" s="231">
        <v>0.17438996573668261</v>
      </c>
      <c r="V36" s="231">
        <v>0.19226828031224091</v>
      </c>
      <c r="W36" s="231">
        <v>0.1762967366928557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0.71402413260726483</v>
      </c>
      <c r="C38" s="231">
        <v>0.68983891946677645</v>
      </c>
      <c r="D38" s="231">
        <v>0.761501083474308</v>
      </c>
      <c r="E38" s="231">
        <v>0.74089558119981758</v>
      </c>
      <c r="F38" s="231">
        <v>0.77488019534845942</v>
      </c>
      <c r="G38" s="231">
        <v>0.73017412907171364</v>
      </c>
      <c r="H38" s="231">
        <v>0.77238778395499375</v>
      </c>
      <c r="I38" s="231">
        <v>0.795695716142925</v>
      </c>
      <c r="J38" s="231">
        <v>0.66312966066677792</v>
      </c>
      <c r="K38" s="231">
        <v>0.40593307283088442</v>
      </c>
      <c r="L38" s="231">
        <v>0.31555208837388438</v>
      </c>
      <c r="M38" s="231">
        <v>0.21552993709210971</v>
      </c>
      <c r="N38" s="231">
        <v>0.171419897133784</v>
      </c>
      <c r="O38" s="231">
        <v>0.14124901715991281</v>
      </c>
      <c r="P38" s="231">
        <v>0.44167332094655748</v>
      </c>
      <c r="Q38" s="231">
        <v>0.41355045316417499</v>
      </c>
      <c r="R38" s="231">
        <v>0.51005189994010558</v>
      </c>
      <c r="S38" s="231">
        <v>0.4025099123131165</v>
      </c>
      <c r="T38" s="231">
        <v>0.38005166263883261</v>
      </c>
      <c r="U38" s="231">
        <v>0.44574827323354649</v>
      </c>
      <c r="V38" s="231">
        <v>0.45706627351136969</v>
      </c>
      <c r="W38" s="231">
        <v>0.31790018284414467</v>
      </c>
      <c r="DA38" s="73" t="s">
        <v>1725</v>
      </c>
    </row>
    <row r="39" spans="1:105" ht="12" customHeight="1" x14ac:dyDescent="0.25">
      <c r="A39" s="64" t="s">
        <v>160</v>
      </c>
      <c r="B39" s="231">
        <v>2.030751232957813</v>
      </c>
      <c r="C39" s="231">
        <v>2.1309867458481322</v>
      </c>
      <c r="D39" s="231">
        <v>2.323476804092095</v>
      </c>
      <c r="E39" s="231">
        <v>2.5015633032993598</v>
      </c>
      <c r="F39" s="231">
        <v>2.884723184446838</v>
      </c>
      <c r="G39" s="231">
        <v>3.6258972265129681</v>
      </c>
      <c r="H39" s="231">
        <v>1.7365114416038741</v>
      </c>
      <c r="I39" s="231">
        <v>4.9456687788986811</v>
      </c>
      <c r="J39" s="231">
        <v>4.0301416196633131</v>
      </c>
      <c r="K39" s="231">
        <v>2.8926746521016491</v>
      </c>
      <c r="L39" s="231">
        <v>2.2186266777216388</v>
      </c>
      <c r="M39" s="231">
        <v>1.4736959667194529</v>
      </c>
      <c r="N39" s="231">
        <v>1.04849432708447</v>
      </c>
      <c r="O39" s="231">
        <v>1.8701693018682659</v>
      </c>
      <c r="P39" s="231">
        <v>1.489870670235256</v>
      </c>
      <c r="Q39" s="231">
        <v>2.0724144237274609</v>
      </c>
      <c r="R39" s="231">
        <v>1.523229754274749</v>
      </c>
      <c r="S39" s="231">
        <v>1.55173896805807</v>
      </c>
      <c r="T39" s="231">
        <v>1.3253843997942889</v>
      </c>
      <c r="U39" s="231">
        <v>1.3755603410002839</v>
      </c>
      <c r="V39" s="231">
        <v>1.424788474739646</v>
      </c>
      <c r="W39" s="231">
        <v>1.558995700818117</v>
      </c>
      <c r="DA39" s="73" t="s">
        <v>1726</v>
      </c>
    </row>
    <row r="40" spans="1:105" ht="12" customHeight="1" x14ac:dyDescent="0.25">
      <c r="A40" s="64" t="s">
        <v>70</v>
      </c>
      <c r="B40" s="231">
        <v>5.4379262533779791</v>
      </c>
      <c r="C40" s="231">
        <v>5.059150574383656</v>
      </c>
      <c r="D40" s="231">
        <v>5.8608745004665597</v>
      </c>
      <c r="E40" s="231">
        <v>5.2843164480372984</v>
      </c>
      <c r="F40" s="231">
        <v>3.427735962964634</v>
      </c>
      <c r="G40" s="231">
        <v>2.5303666889193521</v>
      </c>
      <c r="H40" s="231">
        <v>6.4063401660597838</v>
      </c>
      <c r="I40" s="231">
        <v>5.9744297657357777</v>
      </c>
      <c r="J40" s="231">
        <v>4.2553660000629456</v>
      </c>
      <c r="K40" s="231">
        <v>2.6368032362623319</v>
      </c>
      <c r="L40" s="231">
        <v>1.558541101053228</v>
      </c>
      <c r="M40" s="231">
        <v>1.6653358788842241</v>
      </c>
      <c r="N40" s="231">
        <v>0.81416303586673822</v>
      </c>
      <c r="O40" s="231">
        <v>0.4708604328767762</v>
      </c>
      <c r="P40" s="231">
        <v>0.25240147679689717</v>
      </c>
      <c r="Q40" s="231">
        <v>0.17928518212406019</v>
      </c>
      <c r="R40" s="231">
        <v>0.19687480187588391</v>
      </c>
      <c r="S40" s="231">
        <v>0.21085173684605429</v>
      </c>
      <c r="T40" s="231">
        <v>0.22752931417246741</v>
      </c>
      <c r="U40" s="231">
        <v>0.27728420045802221</v>
      </c>
      <c r="V40" s="231">
        <v>0.2075071488300502</v>
      </c>
      <c r="W40" s="231">
        <v>0.1818631024990966</v>
      </c>
      <c r="DA40" s="73" t="s">
        <v>1727</v>
      </c>
    </row>
    <row r="41" spans="1:105" ht="12" customHeight="1" x14ac:dyDescent="0.25">
      <c r="A41" s="64" t="s">
        <v>34</v>
      </c>
      <c r="B41" s="231">
        <v>114.9778996172862</v>
      </c>
      <c r="C41" s="231">
        <v>124.9852861910117</v>
      </c>
      <c r="D41" s="231">
        <v>125.89137968422369</v>
      </c>
      <c r="E41" s="231">
        <v>126.5533315642804</v>
      </c>
      <c r="F41" s="231">
        <v>135.76272249143429</v>
      </c>
      <c r="G41" s="231">
        <v>124.2267556893365</v>
      </c>
      <c r="H41" s="231">
        <v>149.42368925259319</v>
      </c>
      <c r="I41" s="231">
        <v>155.9513343255903</v>
      </c>
      <c r="J41" s="231">
        <v>131.56683391823759</v>
      </c>
      <c r="K41" s="231">
        <v>116.2527370239641</v>
      </c>
      <c r="L41" s="231">
        <v>107.3539241385571</v>
      </c>
      <c r="M41" s="231">
        <v>89.034112436270405</v>
      </c>
      <c r="N41" s="231">
        <v>59.963243470285803</v>
      </c>
      <c r="O41" s="231">
        <v>40.801523233134169</v>
      </c>
      <c r="P41" s="231">
        <v>42.73691432998119</v>
      </c>
      <c r="Q41" s="231">
        <v>44.465573483150258</v>
      </c>
      <c r="R41" s="231">
        <v>47.425469216499877</v>
      </c>
      <c r="S41" s="231">
        <v>44.860561043478498</v>
      </c>
      <c r="T41" s="231">
        <v>48.761342813433409</v>
      </c>
      <c r="U41" s="231">
        <v>45.81573188620812</v>
      </c>
      <c r="V41" s="231">
        <v>39.169010085010797</v>
      </c>
      <c r="W41" s="231">
        <v>31.256532872903051</v>
      </c>
      <c r="DA41" s="73" t="s">
        <v>1728</v>
      </c>
    </row>
    <row r="42" spans="1:105" ht="12" customHeight="1" x14ac:dyDescent="0.25">
      <c r="A42" s="64" t="s">
        <v>162</v>
      </c>
      <c r="B42" s="231">
        <v>60.658703673150796</v>
      </c>
      <c r="C42" s="231">
        <v>67.580272614185333</v>
      </c>
      <c r="D42" s="231">
        <v>60.365388435234252</v>
      </c>
      <c r="E42" s="231">
        <v>79.730978283361083</v>
      </c>
      <c r="F42" s="231">
        <v>69.090754310413132</v>
      </c>
      <c r="G42" s="231">
        <v>81.030917634936756</v>
      </c>
      <c r="H42" s="231">
        <v>70.4270247342875</v>
      </c>
      <c r="I42" s="231">
        <v>67.627893853956607</v>
      </c>
      <c r="J42" s="231">
        <v>54.250179777456161</v>
      </c>
      <c r="K42" s="231">
        <v>20.99231402099111</v>
      </c>
      <c r="L42" s="231">
        <v>14.976536888568701</v>
      </c>
      <c r="M42" s="231">
        <v>14.73722099790619</v>
      </c>
      <c r="N42" s="231">
        <v>11.542169335542409</v>
      </c>
      <c r="O42" s="231">
        <v>14.10938915353786</v>
      </c>
      <c r="P42" s="231">
        <v>14.31387658429656</v>
      </c>
      <c r="Q42" s="231">
        <v>16.964449423595369</v>
      </c>
      <c r="R42" s="231">
        <v>18.021717606547341</v>
      </c>
      <c r="S42" s="231">
        <v>19.156021636918119</v>
      </c>
      <c r="T42" s="231">
        <v>19.6165466858196</v>
      </c>
      <c r="U42" s="231">
        <v>19.923007462979651</v>
      </c>
      <c r="V42" s="231">
        <v>20.736273129370971</v>
      </c>
      <c r="W42" s="231">
        <v>21.82499984901667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8.7864183971935805</v>
      </c>
      <c r="L44" s="231">
        <v>10.61938261876991</v>
      </c>
      <c r="M44" s="231">
        <v>11.128335754508729</v>
      </c>
      <c r="N44" s="231">
        <v>9.5400819922362192</v>
      </c>
      <c r="O44" s="231">
        <v>8.41580582936467</v>
      </c>
      <c r="P44" s="231">
        <v>9.7836215684601928</v>
      </c>
      <c r="Q44" s="231">
        <v>9.4334945498845872</v>
      </c>
      <c r="R44" s="231">
        <v>11.170721627958979</v>
      </c>
      <c r="S44" s="231">
        <v>11.37932531320558</v>
      </c>
      <c r="T44" s="231">
        <v>12.121136783732901</v>
      </c>
      <c r="U44" s="231">
        <v>11.56032995652391</v>
      </c>
      <c r="V44" s="231">
        <v>10.84400846709517</v>
      </c>
      <c r="W44" s="231">
        <v>10.671329575102799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16133.55987105211</v>
      </c>
      <c r="C46" s="281">
        <v>16410.49973217395</v>
      </c>
      <c r="D46" s="281">
        <v>16991.726187088581</v>
      </c>
      <c r="E46" s="281">
        <v>17560.016864421461</v>
      </c>
      <c r="F46" s="281">
        <v>17872.056152494919</v>
      </c>
      <c r="G46" s="281">
        <v>18286.98241665617</v>
      </c>
      <c r="H46" s="281">
        <v>18348.034709254411</v>
      </c>
      <c r="I46" s="281">
        <v>18522.549129816802</v>
      </c>
      <c r="J46" s="281">
        <v>15998.446470682949</v>
      </c>
      <c r="K46" s="281">
        <v>12787.20939266512</v>
      </c>
      <c r="L46" s="281">
        <v>12708.81369764026</v>
      </c>
      <c r="M46" s="281">
        <v>10967.86057618226</v>
      </c>
      <c r="N46" s="281">
        <v>10009.676313826871</v>
      </c>
      <c r="O46" s="281">
        <v>9020.9537801388342</v>
      </c>
      <c r="P46" s="281">
        <v>10243.42812864758</v>
      </c>
      <c r="Q46" s="281">
        <v>10596.329805960129</v>
      </c>
      <c r="R46" s="281">
        <v>10690.5872212907</v>
      </c>
      <c r="S46" s="281">
        <v>10891.43884255997</v>
      </c>
      <c r="T46" s="281">
        <v>11152.2650681018</v>
      </c>
      <c r="U46" s="281">
        <v>10558.028023822129</v>
      </c>
      <c r="V46" s="281">
        <v>9525.5997788692439</v>
      </c>
      <c r="W46" s="281">
        <v>9986.1524800972475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8570.8072030515868</v>
      </c>
      <c r="C48" s="225">
        <f t="shared" si="2"/>
        <v>9561.3814347802982</v>
      </c>
      <c r="D48" s="225">
        <f t="shared" si="2"/>
        <v>7620.052928372028</v>
      </c>
      <c r="E48" s="225">
        <f t="shared" si="2"/>
        <v>9598.1359669147769</v>
      </c>
      <c r="F48" s="225">
        <f t="shared" si="2"/>
        <v>8884.9402898182252</v>
      </c>
      <c r="G48" s="225">
        <f t="shared" si="2"/>
        <v>10271.18610011863</v>
      </c>
      <c r="H48" s="225">
        <f t="shared" si="2"/>
        <v>8032.7842015965653</v>
      </c>
      <c r="I48" s="225">
        <f t="shared" si="2"/>
        <v>7653.9065798430001</v>
      </c>
      <c r="J48" s="225">
        <f t="shared" si="2"/>
        <v>8089.7961865187208</v>
      </c>
      <c r="K48" s="225">
        <f t="shared" si="2"/>
        <v>6078.712765682184</v>
      </c>
      <c r="L48" s="225">
        <f t="shared" si="2"/>
        <v>7131.4094341896789</v>
      </c>
      <c r="M48" s="225">
        <f t="shared" si="2"/>
        <v>8533.6702864591698</v>
      </c>
      <c r="N48" s="225">
        <f t="shared" si="2"/>
        <v>7014.258749423976</v>
      </c>
      <c r="O48" s="225">
        <f t="shared" si="2"/>
        <v>5892.0029626066407</v>
      </c>
      <c r="P48" s="225">
        <f t="shared" si="2"/>
        <v>5810.7789145535644</v>
      </c>
      <c r="Q48" s="225">
        <f t="shared" si="2"/>
        <v>6116.9054196830566</v>
      </c>
      <c r="R48" s="225">
        <f t="shared" si="2"/>
        <v>6983.9976040559213</v>
      </c>
      <c r="S48" s="225">
        <f t="shared" si="2"/>
        <v>7199.5529225783939</v>
      </c>
      <c r="T48" s="225">
        <f t="shared" si="2"/>
        <v>7356.4603948043405</v>
      </c>
      <c r="U48" s="225">
        <f t="shared" si="2"/>
        <v>7073.8548851709274</v>
      </c>
      <c r="V48" s="225">
        <f t="shared" si="2"/>
        <v>6005.6756472658226</v>
      </c>
      <c r="W48" s="225">
        <f t="shared" si="2"/>
        <v>6554.6534295542606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36.660478321794947</v>
      </c>
      <c r="C53" s="262">
        <v>42.136691860909202</v>
      </c>
      <c r="D53" s="262">
        <v>27.188191503833711</v>
      </c>
      <c r="E53" s="262">
        <v>41.872907008417762</v>
      </c>
      <c r="F53" s="262">
        <v>33.333388700419917</v>
      </c>
      <c r="G53" s="262">
        <v>42.9603417142051</v>
      </c>
      <c r="H53" s="262">
        <v>26.4844917711576</v>
      </c>
      <c r="I53" s="262">
        <v>25.278900546350449</v>
      </c>
      <c r="J53" s="262">
        <v>31.543071280547469</v>
      </c>
      <c r="K53" s="262">
        <v>19.236711022941641</v>
      </c>
      <c r="L53" s="262">
        <v>22.280982329863619</v>
      </c>
      <c r="M53" s="262">
        <v>31.2059919703863</v>
      </c>
      <c r="N53" s="262">
        <v>23.95325005720996</v>
      </c>
      <c r="O53" s="262">
        <v>25.20839208023234</v>
      </c>
      <c r="P53" s="262">
        <v>14.283128337412229</v>
      </c>
      <c r="Q53" s="262">
        <v>14.898392460364381</v>
      </c>
      <c r="R53" s="262">
        <v>17.29030984495461</v>
      </c>
      <c r="S53" s="262">
        <v>17.402245346885941</v>
      </c>
      <c r="T53" s="262">
        <v>16.477446213204079</v>
      </c>
      <c r="U53" s="262">
        <v>15.35252279748272</v>
      </c>
      <c r="V53" s="262">
        <v>12.0634994629459</v>
      </c>
      <c r="W53" s="262">
        <v>13.64410956699326</v>
      </c>
      <c r="DA53" s="68" t="s">
        <v>1738</v>
      </c>
    </row>
    <row r="54" spans="1:105" ht="12" customHeight="1" x14ac:dyDescent="0.25">
      <c r="A54" s="37" t="s">
        <v>160</v>
      </c>
      <c r="B54" s="228">
        <v>1.1875731199818409</v>
      </c>
      <c r="C54" s="228">
        <v>1.2880664141460609</v>
      </c>
      <c r="D54" s="228">
        <v>1.0076930259178229</v>
      </c>
      <c r="E54" s="228">
        <v>1.2737989797425451</v>
      </c>
      <c r="F54" s="228">
        <v>1.3359772320669441</v>
      </c>
      <c r="G54" s="228">
        <v>1.840014700842693</v>
      </c>
      <c r="H54" s="228">
        <v>0.63731110506532418</v>
      </c>
      <c r="I54" s="228">
        <v>1.7226806106990129</v>
      </c>
      <c r="J54" s="228">
        <v>2.181234442986856</v>
      </c>
      <c r="K54" s="228">
        <v>2.3297288153439331</v>
      </c>
      <c r="L54" s="228">
        <v>2.8748305657172928</v>
      </c>
      <c r="M54" s="228">
        <v>2.8368626281036482</v>
      </c>
      <c r="N54" s="228">
        <v>1.9947198553773859</v>
      </c>
      <c r="O54" s="228">
        <v>2.950266814284856</v>
      </c>
      <c r="P54" s="228">
        <v>1.346516977675303</v>
      </c>
      <c r="Q54" s="228">
        <v>1.621887075142036</v>
      </c>
      <c r="R54" s="228">
        <v>1.347515239117876</v>
      </c>
      <c r="S54" s="228">
        <v>1.3040397149453711</v>
      </c>
      <c r="T54" s="228">
        <v>1.042833636981668</v>
      </c>
      <c r="U54" s="228">
        <v>0.9915371629154196</v>
      </c>
      <c r="V54" s="228">
        <v>0.77559167998725576</v>
      </c>
      <c r="W54" s="228">
        <v>0.90964386779418949</v>
      </c>
      <c r="DA54" s="69" t="s">
        <v>1739</v>
      </c>
    </row>
    <row r="55" spans="1:105" ht="12" customHeight="1" x14ac:dyDescent="0.25">
      <c r="A55" s="37" t="s">
        <v>162</v>
      </c>
      <c r="B55" s="228">
        <v>35.472905201813113</v>
      </c>
      <c r="C55" s="228">
        <v>40.848625446763137</v>
      </c>
      <c r="D55" s="228">
        <v>26.18049847791589</v>
      </c>
      <c r="E55" s="228">
        <v>40.599108028675218</v>
      </c>
      <c r="F55" s="228">
        <v>31.997411468352979</v>
      </c>
      <c r="G55" s="228">
        <v>41.120327013362413</v>
      </c>
      <c r="H55" s="228">
        <v>25.847180666092271</v>
      </c>
      <c r="I55" s="228">
        <v>23.556219935651431</v>
      </c>
      <c r="J55" s="228">
        <v>29.36183683756061</v>
      </c>
      <c r="K55" s="228">
        <v>16.9069822075977</v>
      </c>
      <c r="L55" s="228">
        <v>19.40615176414633</v>
      </c>
      <c r="M55" s="228">
        <v>28.369129342282651</v>
      </c>
      <c r="N55" s="228">
        <v>21.95853020183257</v>
      </c>
      <c r="O55" s="228">
        <v>22.258125265947481</v>
      </c>
      <c r="P55" s="228">
        <v>12.936611359736929</v>
      </c>
      <c r="Q55" s="228">
        <v>13.27650538522234</v>
      </c>
      <c r="R55" s="228">
        <v>15.942794605836729</v>
      </c>
      <c r="S55" s="228">
        <v>16.098205631940569</v>
      </c>
      <c r="T55" s="228">
        <v>15.43461257622242</v>
      </c>
      <c r="U55" s="228">
        <v>14.360985634567299</v>
      </c>
      <c r="V55" s="228">
        <v>11.287907782958641</v>
      </c>
      <c r="W55" s="228">
        <v>12.73446569919907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985.0425646126414</v>
      </c>
      <c r="C60" s="263">
        <f t="shared" si="3"/>
        <v>1110.9786870952544</v>
      </c>
      <c r="D60" s="263">
        <f t="shared" si="3"/>
        <v>800.61331293756746</v>
      </c>
      <c r="E60" s="263">
        <f t="shared" si="3"/>
        <v>1104.8236866991726</v>
      </c>
      <c r="F60" s="263">
        <f t="shared" si="3"/>
        <v>947.90474474391863</v>
      </c>
      <c r="G60" s="263">
        <f t="shared" si="3"/>
        <v>1164.0319678710894</v>
      </c>
      <c r="H60" s="263">
        <f t="shared" si="3"/>
        <v>783.4650266702788</v>
      </c>
      <c r="I60" s="263">
        <f t="shared" si="3"/>
        <v>788.59524295474034</v>
      </c>
      <c r="J60" s="263">
        <f t="shared" si="3"/>
        <v>912.2545733963334</v>
      </c>
      <c r="K60" s="263">
        <f t="shared" si="3"/>
        <v>636.57117126203184</v>
      </c>
      <c r="L60" s="263">
        <f t="shared" si="3"/>
        <v>739.4429260587616</v>
      </c>
      <c r="M60" s="263">
        <f t="shared" si="3"/>
        <v>929.26232174922518</v>
      </c>
      <c r="N60" s="263">
        <f t="shared" si="3"/>
        <v>726.87107977566143</v>
      </c>
      <c r="O60" s="263">
        <f t="shared" si="3"/>
        <v>664.84789721751054</v>
      </c>
      <c r="P60" s="263">
        <f t="shared" si="3"/>
        <v>635.4600700167158</v>
      </c>
      <c r="Q60" s="263">
        <f t="shared" si="3"/>
        <v>687.12082421163825</v>
      </c>
      <c r="R60" s="263">
        <f t="shared" si="3"/>
        <v>797.14151082186891</v>
      </c>
      <c r="S60" s="263">
        <f t="shared" si="3"/>
        <v>835.01708637681395</v>
      </c>
      <c r="T60" s="263">
        <f t="shared" si="3"/>
        <v>848.34080003590952</v>
      </c>
      <c r="U60" s="263">
        <f t="shared" si="3"/>
        <v>842.06310790923249</v>
      </c>
      <c r="V60" s="263">
        <f t="shared" si="3"/>
        <v>734.74547677705982</v>
      </c>
      <c r="W60" s="263">
        <f t="shared" si="3"/>
        <v>835.98570171186759</v>
      </c>
      <c r="DA60" s="70"/>
    </row>
    <row r="61" spans="1:105" ht="12" customHeight="1" x14ac:dyDescent="0.25">
      <c r="A61" s="60" t="s">
        <v>1501</v>
      </c>
      <c r="B61" s="264">
        <v>777.49233515725223</v>
      </c>
      <c r="C61" s="264">
        <v>872.28910827326536</v>
      </c>
      <c r="D61" s="264">
        <v>627.18084232931869</v>
      </c>
      <c r="E61" s="264">
        <v>871.25255037581951</v>
      </c>
      <c r="F61" s="264">
        <v>740.13296514485319</v>
      </c>
      <c r="G61" s="264">
        <v>917.59609395030293</v>
      </c>
      <c r="H61" s="264">
        <v>612.86625690919004</v>
      </c>
      <c r="I61" s="264">
        <v>620.04118355338937</v>
      </c>
      <c r="J61" s="264">
        <v>712.10095830021578</v>
      </c>
      <c r="K61" s="264">
        <v>469.46538067698282</v>
      </c>
      <c r="L61" s="264">
        <v>531.56754370347494</v>
      </c>
      <c r="M61" s="264">
        <v>683.78379697689252</v>
      </c>
      <c r="N61" s="264">
        <v>525.7997775845397</v>
      </c>
      <c r="O61" s="264">
        <v>499.16986193638041</v>
      </c>
      <c r="P61" s="264">
        <v>474.39632786527051</v>
      </c>
      <c r="Q61" s="264">
        <v>520.07792877442364</v>
      </c>
      <c r="R61" s="264">
        <v>597.66717043189135</v>
      </c>
      <c r="S61" s="264">
        <v>630.19115698982569</v>
      </c>
      <c r="T61" s="264">
        <v>637.57353597676172</v>
      </c>
      <c r="U61" s="264">
        <v>638.30720106101819</v>
      </c>
      <c r="V61" s="264">
        <v>564.57798362497488</v>
      </c>
      <c r="W61" s="264">
        <v>650.41484890663469</v>
      </c>
      <c r="DA61" s="72" t="s">
        <v>1745</v>
      </c>
    </row>
    <row r="62" spans="1:105" ht="12" customHeight="1" x14ac:dyDescent="0.25">
      <c r="A62" s="59" t="s">
        <v>30</v>
      </c>
      <c r="B62" s="232">
        <v>108.0391267514354</v>
      </c>
      <c r="C62" s="232">
        <v>71.674169240421307</v>
      </c>
      <c r="D62" s="232">
        <v>50.793514992377013</v>
      </c>
      <c r="E62" s="232">
        <v>47.427612687730907</v>
      </c>
      <c r="F62" s="232">
        <v>31.37016153501888</v>
      </c>
      <c r="G62" s="232">
        <v>38.943543219441153</v>
      </c>
      <c r="H62" s="232">
        <v>40.466375401325671</v>
      </c>
      <c r="I62" s="232">
        <v>80.335468950194866</v>
      </c>
      <c r="J62" s="232">
        <v>71.422391282841161</v>
      </c>
      <c r="K62" s="232">
        <v>8.760707631103374</v>
      </c>
      <c r="L62" s="232">
        <v>12.51536989628802</v>
      </c>
      <c r="M62" s="232">
        <v>97.866073074147096</v>
      </c>
      <c r="N62" s="232">
        <v>5.4634487069392277</v>
      </c>
      <c r="O62" s="232">
        <v>4.7292574199393016</v>
      </c>
      <c r="P62" s="232">
        <v>4.1821895036862742</v>
      </c>
      <c r="Q62" s="232">
        <v>3.4997990678203719</v>
      </c>
      <c r="R62" s="232">
        <v>5.371615011359312</v>
      </c>
      <c r="S62" s="232">
        <v>6.2104151604978473</v>
      </c>
      <c r="T62" s="232">
        <v>6.8337602600403073</v>
      </c>
      <c r="U62" s="232">
        <v>5.0150666720340249</v>
      </c>
      <c r="V62" s="232">
        <v>4.7159133726062157</v>
      </c>
      <c r="W62" s="232">
        <v>4.7658250421031827</v>
      </c>
      <c r="DA62" s="71" t="s">
        <v>1746</v>
      </c>
    </row>
    <row r="63" spans="1:105" ht="12" customHeight="1" x14ac:dyDescent="0.25">
      <c r="A63" s="59" t="s">
        <v>33</v>
      </c>
      <c r="B63" s="297">
        <v>6.9435791501486204</v>
      </c>
      <c r="C63" s="297">
        <v>7.3190236295245148</v>
      </c>
      <c r="D63" s="297">
        <v>6.3325886112343284</v>
      </c>
      <c r="E63" s="297">
        <v>6.9157465605988024</v>
      </c>
      <c r="F63" s="297">
        <v>7.2095038531334312</v>
      </c>
      <c r="G63" s="297">
        <v>7.2974142139329121</v>
      </c>
      <c r="H63" s="297">
        <v>5.5722467827787261</v>
      </c>
      <c r="I63" s="297">
        <v>5.4124220248828019</v>
      </c>
      <c r="J63" s="297">
        <v>6.7224828014394467</v>
      </c>
      <c r="K63" s="297">
        <v>6.9450822050797694</v>
      </c>
      <c r="L63" s="297">
        <v>8.5891128069663463</v>
      </c>
      <c r="M63" s="297">
        <v>6.9801197430532547</v>
      </c>
      <c r="N63" s="297">
        <v>6.5700044075434736</v>
      </c>
      <c r="O63" s="297">
        <v>4.2092964872440621</v>
      </c>
      <c r="P63" s="297">
        <v>12.58839132754151</v>
      </c>
      <c r="Q63" s="297">
        <v>10.88305604597322</v>
      </c>
      <c r="R63" s="297">
        <v>14.91721074474081</v>
      </c>
      <c r="S63" s="297">
        <v>11.77979426622735</v>
      </c>
      <c r="T63" s="297">
        <v>11.12385745715148</v>
      </c>
      <c r="U63" s="297">
        <v>12.818726695466349</v>
      </c>
      <c r="V63" s="297">
        <v>11.21081931933381</v>
      </c>
      <c r="W63" s="297">
        <v>8.5937872742780144</v>
      </c>
      <c r="DA63" s="122" t="s">
        <v>1747</v>
      </c>
    </row>
    <row r="64" spans="1:105" ht="12" customHeight="1" x14ac:dyDescent="0.25">
      <c r="A64" s="59" t="s">
        <v>160</v>
      </c>
      <c r="B64" s="297">
        <v>19.748186757800092</v>
      </c>
      <c r="C64" s="297">
        <v>22.609252547133469</v>
      </c>
      <c r="D64" s="297">
        <v>19.32186712188328</v>
      </c>
      <c r="E64" s="297">
        <v>23.350359011315131</v>
      </c>
      <c r="F64" s="297">
        <v>26.839533437992081</v>
      </c>
      <c r="G64" s="297">
        <v>36.237484875908187</v>
      </c>
      <c r="H64" s="297">
        <v>12.527736060490909</v>
      </c>
      <c r="I64" s="297">
        <v>33.641059117978592</v>
      </c>
      <c r="J64" s="297">
        <v>40.855596322309466</v>
      </c>
      <c r="K64" s="297">
        <v>49.490580088225791</v>
      </c>
      <c r="L64" s="297">
        <v>60.389506245059053</v>
      </c>
      <c r="M64" s="297">
        <v>47.726893309305318</v>
      </c>
      <c r="N64" s="297">
        <v>40.185605436766203</v>
      </c>
      <c r="O64" s="297">
        <v>55.732048485643638</v>
      </c>
      <c r="P64" s="297">
        <v>42.463681039537612</v>
      </c>
      <c r="Q64" s="297">
        <v>54.537970279905572</v>
      </c>
      <c r="R64" s="297">
        <v>44.549072868554013</v>
      </c>
      <c r="S64" s="297">
        <v>45.412958139506507</v>
      </c>
      <c r="T64" s="297">
        <v>38.793113117504632</v>
      </c>
      <c r="U64" s="297">
        <v>39.558049067677452</v>
      </c>
      <c r="V64" s="297">
        <v>34.946893009330807</v>
      </c>
      <c r="W64" s="297">
        <v>42.144289740510388</v>
      </c>
      <c r="DA64" s="122" t="s">
        <v>1748</v>
      </c>
    </row>
    <row r="65" spans="1:105" ht="12" customHeight="1" x14ac:dyDescent="0.25">
      <c r="A65" s="59" t="s">
        <v>70</v>
      </c>
      <c r="B65" s="297">
        <v>52.881505860488311</v>
      </c>
      <c r="C65" s="297">
        <v>53.676360602933222</v>
      </c>
      <c r="D65" s="297">
        <v>48.738613665781358</v>
      </c>
      <c r="E65" s="297">
        <v>49.325430233296977</v>
      </c>
      <c r="F65" s="297">
        <v>31.891737304506261</v>
      </c>
      <c r="G65" s="297">
        <v>25.288671711304779</v>
      </c>
      <c r="H65" s="297">
        <v>46.217339426218622</v>
      </c>
      <c r="I65" s="297">
        <v>40.63882033565632</v>
      </c>
      <c r="J65" s="297">
        <v>43.138810471076361</v>
      </c>
      <c r="K65" s="297">
        <v>45.112892888359383</v>
      </c>
      <c r="L65" s="297">
        <v>42.422426675175807</v>
      </c>
      <c r="M65" s="297">
        <v>53.933314340675267</v>
      </c>
      <c r="N65" s="297">
        <v>31.204398226471891</v>
      </c>
      <c r="O65" s="297">
        <v>14.03189350228577</v>
      </c>
      <c r="P65" s="297">
        <v>7.1938430756001823</v>
      </c>
      <c r="Q65" s="297">
        <v>4.7180958703823999</v>
      </c>
      <c r="R65" s="297">
        <v>5.7578903446032053</v>
      </c>
      <c r="S65" s="297">
        <v>6.170755066501477</v>
      </c>
      <c r="T65" s="297">
        <v>6.6596305370809707</v>
      </c>
      <c r="U65" s="297">
        <v>7.9740754952514941</v>
      </c>
      <c r="V65" s="297">
        <v>5.0896889309552904</v>
      </c>
      <c r="W65" s="297">
        <v>4.9163004624117708</v>
      </c>
      <c r="DA65" s="122" t="s">
        <v>1749</v>
      </c>
    </row>
    <row r="66" spans="1:105" ht="12" customHeight="1" x14ac:dyDescent="0.25">
      <c r="A66" s="59" t="s">
        <v>162</v>
      </c>
      <c r="B66" s="297">
        <v>589.87993663737984</v>
      </c>
      <c r="C66" s="297">
        <v>717.0103022532528</v>
      </c>
      <c r="D66" s="297">
        <v>501.99425793804272</v>
      </c>
      <c r="E66" s="297">
        <v>744.23340188287773</v>
      </c>
      <c r="F66" s="297">
        <v>642.8220290142026</v>
      </c>
      <c r="G66" s="297">
        <v>809.82897992971596</v>
      </c>
      <c r="H66" s="297">
        <v>508.08255923837618</v>
      </c>
      <c r="I66" s="297">
        <v>460.01341312467667</v>
      </c>
      <c r="J66" s="297">
        <v>549.96167742254931</v>
      </c>
      <c r="K66" s="297">
        <v>359.15611786421448</v>
      </c>
      <c r="L66" s="297">
        <v>407.65112807998582</v>
      </c>
      <c r="M66" s="297">
        <v>477.27739650971148</v>
      </c>
      <c r="N66" s="297">
        <v>442.37632080681891</v>
      </c>
      <c r="O66" s="297">
        <v>420.46736604126761</v>
      </c>
      <c r="P66" s="297">
        <v>407.96822291890493</v>
      </c>
      <c r="Q66" s="297">
        <v>446.43900751034198</v>
      </c>
      <c r="R66" s="297">
        <v>527.07138146263401</v>
      </c>
      <c r="S66" s="297">
        <v>560.61723435709246</v>
      </c>
      <c r="T66" s="297">
        <v>574.16317460498431</v>
      </c>
      <c r="U66" s="297">
        <v>572.94128313058889</v>
      </c>
      <c r="V66" s="297">
        <v>508.6146689927487</v>
      </c>
      <c r="W66" s="297">
        <v>589.99464638733139</v>
      </c>
      <c r="DA66" s="122" t="s">
        <v>1750</v>
      </c>
    </row>
    <row r="67" spans="1:105" ht="12" customHeight="1" x14ac:dyDescent="0.25">
      <c r="A67" s="60" t="s">
        <v>1508</v>
      </c>
      <c r="B67" s="264">
        <v>207.5502294553892</v>
      </c>
      <c r="C67" s="264">
        <v>238.68957882198899</v>
      </c>
      <c r="D67" s="264">
        <v>173.43247060824879</v>
      </c>
      <c r="E67" s="264">
        <v>233.57113632335319</v>
      </c>
      <c r="F67" s="264">
        <v>207.7717795990655</v>
      </c>
      <c r="G67" s="264">
        <v>246.43587392078649</v>
      </c>
      <c r="H67" s="264">
        <v>170.5987697610887</v>
      </c>
      <c r="I67" s="264">
        <v>168.554059401351</v>
      </c>
      <c r="J67" s="264">
        <v>200.15361509611759</v>
      </c>
      <c r="K67" s="264">
        <v>167.10579058504899</v>
      </c>
      <c r="L67" s="264">
        <v>207.87538235528669</v>
      </c>
      <c r="M67" s="264">
        <v>245.47852477233269</v>
      </c>
      <c r="N67" s="264">
        <v>201.07130219112179</v>
      </c>
      <c r="O67" s="264">
        <v>165.67803528113009</v>
      </c>
      <c r="P67" s="264">
        <v>161.0637421514453</v>
      </c>
      <c r="Q67" s="264">
        <v>167.04289543721461</v>
      </c>
      <c r="R67" s="264">
        <v>199.47434038997761</v>
      </c>
      <c r="S67" s="264">
        <v>204.82592938698821</v>
      </c>
      <c r="T67" s="264">
        <v>210.76726405914781</v>
      </c>
      <c r="U67" s="264">
        <v>203.75590684821429</v>
      </c>
      <c r="V67" s="264">
        <v>170.167493152085</v>
      </c>
      <c r="W67" s="264">
        <v>185.5708528052329</v>
      </c>
      <c r="DA67" s="72" t="s">
        <v>1751</v>
      </c>
    </row>
    <row r="68" spans="1:105" ht="12" customHeight="1" x14ac:dyDescent="0.25">
      <c r="A68" s="147" t="s">
        <v>30</v>
      </c>
      <c r="B68" s="231">
        <v>11.8292401314018</v>
      </c>
      <c r="C68" s="231">
        <v>7.7821349626985574</v>
      </c>
      <c r="D68" s="231">
        <v>5.2621265335543734</v>
      </c>
      <c r="E68" s="231">
        <v>5.3970790064868783</v>
      </c>
      <c r="F68" s="231">
        <v>3.2535933232559082</v>
      </c>
      <c r="G68" s="231">
        <v>4.4448909251981572</v>
      </c>
      <c r="H68" s="231">
        <v>4.0828528098109986</v>
      </c>
      <c r="I68" s="231">
        <v>8.0560050974822754</v>
      </c>
      <c r="J68" s="231">
        <v>6.9874984201725283</v>
      </c>
      <c r="K68" s="231">
        <v>0.56117444053013821</v>
      </c>
      <c r="L68" s="231">
        <v>0.69511930205604744</v>
      </c>
      <c r="M68" s="231">
        <v>6.1166712960732097</v>
      </c>
      <c r="N68" s="231">
        <v>0.34440841373518077</v>
      </c>
      <c r="O68" s="231">
        <v>0.39856807054867049</v>
      </c>
      <c r="P68" s="231">
        <v>0.34170037680492132</v>
      </c>
      <c r="Q68" s="231">
        <v>0.30158287423083202</v>
      </c>
      <c r="R68" s="231">
        <v>0.46357196156455061</v>
      </c>
      <c r="S68" s="231">
        <v>0.55887461878647804</v>
      </c>
      <c r="T68" s="231">
        <v>0.59528642419749878</v>
      </c>
      <c r="U68" s="231">
        <v>0.446551077700507</v>
      </c>
      <c r="V68" s="231">
        <v>0.4479994287436555</v>
      </c>
      <c r="W68" s="231">
        <v>0.49578069374788158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0.76025480405330681</v>
      </c>
      <c r="C70" s="231">
        <v>0.79467443130150484</v>
      </c>
      <c r="D70" s="231">
        <v>0.65604600434251148</v>
      </c>
      <c r="E70" s="231">
        <v>0.78698522782799063</v>
      </c>
      <c r="F70" s="231">
        <v>0.74774219999975355</v>
      </c>
      <c r="G70" s="231">
        <v>0.8329034169836359</v>
      </c>
      <c r="H70" s="231">
        <v>0.5622115449777374</v>
      </c>
      <c r="I70" s="231">
        <v>0.54275527350457353</v>
      </c>
      <c r="J70" s="231">
        <v>0.65768363549569653</v>
      </c>
      <c r="K70" s="231">
        <v>0.44487303822746088</v>
      </c>
      <c r="L70" s="231">
        <v>0.47705007116329062</v>
      </c>
      <c r="M70" s="231">
        <v>0.43626046018154141</v>
      </c>
      <c r="N70" s="231">
        <v>0.41416418778878877</v>
      </c>
      <c r="O70" s="231">
        <v>0.35474727432149272</v>
      </c>
      <c r="P70" s="231">
        <v>1.02851820946835</v>
      </c>
      <c r="Q70" s="231">
        <v>0.9378090739374686</v>
      </c>
      <c r="R70" s="231">
        <v>1.2873596918967141</v>
      </c>
      <c r="S70" s="231">
        <v>1.0600624692203671</v>
      </c>
      <c r="T70" s="231">
        <v>0.96899526424290039</v>
      </c>
      <c r="U70" s="231">
        <v>1.1414038127407611</v>
      </c>
      <c r="V70" s="231">
        <v>1.0649984963642929</v>
      </c>
      <c r="W70" s="231">
        <v>0.89399711049464625</v>
      </c>
      <c r="DA70" s="73" t="s">
        <v>1754</v>
      </c>
    </row>
    <row r="71" spans="1:105" ht="12" customHeight="1" x14ac:dyDescent="0.25">
      <c r="A71" s="147" t="s">
        <v>160</v>
      </c>
      <c r="B71" s="231">
        <v>2.162235574665849</v>
      </c>
      <c r="C71" s="231">
        <v>2.4548349369398932</v>
      </c>
      <c r="D71" s="231">
        <v>2.0017143856874831</v>
      </c>
      <c r="E71" s="231">
        <v>2.6571806015971311</v>
      </c>
      <c r="F71" s="231">
        <v>2.7836938836184468</v>
      </c>
      <c r="G71" s="231">
        <v>4.1360301185055128</v>
      </c>
      <c r="H71" s="231">
        <v>1.2639852684574819</v>
      </c>
      <c r="I71" s="231">
        <v>3.3735104466391581</v>
      </c>
      <c r="J71" s="231">
        <v>3.997043638973321</v>
      </c>
      <c r="K71" s="231">
        <v>3.170160421050856</v>
      </c>
      <c r="L71" s="231">
        <v>3.354108730340057</v>
      </c>
      <c r="M71" s="231">
        <v>2.9829511820158481</v>
      </c>
      <c r="N71" s="231">
        <v>2.533246190430182</v>
      </c>
      <c r="O71" s="231">
        <v>4.6969350703969557</v>
      </c>
      <c r="P71" s="231">
        <v>3.4694400621838608</v>
      </c>
      <c r="Q71" s="231">
        <v>4.6996177531909087</v>
      </c>
      <c r="R71" s="231">
        <v>3.8445981426229721</v>
      </c>
      <c r="S71" s="231">
        <v>4.0867074120288649</v>
      </c>
      <c r="T71" s="231">
        <v>3.3792542776547752</v>
      </c>
      <c r="U71" s="231">
        <v>3.5223239486338489</v>
      </c>
      <c r="V71" s="231">
        <v>3.3198633790623622</v>
      </c>
      <c r="W71" s="231">
        <v>4.3841989625034996</v>
      </c>
      <c r="DA71" s="73" t="s">
        <v>1755</v>
      </c>
    </row>
    <row r="72" spans="1:105" ht="12" customHeight="1" x14ac:dyDescent="0.25">
      <c r="A72" s="147" t="s">
        <v>70</v>
      </c>
      <c r="B72" s="231">
        <v>5.7900137676329084</v>
      </c>
      <c r="C72" s="231">
        <v>5.8279947566232346</v>
      </c>
      <c r="D72" s="231">
        <v>5.0492420581220676</v>
      </c>
      <c r="E72" s="231">
        <v>5.6130433077211812</v>
      </c>
      <c r="F72" s="231">
        <v>3.3076891696952639</v>
      </c>
      <c r="G72" s="231">
        <v>2.8863677546366548</v>
      </c>
      <c r="H72" s="231">
        <v>4.6630960214969877</v>
      </c>
      <c r="I72" s="231">
        <v>4.0752428293246359</v>
      </c>
      <c r="J72" s="231">
        <v>4.2204183394120776</v>
      </c>
      <c r="K72" s="231">
        <v>2.8897440130795302</v>
      </c>
      <c r="L72" s="231">
        <v>2.3561946523624679</v>
      </c>
      <c r="M72" s="231">
        <v>3.370855142821179</v>
      </c>
      <c r="N72" s="231">
        <v>1.967083040624146</v>
      </c>
      <c r="O72" s="231">
        <v>1.182567202997008</v>
      </c>
      <c r="P72" s="231">
        <v>0.58776363133267839</v>
      </c>
      <c r="Q72" s="231">
        <v>0.40656531586903488</v>
      </c>
      <c r="R72" s="231">
        <v>0.49690763687955392</v>
      </c>
      <c r="S72" s="231">
        <v>0.5553056110244462</v>
      </c>
      <c r="T72" s="231">
        <v>0.58011804600122396</v>
      </c>
      <c r="U72" s="231">
        <v>0.71002685286844791</v>
      </c>
      <c r="V72" s="231">
        <v>0.48350712860757089</v>
      </c>
      <c r="W72" s="231">
        <v>0.51143439643598387</v>
      </c>
      <c r="DA72" s="73" t="s">
        <v>1756</v>
      </c>
    </row>
    <row r="73" spans="1:105" ht="12" customHeight="1" x14ac:dyDescent="0.25">
      <c r="A73" s="147" t="s">
        <v>34</v>
      </c>
      <c r="B73" s="231">
        <v>122.42233357689641</v>
      </c>
      <c r="C73" s="231">
        <v>143.9794253732035</v>
      </c>
      <c r="D73" s="231">
        <v>108.45754315435261</v>
      </c>
      <c r="E73" s="231">
        <v>134.42596365903509</v>
      </c>
      <c r="F73" s="231">
        <v>131.00801569467151</v>
      </c>
      <c r="G73" s="231">
        <v>141.70440334003891</v>
      </c>
      <c r="H73" s="231">
        <v>108.7636611247451</v>
      </c>
      <c r="I73" s="231">
        <v>106.3766052751816</v>
      </c>
      <c r="J73" s="231">
        <v>130.48632684443581</v>
      </c>
      <c r="K73" s="231">
        <v>127.4045200639639</v>
      </c>
      <c r="L73" s="231">
        <v>162.29712632824291</v>
      </c>
      <c r="M73" s="231">
        <v>180.2165554695203</v>
      </c>
      <c r="N73" s="231">
        <v>144.87599423578129</v>
      </c>
      <c r="O73" s="231">
        <v>102.4731318217431</v>
      </c>
      <c r="P73" s="231">
        <v>99.520827997200172</v>
      </c>
      <c r="Q73" s="231">
        <v>100.8346574674821</v>
      </c>
      <c r="R73" s="231">
        <v>119.7008332794757</v>
      </c>
      <c r="S73" s="231">
        <v>118.1461515744421</v>
      </c>
      <c r="T73" s="231">
        <v>124.32391411281181</v>
      </c>
      <c r="U73" s="231">
        <v>117.3178993584732</v>
      </c>
      <c r="V73" s="231">
        <v>91.266713958444498</v>
      </c>
      <c r="W73" s="231">
        <v>87.899446368534612</v>
      </c>
      <c r="DA73" s="73" t="s">
        <v>1757</v>
      </c>
    </row>
    <row r="74" spans="1:105" ht="12" customHeight="1" x14ac:dyDescent="0.25">
      <c r="A74" s="147" t="s">
        <v>162</v>
      </c>
      <c r="B74" s="231">
        <v>64.586151600738845</v>
      </c>
      <c r="C74" s="231">
        <v>77.850514361222338</v>
      </c>
      <c r="D74" s="231">
        <v>52.005798472189838</v>
      </c>
      <c r="E74" s="231">
        <v>84.690884520684918</v>
      </c>
      <c r="F74" s="231">
        <v>66.671045327824658</v>
      </c>
      <c r="G74" s="231">
        <v>92.431278365423694</v>
      </c>
      <c r="H74" s="231">
        <v>51.262962991600418</v>
      </c>
      <c r="I74" s="231">
        <v>46.129940479218753</v>
      </c>
      <c r="J74" s="231">
        <v>53.804644217628159</v>
      </c>
      <c r="K74" s="231">
        <v>23.00604494434462</v>
      </c>
      <c r="L74" s="231">
        <v>22.641453667091749</v>
      </c>
      <c r="M74" s="231">
        <v>29.830040787308331</v>
      </c>
      <c r="N74" s="231">
        <v>27.886804671483251</v>
      </c>
      <c r="O74" s="231">
        <v>35.435767591162438</v>
      </c>
      <c r="P74" s="231">
        <v>33.332515270518257</v>
      </c>
      <c r="Q74" s="231">
        <v>38.470311136341877</v>
      </c>
      <c r="R74" s="231">
        <v>45.486415849325823</v>
      </c>
      <c r="S74" s="231">
        <v>50.449887010666991</v>
      </c>
      <c r="T74" s="231">
        <v>50.015149801943629</v>
      </c>
      <c r="U74" s="231">
        <v>51.015781877393948</v>
      </c>
      <c r="V74" s="231">
        <v>48.317062498005612</v>
      </c>
      <c r="W74" s="231">
        <v>61.376142117957812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9.6292736638525316</v>
      </c>
      <c r="L76" s="231">
        <v>16.054329604030158</v>
      </c>
      <c r="M76" s="231">
        <v>22.52519043441232</v>
      </c>
      <c r="N76" s="231">
        <v>23.049601451278999</v>
      </c>
      <c r="O76" s="231">
        <v>21.13631824996046</v>
      </c>
      <c r="P76" s="231">
        <v>22.78297660393708</v>
      </c>
      <c r="Q76" s="231">
        <v>21.392351816162389</v>
      </c>
      <c r="R76" s="231">
        <v>28.19465382821226</v>
      </c>
      <c r="S76" s="231">
        <v>29.968940690818972</v>
      </c>
      <c r="T76" s="231">
        <v>30.904546132296002</v>
      </c>
      <c r="U76" s="231">
        <v>29.601919920403599</v>
      </c>
      <c r="V76" s="231">
        <v>25.267348262856981</v>
      </c>
      <c r="W76" s="231">
        <v>30.009853155558471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5049.1303243512884</v>
      </c>
      <c r="C79" s="263">
        <f t="shared" si="4"/>
        <v>5806.6656620863023</v>
      </c>
      <c r="D79" s="263">
        <f t="shared" si="4"/>
        <v>4219.1384171102154</v>
      </c>
      <c r="E79" s="263">
        <f t="shared" si="4"/>
        <v>5682.1479330472939</v>
      </c>
      <c r="F79" s="263">
        <f t="shared" si="4"/>
        <v>5054.5200343590059</v>
      </c>
      <c r="G79" s="263">
        <f t="shared" si="4"/>
        <v>5995.1118689989225</v>
      </c>
      <c r="H79" s="263">
        <f t="shared" si="4"/>
        <v>4150.2022134978206</v>
      </c>
      <c r="I79" s="263">
        <f t="shared" si="4"/>
        <v>4100.459993944718</v>
      </c>
      <c r="J79" s="263">
        <f t="shared" si="4"/>
        <v>4869.1908949566423</v>
      </c>
      <c r="K79" s="263">
        <f t="shared" si="4"/>
        <v>4065.2275684379329</v>
      </c>
      <c r="L79" s="263">
        <f t="shared" si="4"/>
        <v>5057.0404065093808</v>
      </c>
      <c r="M79" s="263">
        <f t="shared" si="4"/>
        <v>5971.8221784544576</v>
      </c>
      <c r="N79" s="263">
        <f t="shared" si="4"/>
        <v>4891.5157160460276</v>
      </c>
      <c r="O79" s="263">
        <f t="shared" si="4"/>
        <v>4030.4941806710972</v>
      </c>
      <c r="P79" s="263">
        <f t="shared" si="4"/>
        <v>3918.2410290958278</v>
      </c>
      <c r="Q79" s="263">
        <f t="shared" si="4"/>
        <v>4063.6975012391708</v>
      </c>
      <c r="R79" s="263">
        <f t="shared" si="4"/>
        <v>4852.6659962545973</v>
      </c>
      <c r="S79" s="263">
        <f t="shared" si="4"/>
        <v>4982.8555429449261</v>
      </c>
      <c r="T79" s="263">
        <f t="shared" si="4"/>
        <v>5127.3919914905964</v>
      </c>
      <c r="U79" s="263">
        <f t="shared" si="4"/>
        <v>4956.8248164916786</v>
      </c>
      <c r="V79" s="263">
        <f t="shared" si="4"/>
        <v>4139.7104312896372</v>
      </c>
      <c r="W79" s="263">
        <f t="shared" si="4"/>
        <v>4514.4321096307112</v>
      </c>
      <c r="DA79" s="70"/>
    </row>
    <row r="80" spans="1:105" ht="12" customHeight="1" x14ac:dyDescent="0.25">
      <c r="A80" s="60" t="s">
        <v>1523</v>
      </c>
      <c r="B80" s="264">
        <v>5049.1303243512884</v>
      </c>
      <c r="C80" s="264">
        <v>5806.6656620863023</v>
      </c>
      <c r="D80" s="264">
        <v>4219.1384171102154</v>
      </c>
      <c r="E80" s="264">
        <v>5682.1479330472939</v>
      </c>
      <c r="F80" s="264">
        <v>5054.5200343590059</v>
      </c>
      <c r="G80" s="264">
        <v>5995.1118689989225</v>
      </c>
      <c r="H80" s="264">
        <v>4150.2022134978206</v>
      </c>
      <c r="I80" s="264">
        <v>4100.459993944718</v>
      </c>
      <c r="J80" s="264">
        <v>4869.1908949566423</v>
      </c>
      <c r="K80" s="264">
        <v>4065.2275684379329</v>
      </c>
      <c r="L80" s="264">
        <v>5057.0404065093808</v>
      </c>
      <c r="M80" s="264">
        <v>5971.8221784544576</v>
      </c>
      <c r="N80" s="264">
        <v>4891.5157160460276</v>
      </c>
      <c r="O80" s="264">
        <v>4030.4941806710972</v>
      </c>
      <c r="P80" s="264">
        <v>3918.2410290958278</v>
      </c>
      <c r="Q80" s="264">
        <v>4063.6975012391708</v>
      </c>
      <c r="R80" s="264">
        <v>4852.6659962545973</v>
      </c>
      <c r="S80" s="264">
        <v>4982.8555429449261</v>
      </c>
      <c r="T80" s="264">
        <v>5127.3919914905964</v>
      </c>
      <c r="U80" s="264">
        <v>4956.8248164916786</v>
      </c>
      <c r="V80" s="264">
        <v>4139.7104312896372</v>
      </c>
      <c r="W80" s="264">
        <v>4514.4321096307112</v>
      </c>
      <c r="DA80" s="72" t="s">
        <v>1763</v>
      </c>
    </row>
    <row r="81" spans="1:105" ht="12" customHeight="1" x14ac:dyDescent="0.25">
      <c r="A81" s="59" t="s">
        <v>30</v>
      </c>
      <c r="B81" s="232">
        <v>287.7731102404386</v>
      </c>
      <c r="C81" s="232">
        <v>189.3180929332641</v>
      </c>
      <c r="D81" s="232">
        <v>128.0131692499703</v>
      </c>
      <c r="E81" s="232">
        <v>131.2961944011237</v>
      </c>
      <c r="F81" s="232">
        <v>79.151040953627415</v>
      </c>
      <c r="G81" s="232">
        <v>108.1320585274309</v>
      </c>
      <c r="H81" s="232">
        <v>99.324659799089901</v>
      </c>
      <c r="I81" s="232">
        <v>195.98060545420489</v>
      </c>
      <c r="J81" s="232">
        <v>169.98675577100761</v>
      </c>
      <c r="K81" s="232">
        <v>13.651841736655889</v>
      </c>
      <c r="L81" s="232">
        <v>16.910354453775621</v>
      </c>
      <c r="M81" s="232">
        <v>148.80190981301959</v>
      </c>
      <c r="N81" s="232">
        <v>8.3785162286500832</v>
      </c>
      <c r="O81" s="232">
        <v>9.69607278491603</v>
      </c>
      <c r="P81" s="232">
        <v>8.3126370849848819</v>
      </c>
      <c r="Q81" s="232">
        <v>7.3366877963929689</v>
      </c>
      <c r="R81" s="232">
        <v>11.27743994692946</v>
      </c>
      <c r="S81" s="232">
        <v>13.5958933537657</v>
      </c>
      <c r="T81" s="232">
        <v>14.48169314954322</v>
      </c>
      <c r="U81" s="232">
        <v>10.863368321517569</v>
      </c>
      <c r="V81" s="232">
        <v>10.898602747378989</v>
      </c>
      <c r="W81" s="232">
        <v>12.06099044842732</v>
      </c>
      <c r="DA81" s="71" t="s">
        <v>1764</v>
      </c>
    </row>
    <row r="82" spans="1:105" ht="12" customHeight="1" x14ac:dyDescent="0.25">
      <c r="A82" s="59" t="s">
        <v>33</v>
      </c>
      <c r="B82" s="297">
        <v>18.494923351575341</v>
      </c>
      <c r="C82" s="297">
        <v>19.332258892700811</v>
      </c>
      <c r="D82" s="297">
        <v>15.95980781802629</v>
      </c>
      <c r="E82" s="297">
        <v>19.14520156913099</v>
      </c>
      <c r="F82" s="297">
        <v>18.190525863173729</v>
      </c>
      <c r="G82" s="297">
        <v>20.262265722292518</v>
      </c>
      <c r="H82" s="297">
        <v>13.677071655840439</v>
      </c>
      <c r="I82" s="297">
        <v>13.203753700222</v>
      </c>
      <c r="J82" s="297">
        <v>15.999646912096891</v>
      </c>
      <c r="K82" s="297">
        <v>10.822546203367921</v>
      </c>
      <c r="L82" s="297">
        <v>11.60532554873534</v>
      </c>
      <c r="M82" s="297">
        <v>10.61302569791437</v>
      </c>
      <c r="N82" s="297">
        <v>10.075483728984119</v>
      </c>
      <c r="O82" s="297">
        <v>8.630032474344274</v>
      </c>
      <c r="P82" s="297">
        <v>25.02103945729603</v>
      </c>
      <c r="Q82" s="297">
        <v>22.814333889653621</v>
      </c>
      <c r="R82" s="297">
        <v>31.317945905236151</v>
      </c>
      <c r="S82" s="297">
        <v>25.788425159017731</v>
      </c>
      <c r="T82" s="297">
        <v>23.573008739521661</v>
      </c>
      <c r="U82" s="297">
        <v>27.767237927714639</v>
      </c>
      <c r="V82" s="297">
        <v>25.908505220599029</v>
      </c>
      <c r="W82" s="297">
        <v>21.748508456605521</v>
      </c>
      <c r="DA82" s="122" t="s">
        <v>1765</v>
      </c>
    </row>
    <row r="83" spans="1:105" ht="12" customHeight="1" x14ac:dyDescent="0.25">
      <c r="A83" s="59" t="s">
        <v>160</v>
      </c>
      <c r="B83" s="297">
        <v>52.601287105698248</v>
      </c>
      <c r="C83" s="297">
        <v>59.719430587497008</v>
      </c>
      <c r="D83" s="297">
        <v>48.696244913751151</v>
      </c>
      <c r="E83" s="297">
        <v>64.641948062436626</v>
      </c>
      <c r="F83" s="297">
        <v>67.719670743655414</v>
      </c>
      <c r="G83" s="297">
        <v>100.61831850812329</v>
      </c>
      <c r="H83" s="297">
        <v>30.749310011597601</v>
      </c>
      <c r="I83" s="297">
        <v>82.068297107340783</v>
      </c>
      <c r="J83" s="297">
        <v>97.237156992078567</v>
      </c>
      <c r="K83" s="297">
        <v>77.121346273561031</v>
      </c>
      <c r="L83" s="297">
        <v>81.596306330133217</v>
      </c>
      <c r="M83" s="297">
        <v>72.567056700908225</v>
      </c>
      <c r="N83" s="297">
        <v>61.626962266970871</v>
      </c>
      <c r="O83" s="297">
        <v>114.2636043220936</v>
      </c>
      <c r="P83" s="297">
        <v>84.402002698132378</v>
      </c>
      <c r="Q83" s="297">
        <v>114.3288666688571</v>
      </c>
      <c r="R83" s="297">
        <v>93.528574349442849</v>
      </c>
      <c r="S83" s="297">
        <v>99.418431745271803</v>
      </c>
      <c r="T83" s="297">
        <v>82.208028831246807</v>
      </c>
      <c r="U83" s="297">
        <v>85.688523245205928</v>
      </c>
      <c r="V83" s="297">
        <v>80.763210447473966</v>
      </c>
      <c r="W83" s="297">
        <v>106.6555888068718</v>
      </c>
      <c r="DA83" s="122" t="s">
        <v>1766</v>
      </c>
    </row>
    <row r="84" spans="1:105" ht="12" customHeight="1" x14ac:dyDescent="0.25">
      <c r="A84" s="59" t="s">
        <v>70</v>
      </c>
      <c r="B84" s="297">
        <v>140.85522415117561</v>
      </c>
      <c r="C84" s="297">
        <v>141.77919789846129</v>
      </c>
      <c r="D84" s="297">
        <v>122.8342712872489</v>
      </c>
      <c r="E84" s="297">
        <v>136.55001611551421</v>
      </c>
      <c r="F84" s="297">
        <v>80.467045177737901</v>
      </c>
      <c r="G84" s="297">
        <v>70.2174456535502</v>
      </c>
      <c r="H84" s="297">
        <v>113.4403926667928</v>
      </c>
      <c r="I84" s="297">
        <v>99.139529754462913</v>
      </c>
      <c r="J84" s="297">
        <v>102.6712534835047</v>
      </c>
      <c r="K84" s="297">
        <v>70.299580801902025</v>
      </c>
      <c r="L84" s="297">
        <v>57.319781821174821</v>
      </c>
      <c r="M84" s="297">
        <v>82.003700816298874</v>
      </c>
      <c r="N84" s="297">
        <v>47.853758856322109</v>
      </c>
      <c r="O84" s="297">
        <v>28.768630807603479</v>
      </c>
      <c r="P84" s="297">
        <v>14.29868414166476</v>
      </c>
      <c r="Q84" s="297">
        <v>9.8906239254485246</v>
      </c>
      <c r="R84" s="297">
        <v>12.088405897472491</v>
      </c>
      <c r="S84" s="297">
        <v>13.509069140820211</v>
      </c>
      <c r="T84" s="297">
        <v>14.112687928383</v>
      </c>
      <c r="U84" s="297">
        <v>17.273014456928632</v>
      </c>
      <c r="V84" s="297">
        <v>11.762408124040331</v>
      </c>
      <c r="W84" s="297">
        <v>12.44180228919604</v>
      </c>
      <c r="DA84" s="122" t="s">
        <v>1767</v>
      </c>
    </row>
    <row r="85" spans="1:105" ht="12" customHeight="1" x14ac:dyDescent="0.25">
      <c r="A85" s="59" t="s">
        <v>34</v>
      </c>
      <c r="B85" s="297">
        <v>2978.2010767365441</v>
      </c>
      <c r="C85" s="297">
        <v>3502.6262540980219</v>
      </c>
      <c r="D85" s="297">
        <v>2638.475859468922</v>
      </c>
      <c r="E85" s="297">
        <v>3270.2166182710271</v>
      </c>
      <c r="F85" s="297">
        <v>3187.0672777031668</v>
      </c>
      <c r="G85" s="297">
        <v>3447.2811804435132</v>
      </c>
      <c r="H85" s="297">
        <v>2645.9228737709232</v>
      </c>
      <c r="I85" s="297">
        <v>2587.8523232946518</v>
      </c>
      <c r="J85" s="297">
        <v>3174.376012554907</v>
      </c>
      <c r="K85" s="297">
        <v>3099.4040690889678</v>
      </c>
      <c r="L85" s="297">
        <v>3948.2458981098721</v>
      </c>
      <c r="M85" s="297">
        <v>4384.1766764554377</v>
      </c>
      <c r="N85" s="297">
        <v>3524.4373262601189</v>
      </c>
      <c r="O85" s="297">
        <v>2492.8914734041291</v>
      </c>
      <c r="P85" s="297">
        <v>2421.069983221666</v>
      </c>
      <c r="Q85" s="297">
        <v>2453.0318665538771</v>
      </c>
      <c r="R85" s="297">
        <v>2911.9944061127849</v>
      </c>
      <c r="S85" s="297">
        <v>2874.173245605291</v>
      </c>
      <c r="T85" s="297">
        <v>3024.4613385212679</v>
      </c>
      <c r="U85" s="297">
        <v>2854.0241309026351</v>
      </c>
      <c r="V85" s="297">
        <v>2220.2699282032122</v>
      </c>
      <c r="W85" s="297">
        <v>2138.3535027526991</v>
      </c>
      <c r="DA85" s="122" t="s">
        <v>1768</v>
      </c>
    </row>
    <row r="86" spans="1:105" ht="12" customHeight="1" x14ac:dyDescent="0.25">
      <c r="A86" s="59" t="s">
        <v>162</v>
      </c>
      <c r="B86" s="297">
        <v>1571.2047027658559</v>
      </c>
      <c r="C86" s="297">
        <v>1893.8904276763569</v>
      </c>
      <c r="D86" s="297">
        <v>1265.1590643722959</v>
      </c>
      <c r="E86" s="297">
        <v>2060.2979546280621</v>
      </c>
      <c r="F86" s="297">
        <v>1621.924473917644</v>
      </c>
      <c r="G86" s="297">
        <v>2248.6006001440142</v>
      </c>
      <c r="H86" s="297">
        <v>1247.087905593577</v>
      </c>
      <c r="I86" s="297">
        <v>1122.215484633836</v>
      </c>
      <c r="J86" s="297">
        <v>1308.9200692430479</v>
      </c>
      <c r="K86" s="297">
        <v>559.67425079068153</v>
      </c>
      <c r="L86" s="297">
        <v>550.80474060607798</v>
      </c>
      <c r="M86" s="297">
        <v>725.68343533538552</v>
      </c>
      <c r="N86" s="297">
        <v>678.40980704052504</v>
      </c>
      <c r="O86" s="297">
        <v>862.05546089102211</v>
      </c>
      <c r="P86" s="297">
        <v>810.88907528984726</v>
      </c>
      <c r="Q86" s="297">
        <v>935.87761890421359</v>
      </c>
      <c r="R86" s="297">
        <v>1106.5602876639971</v>
      </c>
      <c r="S86" s="297">
        <v>1227.3079872475209</v>
      </c>
      <c r="T86" s="297">
        <v>1216.732018098035</v>
      </c>
      <c r="U86" s="297">
        <v>1241.0746640634579</v>
      </c>
      <c r="V86" s="297">
        <v>1175.4221909674791</v>
      </c>
      <c r="W86" s="297">
        <v>1493.1139376364031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234.25393354279711</v>
      </c>
      <c r="L87" s="297">
        <v>390.55799963961198</v>
      </c>
      <c r="M87" s="297">
        <v>547.97637363549416</v>
      </c>
      <c r="N87" s="297">
        <v>560.73386166445596</v>
      </c>
      <c r="O87" s="297">
        <v>514.1889059869884</v>
      </c>
      <c r="P87" s="297">
        <v>554.24760720223662</v>
      </c>
      <c r="Q87" s="297">
        <v>520.41750350072789</v>
      </c>
      <c r="R87" s="297">
        <v>685.89893637873411</v>
      </c>
      <c r="S87" s="297">
        <v>729.06249069323906</v>
      </c>
      <c r="T87" s="297">
        <v>751.82321622259838</v>
      </c>
      <c r="U87" s="297">
        <v>720.13387757421924</v>
      </c>
      <c r="V87" s="297">
        <v>614.68558557945425</v>
      </c>
      <c r="W87" s="297">
        <v>730.05777924050869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414.22899440666117</v>
      </c>
      <c r="C89" s="263">
        <f t="shared" si="5"/>
        <v>464.73440806183288</v>
      </c>
      <c r="D89" s="263">
        <f t="shared" si="5"/>
        <v>334.14668914601071</v>
      </c>
      <c r="E89" s="263">
        <f t="shared" si="5"/>
        <v>464.18215524069552</v>
      </c>
      <c r="F89" s="263">
        <f t="shared" si="5"/>
        <v>394.32483127587932</v>
      </c>
      <c r="G89" s="263">
        <f t="shared" si="5"/>
        <v>488.87286739828482</v>
      </c>
      <c r="H89" s="263">
        <f t="shared" si="5"/>
        <v>326.52022640701938</v>
      </c>
      <c r="I89" s="263">
        <f t="shared" si="5"/>
        <v>330.34285270746659</v>
      </c>
      <c r="J89" s="263">
        <f t="shared" si="5"/>
        <v>379.39006024163319</v>
      </c>
      <c r="K89" s="263">
        <f t="shared" si="5"/>
        <v>250.11972948548109</v>
      </c>
      <c r="L89" s="263">
        <f t="shared" si="5"/>
        <v>283.20625057091331</v>
      </c>
      <c r="M89" s="263">
        <f t="shared" si="5"/>
        <v>364.30336584092379</v>
      </c>
      <c r="N89" s="263">
        <f t="shared" si="5"/>
        <v>280.13332515238022</v>
      </c>
      <c r="O89" s="263">
        <f t="shared" si="5"/>
        <v>265.94555418504308</v>
      </c>
      <c r="P89" s="263">
        <f t="shared" si="5"/>
        <v>252.74681814335659</v>
      </c>
      <c r="Q89" s="263">
        <f t="shared" si="5"/>
        <v>277.08486335850029</v>
      </c>
      <c r="R89" s="263">
        <f t="shared" si="5"/>
        <v>318.42252303079528</v>
      </c>
      <c r="S89" s="263">
        <f t="shared" si="5"/>
        <v>335.75051153535583</v>
      </c>
      <c r="T89" s="263">
        <f t="shared" si="5"/>
        <v>339.68366339526312</v>
      </c>
      <c r="U89" s="263">
        <f t="shared" si="5"/>
        <v>340.07454229701</v>
      </c>
      <c r="V89" s="263">
        <f t="shared" si="5"/>
        <v>300.79340958880749</v>
      </c>
      <c r="W89" s="263">
        <f t="shared" si="5"/>
        <v>346.52520240635408</v>
      </c>
      <c r="DA89" s="70"/>
    </row>
    <row r="90" spans="1:105" ht="12" customHeight="1" x14ac:dyDescent="0.25">
      <c r="A90" s="60" t="s">
        <v>1535</v>
      </c>
      <c r="B90" s="264">
        <v>414.22899440666117</v>
      </c>
      <c r="C90" s="264">
        <v>464.73440806183288</v>
      </c>
      <c r="D90" s="264">
        <v>334.14668914601071</v>
      </c>
      <c r="E90" s="264">
        <v>464.18215524069552</v>
      </c>
      <c r="F90" s="264">
        <v>394.32483127587932</v>
      </c>
      <c r="G90" s="264">
        <v>488.87286739828482</v>
      </c>
      <c r="H90" s="264">
        <v>326.52022640701938</v>
      </c>
      <c r="I90" s="264">
        <v>330.34285270746659</v>
      </c>
      <c r="J90" s="264">
        <v>379.39006024163319</v>
      </c>
      <c r="K90" s="264">
        <v>250.11972948548109</v>
      </c>
      <c r="L90" s="264">
        <v>283.20625057091331</v>
      </c>
      <c r="M90" s="264">
        <v>364.30336584092379</v>
      </c>
      <c r="N90" s="264">
        <v>280.13332515238022</v>
      </c>
      <c r="O90" s="264">
        <v>265.94555418504308</v>
      </c>
      <c r="P90" s="264">
        <v>252.74681814335659</v>
      </c>
      <c r="Q90" s="264">
        <v>277.08486335850029</v>
      </c>
      <c r="R90" s="264">
        <v>318.42252303079528</v>
      </c>
      <c r="S90" s="264">
        <v>335.75051153535583</v>
      </c>
      <c r="T90" s="264">
        <v>339.68366339526312</v>
      </c>
      <c r="U90" s="264">
        <v>340.07454229701</v>
      </c>
      <c r="V90" s="264">
        <v>300.79340958880749</v>
      </c>
      <c r="W90" s="264">
        <v>346.52520240635408</v>
      </c>
      <c r="DA90" s="72" t="s">
        <v>1772</v>
      </c>
    </row>
    <row r="91" spans="1:105" ht="12" customHeight="1" x14ac:dyDescent="0.25">
      <c r="A91" s="59" t="s">
        <v>30</v>
      </c>
      <c r="B91" s="232">
        <v>57.56061739408576</v>
      </c>
      <c r="C91" s="232">
        <v>38.186253043109019</v>
      </c>
      <c r="D91" s="232">
        <v>27.061548630465278</v>
      </c>
      <c r="E91" s="232">
        <v>25.26827779822921</v>
      </c>
      <c r="F91" s="232">
        <v>16.713258612893199</v>
      </c>
      <c r="G91" s="232">
        <v>20.748172061604649</v>
      </c>
      <c r="H91" s="232">
        <v>21.559499987074851</v>
      </c>
      <c r="I91" s="232">
        <v>42.800782739158777</v>
      </c>
      <c r="J91" s="232">
        <v>38.052111874809142</v>
      </c>
      <c r="K91" s="232">
        <v>4.6674918172521123</v>
      </c>
      <c r="L91" s="232">
        <v>6.6678844952448912</v>
      </c>
      <c r="M91" s="232">
        <v>52.140661975572428</v>
      </c>
      <c r="N91" s="232">
        <v>2.9107925075686829</v>
      </c>
      <c r="O91" s="232">
        <v>2.5196332578063019</v>
      </c>
      <c r="P91" s="232">
        <v>2.228168785972243</v>
      </c>
      <c r="Q91" s="232">
        <v>1.864607769021142</v>
      </c>
      <c r="R91" s="232">
        <v>2.8618657495125772</v>
      </c>
      <c r="S91" s="232">
        <v>3.3087580551653888</v>
      </c>
      <c r="T91" s="232">
        <v>3.6408611539047082</v>
      </c>
      <c r="U91" s="232">
        <v>2.6719054716068058</v>
      </c>
      <c r="V91" s="232">
        <v>2.512523874140185</v>
      </c>
      <c r="W91" s="232">
        <v>2.5391155969520951</v>
      </c>
      <c r="DA91" s="71" t="s">
        <v>1773</v>
      </c>
    </row>
    <row r="92" spans="1:105" ht="12" customHeight="1" x14ac:dyDescent="0.25">
      <c r="A92" s="59" t="s">
        <v>33</v>
      </c>
      <c r="B92" s="297">
        <v>3.6993699859013889</v>
      </c>
      <c r="C92" s="297">
        <v>3.8993976673523609</v>
      </c>
      <c r="D92" s="297">
        <v>3.3738490963928611</v>
      </c>
      <c r="E92" s="297">
        <v>3.684541459548619</v>
      </c>
      <c r="F92" s="297">
        <v>3.8410481958647171</v>
      </c>
      <c r="G92" s="297">
        <v>3.8878846966316751</v>
      </c>
      <c r="H92" s="297">
        <v>2.968757474566408</v>
      </c>
      <c r="I92" s="297">
        <v>2.8836067332010602</v>
      </c>
      <c r="J92" s="297">
        <v>3.581575232112256</v>
      </c>
      <c r="K92" s="297">
        <v>3.7001707769889829</v>
      </c>
      <c r="L92" s="297">
        <v>4.57607027104061</v>
      </c>
      <c r="M92" s="297">
        <v>3.718837924515662</v>
      </c>
      <c r="N92" s="297">
        <v>3.5003384546982419</v>
      </c>
      <c r="O92" s="297">
        <v>2.2426107271114688</v>
      </c>
      <c r="P92" s="297">
        <v>6.7067885367003601</v>
      </c>
      <c r="Q92" s="297">
        <v>5.798227401281113</v>
      </c>
      <c r="R92" s="297">
        <v>7.9475268459031936</v>
      </c>
      <c r="S92" s="297">
        <v>6.2759877011903864</v>
      </c>
      <c r="T92" s="297">
        <v>5.926520532793341</v>
      </c>
      <c r="U92" s="297">
        <v>6.8295056150783706</v>
      </c>
      <c r="V92" s="297">
        <v>5.9728516965806069</v>
      </c>
      <c r="W92" s="297">
        <v>4.5785607134621511</v>
      </c>
      <c r="DA92" s="122" t="s">
        <v>1774</v>
      </c>
    </row>
    <row r="93" spans="1:105" ht="12" customHeight="1" x14ac:dyDescent="0.25">
      <c r="A93" s="59" t="s">
        <v>160</v>
      </c>
      <c r="B93" s="297">
        <v>10.52135329460704</v>
      </c>
      <c r="C93" s="297">
        <v>12.045659517648019</v>
      </c>
      <c r="D93" s="297">
        <v>10.29422056789544</v>
      </c>
      <c r="E93" s="297">
        <v>12.440503005518741</v>
      </c>
      <c r="F93" s="297">
        <v>14.299450224309661</v>
      </c>
      <c r="G93" s="297">
        <v>19.306450033283049</v>
      </c>
      <c r="H93" s="297">
        <v>6.6744728865778971</v>
      </c>
      <c r="I93" s="297">
        <v>17.92313757845195</v>
      </c>
      <c r="J93" s="297">
        <v>21.766867421338429</v>
      </c>
      <c r="K93" s="297">
        <v>26.367376622949941</v>
      </c>
      <c r="L93" s="297">
        <v>32.174059233067737</v>
      </c>
      <c r="M93" s="297">
        <v>25.42772722983689</v>
      </c>
      <c r="N93" s="297">
        <v>21.409912583032419</v>
      </c>
      <c r="O93" s="297">
        <v>29.692679087006312</v>
      </c>
      <c r="P93" s="297">
        <v>22.623615822855999</v>
      </c>
      <c r="Q93" s="297">
        <v>29.056503279169231</v>
      </c>
      <c r="R93" s="297">
        <v>23.734661837351592</v>
      </c>
      <c r="S93" s="297">
        <v>24.194918885412381</v>
      </c>
      <c r="T93" s="297">
        <v>20.66802656429752</v>
      </c>
      <c r="U93" s="297">
        <v>21.075565822368159</v>
      </c>
      <c r="V93" s="297">
        <v>18.61885409579558</v>
      </c>
      <c r="W93" s="297">
        <v>22.453451911733289</v>
      </c>
      <c r="DA93" s="122" t="s">
        <v>1775</v>
      </c>
    </row>
    <row r="94" spans="1:105" ht="12" customHeight="1" x14ac:dyDescent="0.25">
      <c r="A94" s="59" t="s">
        <v>70</v>
      </c>
      <c r="B94" s="297">
        <v>28.17397934973804</v>
      </c>
      <c r="C94" s="297">
        <v>28.597458612200121</v>
      </c>
      <c r="D94" s="297">
        <v>25.966747213614699</v>
      </c>
      <c r="E94" s="297">
        <v>26.2793887994819</v>
      </c>
      <c r="F94" s="297">
        <v>16.99114148933074</v>
      </c>
      <c r="G94" s="297">
        <v>13.473188839521191</v>
      </c>
      <c r="H94" s="297">
        <v>24.623473658813339</v>
      </c>
      <c r="I94" s="297">
        <v>21.65137445130846</v>
      </c>
      <c r="J94" s="297">
        <v>22.983308353412031</v>
      </c>
      <c r="K94" s="297">
        <v>24.035051422263791</v>
      </c>
      <c r="L94" s="297">
        <v>22.601636501527999</v>
      </c>
      <c r="M94" s="297">
        <v>28.734357310207731</v>
      </c>
      <c r="N94" s="297">
        <v>16.624943956266961</v>
      </c>
      <c r="O94" s="297">
        <v>7.4758513650139076</v>
      </c>
      <c r="P94" s="297">
        <v>3.8327045147300201</v>
      </c>
      <c r="Q94" s="297">
        <v>2.513686655840071</v>
      </c>
      <c r="R94" s="297">
        <v>3.067663846314848</v>
      </c>
      <c r="S94" s="297">
        <v>3.287628122288472</v>
      </c>
      <c r="T94" s="297">
        <v>3.548089075292296</v>
      </c>
      <c r="U94" s="297">
        <v>4.2483933594699117</v>
      </c>
      <c r="V94" s="297">
        <v>2.7116623950844589</v>
      </c>
      <c r="W94" s="297">
        <v>2.6192852387849479</v>
      </c>
      <c r="DA94" s="122" t="s">
        <v>1776</v>
      </c>
    </row>
    <row r="95" spans="1:105" ht="12" customHeight="1" x14ac:dyDescent="0.25">
      <c r="A95" s="59" t="s">
        <v>162</v>
      </c>
      <c r="B95" s="297">
        <v>314.27367438232898</v>
      </c>
      <c r="C95" s="297">
        <v>382.00563922152338</v>
      </c>
      <c r="D95" s="297">
        <v>267.45032363764238</v>
      </c>
      <c r="E95" s="297">
        <v>396.50944417791698</v>
      </c>
      <c r="F95" s="297">
        <v>342.47993275348102</v>
      </c>
      <c r="G95" s="297">
        <v>431.45717176724429</v>
      </c>
      <c r="H95" s="297">
        <v>270.69402239998698</v>
      </c>
      <c r="I95" s="297">
        <v>245.08395120534641</v>
      </c>
      <c r="J95" s="297">
        <v>293.00619735996128</v>
      </c>
      <c r="K95" s="297">
        <v>191.34963884602629</v>
      </c>
      <c r="L95" s="297">
        <v>217.18660007003211</v>
      </c>
      <c r="M95" s="297">
        <v>254.28178140079109</v>
      </c>
      <c r="N95" s="297">
        <v>235.6873376508139</v>
      </c>
      <c r="O95" s="297">
        <v>224.0147797481051</v>
      </c>
      <c r="P95" s="297">
        <v>217.355540483098</v>
      </c>
      <c r="Q95" s="297">
        <v>237.8518382531887</v>
      </c>
      <c r="R95" s="297">
        <v>280.81080475171308</v>
      </c>
      <c r="S95" s="297">
        <v>298.68321877129921</v>
      </c>
      <c r="T95" s="297">
        <v>305.90016606897518</v>
      </c>
      <c r="U95" s="297">
        <v>305.24917202848673</v>
      </c>
      <c r="V95" s="297">
        <v>270.97751752720671</v>
      </c>
      <c r="W95" s="297">
        <v>314.33478894542162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2085.7448413592001</v>
      </c>
      <c r="C97" s="281">
        <v>2136.8659856759982</v>
      </c>
      <c r="D97" s="281">
        <v>2238.9663176744002</v>
      </c>
      <c r="E97" s="281">
        <v>2305.1092849191969</v>
      </c>
      <c r="F97" s="281">
        <v>2454.8572907390012</v>
      </c>
      <c r="G97" s="281">
        <v>2580.2090541361281</v>
      </c>
      <c r="H97" s="281">
        <v>2746.1122432502889</v>
      </c>
      <c r="I97" s="281">
        <v>2409.2295896897249</v>
      </c>
      <c r="J97" s="281">
        <v>1897.4175866435639</v>
      </c>
      <c r="K97" s="281">
        <v>1107.5575854737961</v>
      </c>
      <c r="L97" s="281">
        <v>1029.438868720759</v>
      </c>
      <c r="M97" s="281">
        <v>1237.0764284441759</v>
      </c>
      <c r="N97" s="281">
        <v>1091.7853783926971</v>
      </c>
      <c r="O97" s="281">
        <v>905.50693845275805</v>
      </c>
      <c r="P97" s="281">
        <v>990.04786896025166</v>
      </c>
      <c r="Q97" s="281">
        <v>1074.103838413384</v>
      </c>
      <c r="R97" s="281">
        <v>998.47726410370478</v>
      </c>
      <c r="S97" s="281">
        <v>1028.527536374412</v>
      </c>
      <c r="T97" s="281">
        <v>1024.5664936693679</v>
      </c>
      <c r="U97" s="281">
        <v>919.53989567552367</v>
      </c>
      <c r="V97" s="281">
        <v>818.36283014737182</v>
      </c>
      <c r="W97" s="281">
        <v>844.06630623833485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2287.4643422616055</v>
      </c>
      <c r="C99" s="225">
        <f t="shared" si="6"/>
        <v>2393.2111667846452</v>
      </c>
      <c r="D99" s="225">
        <f t="shared" si="6"/>
        <v>2285.904878162758</v>
      </c>
      <c r="E99" s="225">
        <f t="shared" si="6"/>
        <v>2297.081457313529</v>
      </c>
      <c r="F99" s="225">
        <f t="shared" si="6"/>
        <v>2184.424871183603</v>
      </c>
      <c r="G99" s="225">
        <f t="shared" si="6"/>
        <v>2123.4330273822543</v>
      </c>
      <c r="H99" s="225">
        <f t="shared" si="6"/>
        <v>2116.963682897619</v>
      </c>
      <c r="I99" s="225">
        <f t="shared" si="6"/>
        <v>2133.5730684734049</v>
      </c>
      <c r="J99" s="225">
        <f t="shared" si="6"/>
        <v>2083.8693449372722</v>
      </c>
      <c r="K99" s="225">
        <f t="shared" si="6"/>
        <v>1762.8272409584843</v>
      </c>
      <c r="L99" s="225">
        <f t="shared" si="6"/>
        <v>1915.7344929930905</v>
      </c>
      <c r="M99" s="225">
        <f t="shared" si="6"/>
        <v>2080.0681628415068</v>
      </c>
      <c r="N99" s="225">
        <f t="shared" si="6"/>
        <v>1792.4098154744429</v>
      </c>
      <c r="O99" s="225">
        <f t="shared" si="6"/>
        <v>1791.7222071596946</v>
      </c>
      <c r="P99" s="225">
        <f t="shared" si="6"/>
        <v>1728.4386381426339</v>
      </c>
      <c r="Q99" s="225">
        <f t="shared" si="6"/>
        <v>1790.3786181502373</v>
      </c>
      <c r="R99" s="225">
        <f t="shared" si="6"/>
        <v>1876.0511548828269</v>
      </c>
      <c r="S99" s="225">
        <f t="shared" si="6"/>
        <v>1893.4643526054558</v>
      </c>
      <c r="T99" s="225">
        <f t="shared" si="6"/>
        <v>1908.1757121050007</v>
      </c>
      <c r="U99" s="225">
        <f t="shared" si="6"/>
        <v>1842.8094035458607</v>
      </c>
      <c r="V99" s="225">
        <f t="shared" si="6"/>
        <v>1690.1524264198861</v>
      </c>
      <c r="W99" s="225">
        <f t="shared" si="6"/>
        <v>1744.0674106096249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14.156381256220101</v>
      </c>
      <c r="C104" s="262">
        <v>15.081992202369779</v>
      </c>
      <c r="D104" s="262">
        <v>12.578282074370289</v>
      </c>
      <c r="E104" s="262">
        <v>14.29059889737538</v>
      </c>
      <c r="F104" s="262">
        <v>12.512670838785059</v>
      </c>
      <c r="G104" s="262">
        <v>12.603105081735469</v>
      </c>
      <c r="H104" s="262">
        <v>11.51514249403138</v>
      </c>
      <c r="I104" s="262">
        <v>11.059708858955039</v>
      </c>
      <c r="J104" s="262">
        <v>11.983662378708461</v>
      </c>
      <c r="K104" s="262">
        <v>9.3499407784054913</v>
      </c>
      <c r="L104" s="262">
        <v>10.438637940704311</v>
      </c>
      <c r="M104" s="262">
        <v>12.62953470905933</v>
      </c>
      <c r="N104" s="262">
        <v>10.42389512456</v>
      </c>
      <c r="O104" s="262">
        <v>11.45257011160607</v>
      </c>
      <c r="P104" s="262">
        <v>6.5399745656472694</v>
      </c>
      <c r="Q104" s="262">
        <v>6.5221567876204398</v>
      </c>
      <c r="R104" s="262">
        <v>7.0248146163896399</v>
      </c>
      <c r="S104" s="262">
        <v>6.7850445849801746</v>
      </c>
      <c r="T104" s="262">
        <v>6.3807461507483731</v>
      </c>
      <c r="U104" s="262">
        <v>5.5761817980071058</v>
      </c>
      <c r="V104" s="262">
        <v>4.6211741929181294</v>
      </c>
      <c r="W104" s="262">
        <v>4.647378419760317</v>
      </c>
      <c r="DA104" s="68" t="s">
        <v>1784</v>
      </c>
    </row>
    <row r="105" spans="1:105" ht="12" customHeight="1" x14ac:dyDescent="0.25">
      <c r="A105" s="37" t="s">
        <v>160</v>
      </c>
      <c r="B105" s="228">
        <v>0.45857933735979212</v>
      </c>
      <c r="C105" s="228">
        <v>0.46103779761380931</v>
      </c>
      <c r="D105" s="228">
        <v>0.46619677232238282</v>
      </c>
      <c r="E105" s="228">
        <v>0.43472860128214308</v>
      </c>
      <c r="F105" s="228">
        <v>0.50149846759367234</v>
      </c>
      <c r="G105" s="228">
        <v>0.53979781587702402</v>
      </c>
      <c r="H105" s="228">
        <v>0.2770952998179827</v>
      </c>
      <c r="I105" s="228">
        <v>0.75368570624202136</v>
      </c>
      <c r="J105" s="228">
        <v>0.82868205512012594</v>
      </c>
      <c r="K105" s="228">
        <v>1.132357107575845</v>
      </c>
      <c r="L105" s="228">
        <v>1.346857825750839</v>
      </c>
      <c r="M105" s="228">
        <v>1.1481210102363799</v>
      </c>
      <c r="N105" s="228">
        <v>0.86805550502207174</v>
      </c>
      <c r="O105" s="228">
        <v>1.340352745665109</v>
      </c>
      <c r="P105" s="228">
        <v>0.61654467972134663</v>
      </c>
      <c r="Q105" s="228">
        <v>0.71002303262138511</v>
      </c>
      <c r="R105" s="228">
        <v>0.54747687186908744</v>
      </c>
      <c r="S105" s="228">
        <v>0.50843827506848049</v>
      </c>
      <c r="T105" s="228">
        <v>0.40382815570713382</v>
      </c>
      <c r="U105" s="228">
        <v>0.36013569579607679</v>
      </c>
      <c r="V105" s="228">
        <v>0.29710651265067312</v>
      </c>
      <c r="W105" s="228">
        <v>0.30983768197528649</v>
      </c>
      <c r="DA105" s="69" t="s">
        <v>1785</v>
      </c>
    </row>
    <row r="106" spans="1:105" ht="12" customHeight="1" x14ac:dyDescent="0.25">
      <c r="A106" s="37" t="s">
        <v>162</v>
      </c>
      <c r="B106" s="228">
        <v>13.697801918860311</v>
      </c>
      <c r="C106" s="228">
        <v>14.620954404755979</v>
      </c>
      <c r="D106" s="228">
        <v>12.112085302047911</v>
      </c>
      <c r="E106" s="228">
        <v>13.855870296093229</v>
      </c>
      <c r="F106" s="228">
        <v>12.011172371191391</v>
      </c>
      <c r="G106" s="228">
        <v>12.06330726585845</v>
      </c>
      <c r="H106" s="228">
        <v>11.238047194213401</v>
      </c>
      <c r="I106" s="228">
        <v>10.306023152713021</v>
      </c>
      <c r="J106" s="228">
        <v>11.15498032358833</v>
      </c>
      <c r="K106" s="228">
        <v>8.2175836708296472</v>
      </c>
      <c r="L106" s="228">
        <v>9.0917801149534743</v>
      </c>
      <c r="M106" s="228">
        <v>11.48141369882295</v>
      </c>
      <c r="N106" s="228">
        <v>9.5558396195379292</v>
      </c>
      <c r="O106" s="228">
        <v>10.11221736594096</v>
      </c>
      <c r="P106" s="228">
        <v>5.9234298859259216</v>
      </c>
      <c r="Q106" s="228">
        <v>5.8121337549990546</v>
      </c>
      <c r="R106" s="228">
        <v>6.4773377445205522</v>
      </c>
      <c r="S106" s="228">
        <v>6.2766063099116938</v>
      </c>
      <c r="T106" s="228">
        <v>5.976917995041239</v>
      </c>
      <c r="U106" s="228">
        <v>5.2160461022110294</v>
      </c>
      <c r="V106" s="228">
        <v>4.324067680267456</v>
      </c>
      <c r="W106" s="228">
        <v>4.3375407377850301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1595.414919145288</v>
      </c>
      <c r="C110" s="263">
        <f t="shared" si="7"/>
        <v>1659.136565037833</v>
      </c>
      <c r="D110" s="263">
        <f t="shared" si="7"/>
        <v>1541.903530496435</v>
      </c>
      <c r="E110" s="263">
        <f t="shared" si="7"/>
        <v>1580.1007850043191</v>
      </c>
      <c r="F110" s="263">
        <f t="shared" si="7"/>
        <v>1476.398892005963</v>
      </c>
      <c r="G110" s="263">
        <f t="shared" si="7"/>
        <v>1430.4898993956449</v>
      </c>
      <c r="H110" s="263">
        <f t="shared" si="7"/>
        <v>1416.011541278011</v>
      </c>
      <c r="I110" s="263">
        <f t="shared" si="7"/>
        <v>1441.549165865827</v>
      </c>
      <c r="J110" s="263">
        <f t="shared" si="7"/>
        <v>1437.6413879304571</v>
      </c>
      <c r="K110" s="263">
        <f t="shared" si="7"/>
        <v>1212.5649777044</v>
      </c>
      <c r="L110" s="263">
        <f t="shared" si="7"/>
        <v>1323.4007172122181</v>
      </c>
      <c r="M110" s="263">
        <f t="shared" si="7"/>
        <v>1470.589880504238</v>
      </c>
      <c r="N110" s="263">
        <f t="shared" si="7"/>
        <v>1215.9322919643121</v>
      </c>
      <c r="O110" s="263">
        <f t="shared" si="7"/>
        <v>1205.118018044659</v>
      </c>
      <c r="P110" s="263">
        <f t="shared" si="7"/>
        <v>1154.2966860435381</v>
      </c>
      <c r="Q110" s="263">
        <f t="shared" si="7"/>
        <v>1209.8837868211731</v>
      </c>
      <c r="R110" s="263">
        <f t="shared" si="7"/>
        <v>1290.371914859792</v>
      </c>
      <c r="S110" s="263">
        <f t="shared" si="7"/>
        <v>1305.699183455275</v>
      </c>
      <c r="T110" s="263">
        <f t="shared" si="7"/>
        <v>1312.004293036036</v>
      </c>
      <c r="U110" s="263">
        <f t="shared" si="7"/>
        <v>1231.998918912341</v>
      </c>
      <c r="V110" s="263">
        <f t="shared" si="7"/>
        <v>1149.281398988205</v>
      </c>
      <c r="W110" s="263">
        <f t="shared" si="7"/>
        <v>1177.2716764139161</v>
      </c>
      <c r="DA110" s="70"/>
    </row>
    <row r="111" spans="1:105" ht="12" customHeight="1" x14ac:dyDescent="0.25">
      <c r="A111" s="60" t="s">
        <v>1556</v>
      </c>
      <c r="B111" s="264">
        <v>1595.414919145288</v>
      </c>
      <c r="C111" s="264">
        <v>1659.136565037833</v>
      </c>
      <c r="D111" s="264">
        <v>1541.903530496435</v>
      </c>
      <c r="E111" s="264">
        <v>1580.1007850043191</v>
      </c>
      <c r="F111" s="264">
        <v>1476.398892005963</v>
      </c>
      <c r="G111" s="264">
        <v>1430.4898993956449</v>
      </c>
      <c r="H111" s="264">
        <v>1416.011541278011</v>
      </c>
      <c r="I111" s="264">
        <v>1441.549165865827</v>
      </c>
      <c r="J111" s="264">
        <v>1437.6413879304571</v>
      </c>
      <c r="K111" s="264">
        <v>1212.5649777044</v>
      </c>
      <c r="L111" s="264">
        <v>1323.4007172122181</v>
      </c>
      <c r="M111" s="264">
        <v>1470.589880504238</v>
      </c>
      <c r="N111" s="264">
        <v>1215.9322919643121</v>
      </c>
      <c r="O111" s="264">
        <v>1205.118018044659</v>
      </c>
      <c r="P111" s="264">
        <v>1154.2966860435381</v>
      </c>
      <c r="Q111" s="264">
        <v>1209.8837868211731</v>
      </c>
      <c r="R111" s="264">
        <v>1290.371914859792</v>
      </c>
      <c r="S111" s="264">
        <v>1305.699183455275</v>
      </c>
      <c r="T111" s="264">
        <v>1312.004293036036</v>
      </c>
      <c r="U111" s="264">
        <v>1231.998918912341</v>
      </c>
      <c r="V111" s="264">
        <v>1149.281398988205</v>
      </c>
      <c r="W111" s="264">
        <v>1177.2716764139161</v>
      </c>
      <c r="DA111" s="72" t="s">
        <v>1790</v>
      </c>
    </row>
    <row r="112" spans="1:105" ht="12" customHeight="1" x14ac:dyDescent="0.25">
      <c r="A112" s="59" t="s">
        <v>30</v>
      </c>
      <c r="B112" s="232">
        <v>221.6963780560055</v>
      </c>
      <c r="C112" s="232">
        <v>136.32777691205479</v>
      </c>
      <c r="D112" s="232">
        <v>124.8741906755281</v>
      </c>
      <c r="E112" s="232">
        <v>86.014563752425715</v>
      </c>
      <c r="F112" s="232">
        <v>62.576420607458758</v>
      </c>
      <c r="G112" s="232">
        <v>60.711183917818069</v>
      </c>
      <c r="H112" s="232">
        <v>93.496507526692142</v>
      </c>
      <c r="I112" s="232">
        <v>186.7739294201605</v>
      </c>
      <c r="J112" s="232">
        <v>144.192736347768</v>
      </c>
      <c r="K112" s="232">
        <v>22.62771162820367</v>
      </c>
      <c r="L112" s="232">
        <v>31.158504113191409</v>
      </c>
      <c r="M112" s="232">
        <v>210.4771381594943</v>
      </c>
      <c r="N112" s="232">
        <v>12.634436132278431</v>
      </c>
      <c r="O112" s="232">
        <v>11.417582997962789</v>
      </c>
      <c r="P112" s="232">
        <v>10.176064191378289</v>
      </c>
      <c r="Q112" s="232">
        <v>8.1417609073818511</v>
      </c>
      <c r="R112" s="232">
        <v>11.597393149582739</v>
      </c>
      <c r="S112" s="232">
        <v>12.867419534595619</v>
      </c>
      <c r="T112" s="232">
        <v>14.062570500226551</v>
      </c>
      <c r="U112" s="232">
        <v>9.6795973912702244</v>
      </c>
      <c r="V112" s="232">
        <v>9.5999342439401119</v>
      </c>
      <c r="W112" s="232">
        <v>8.6262957345514568</v>
      </c>
      <c r="DA112" s="71" t="s">
        <v>1791</v>
      </c>
    </row>
    <row r="113" spans="1:105" ht="12" customHeight="1" x14ac:dyDescent="0.25">
      <c r="A113" s="59" t="s">
        <v>33</v>
      </c>
      <c r="B113" s="297">
        <v>14.248230197887031</v>
      </c>
      <c r="C113" s="297">
        <v>13.921141063148379</v>
      </c>
      <c r="D113" s="297">
        <v>15.568461403540031</v>
      </c>
      <c r="E113" s="297">
        <v>12.54237541638118</v>
      </c>
      <c r="F113" s="297">
        <v>14.381339572674939</v>
      </c>
      <c r="G113" s="297">
        <v>11.376331474774791</v>
      </c>
      <c r="H113" s="297">
        <v>12.874531215108281</v>
      </c>
      <c r="I113" s="297">
        <v>12.58347455336701</v>
      </c>
      <c r="J113" s="297">
        <v>13.571838925858531</v>
      </c>
      <c r="K113" s="297">
        <v>17.938199057434051</v>
      </c>
      <c r="L113" s="297">
        <v>21.383619416945969</v>
      </c>
      <c r="M113" s="297">
        <v>15.011899235145011</v>
      </c>
      <c r="N113" s="297">
        <v>15.19338892492309</v>
      </c>
      <c r="O113" s="297">
        <v>10.16227025484249</v>
      </c>
      <c r="P113" s="297">
        <v>30.629955458101971</v>
      </c>
      <c r="Q113" s="297">
        <v>25.317807837217881</v>
      </c>
      <c r="R113" s="297">
        <v>32.206469997588393</v>
      </c>
      <c r="S113" s="297">
        <v>24.406670236619171</v>
      </c>
      <c r="T113" s="297">
        <v>22.89076932364334</v>
      </c>
      <c r="U113" s="297">
        <v>24.74146837822942</v>
      </c>
      <c r="V113" s="297">
        <v>22.82126913345332</v>
      </c>
      <c r="W113" s="297">
        <v>15.555029790819169</v>
      </c>
      <c r="DA113" s="122" t="s">
        <v>1792</v>
      </c>
    </row>
    <row r="114" spans="1:105" ht="12" customHeight="1" x14ac:dyDescent="0.25">
      <c r="A114" s="59" t="s">
        <v>160</v>
      </c>
      <c r="B114" s="297">
        <v>40.523295670933237</v>
      </c>
      <c r="C114" s="297">
        <v>43.003904615271701</v>
      </c>
      <c r="D114" s="297">
        <v>47.502176597689292</v>
      </c>
      <c r="E114" s="297">
        <v>42.348134978768741</v>
      </c>
      <c r="F114" s="297">
        <v>53.538835987467792</v>
      </c>
      <c r="G114" s="297">
        <v>56.492564033622209</v>
      </c>
      <c r="H114" s="297">
        <v>28.945008226106889</v>
      </c>
      <c r="I114" s="297">
        <v>78.212934877073835</v>
      </c>
      <c r="J114" s="297">
        <v>82.482259737065235</v>
      </c>
      <c r="K114" s="297">
        <v>127.8274109471509</v>
      </c>
      <c r="L114" s="297">
        <v>150.346869035677</v>
      </c>
      <c r="M114" s="297">
        <v>102.644559053425</v>
      </c>
      <c r="N114" s="297">
        <v>92.930764533928155</v>
      </c>
      <c r="O114" s="297">
        <v>134.55078307822151</v>
      </c>
      <c r="P114" s="297">
        <v>103.3222295832539</v>
      </c>
      <c r="Q114" s="297">
        <v>126.8744593012957</v>
      </c>
      <c r="R114" s="297">
        <v>96.182081443563717</v>
      </c>
      <c r="S114" s="297">
        <v>94.091549370946723</v>
      </c>
      <c r="T114" s="297">
        <v>79.828801037710804</v>
      </c>
      <c r="U114" s="297">
        <v>76.351126236160326</v>
      </c>
      <c r="V114" s="297">
        <v>71.139532983868421</v>
      </c>
      <c r="W114" s="297">
        <v>76.282512180478506</v>
      </c>
      <c r="DA114" s="122" t="s">
        <v>1793</v>
      </c>
    </row>
    <row r="115" spans="1:105" ht="12" customHeight="1" x14ac:dyDescent="0.25">
      <c r="A115" s="59" t="s">
        <v>70</v>
      </c>
      <c r="B115" s="297">
        <v>108.5128940591139</v>
      </c>
      <c r="C115" s="297">
        <v>102.095064250858</v>
      </c>
      <c r="D115" s="297">
        <v>119.8222831610509</v>
      </c>
      <c r="E115" s="297">
        <v>89.45643946601804</v>
      </c>
      <c r="F115" s="297">
        <v>63.616847023295577</v>
      </c>
      <c r="G115" s="297">
        <v>39.423870361541788</v>
      </c>
      <c r="H115" s="297">
        <v>106.7839602799112</v>
      </c>
      <c r="I115" s="297">
        <v>94.482203941526166</v>
      </c>
      <c r="J115" s="297">
        <v>87.091779102986166</v>
      </c>
      <c r="K115" s="297">
        <v>116.5204426372657</v>
      </c>
      <c r="L115" s="297">
        <v>105.6156843148574</v>
      </c>
      <c r="M115" s="297">
        <v>115.99249154792631</v>
      </c>
      <c r="N115" s="297">
        <v>72.161376007392064</v>
      </c>
      <c r="O115" s="297">
        <v>33.876419584489177</v>
      </c>
      <c r="P115" s="297">
        <v>17.503991355600981</v>
      </c>
      <c r="Q115" s="297">
        <v>10.97594683876599</v>
      </c>
      <c r="R115" s="297">
        <v>12.43136708370537</v>
      </c>
      <c r="S115" s="297">
        <v>12.785247400359131</v>
      </c>
      <c r="T115" s="297">
        <v>13.704244862199831</v>
      </c>
      <c r="U115" s="297">
        <v>15.39079047384288</v>
      </c>
      <c r="V115" s="297">
        <v>10.36080928523887</v>
      </c>
      <c r="W115" s="297">
        <v>8.8986610574274252</v>
      </c>
      <c r="DA115" s="122" t="s">
        <v>1794</v>
      </c>
    </row>
    <row r="116" spans="1:105" ht="12" customHeight="1" x14ac:dyDescent="0.25">
      <c r="A116" s="59" t="s">
        <v>162</v>
      </c>
      <c r="B116" s="297">
        <v>1210.434121161348</v>
      </c>
      <c r="C116" s="297">
        <v>1363.788678196501</v>
      </c>
      <c r="D116" s="297">
        <v>1234.1364186586261</v>
      </c>
      <c r="E116" s="297">
        <v>1349.739271390725</v>
      </c>
      <c r="F116" s="297">
        <v>1282.285448815067</v>
      </c>
      <c r="G116" s="297">
        <v>1262.485949607888</v>
      </c>
      <c r="H116" s="297">
        <v>1173.9115340301919</v>
      </c>
      <c r="I116" s="297">
        <v>1069.4966230737</v>
      </c>
      <c r="J116" s="297">
        <v>1110.3027738167791</v>
      </c>
      <c r="K116" s="297">
        <v>927.65121343434555</v>
      </c>
      <c r="L116" s="297">
        <v>1014.896040331546</v>
      </c>
      <c r="M116" s="297">
        <v>1026.463792508247</v>
      </c>
      <c r="N116" s="297">
        <v>1023.01232636579</v>
      </c>
      <c r="O116" s="297">
        <v>1015.110962129143</v>
      </c>
      <c r="P116" s="297">
        <v>992.66444545520255</v>
      </c>
      <c r="Q116" s="297">
        <v>1038.5738119365119</v>
      </c>
      <c r="R116" s="297">
        <v>1137.954603185352</v>
      </c>
      <c r="S116" s="297">
        <v>1161.548296912754</v>
      </c>
      <c r="T116" s="297">
        <v>1181.5179073122549</v>
      </c>
      <c r="U116" s="297">
        <v>1105.835936432838</v>
      </c>
      <c r="V116" s="297">
        <v>1035.3598533417039</v>
      </c>
      <c r="W116" s="297">
        <v>1067.9091776506391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133.4172998600973</v>
      </c>
      <c r="C119" s="263">
        <f t="shared" si="8"/>
        <v>138.74605154444239</v>
      </c>
      <c r="D119" s="263">
        <f t="shared" si="8"/>
        <v>128.9423855919527</v>
      </c>
      <c r="E119" s="263">
        <f t="shared" si="8"/>
        <v>132.13664841183461</v>
      </c>
      <c r="F119" s="263">
        <f t="shared" si="8"/>
        <v>123.464530338855</v>
      </c>
      <c r="G119" s="263">
        <f t="shared" si="8"/>
        <v>119.62536990487369</v>
      </c>
      <c r="H119" s="263">
        <f t="shared" si="8"/>
        <v>118.41461060753871</v>
      </c>
      <c r="I119" s="263">
        <f t="shared" si="8"/>
        <v>120.5502061046477</v>
      </c>
      <c r="J119" s="263">
        <f t="shared" si="8"/>
        <v>120.22341639349889</v>
      </c>
      <c r="K119" s="263">
        <f t="shared" si="8"/>
        <v>101.401298990553</v>
      </c>
      <c r="L119" s="263">
        <f t="shared" si="8"/>
        <v>110.6699882297461</v>
      </c>
      <c r="M119" s="263">
        <f t="shared" si="8"/>
        <v>122.9787491040701</v>
      </c>
      <c r="N119" s="263">
        <f t="shared" si="8"/>
        <v>101.6828921804791</v>
      </c>
      <c r="O119" s="263">
        <f t="shared" si="8"/>
        <v>100.7785435944195</v>
      </c>
      <c r="P119" s="263">
        <f t="shared" si="8"/>
        <v>96.528586539664275</v>
      </c>
      <c r="Q119" s="263">
        <f t="shared" si="8"/>
        <v>101.1770831807615</v>
      </c>
      <c r="R119" s="263">
        <f t="shared" si="8"/>
        <v>107.9079395773278</v>
      </c>
      <c r="S119" s="263">
        <f t="shared" si="8"/>
        <v>109.18968940033631</v>
      </c>
      <c r="T119" s="263">
        <f t="shared" si="8"/>
        <v>109.71695706311949</v>
      </c>
      <c r="U119" s="263">
        <f t="shared" si="8"/>
        <v>103.0264711827451</v>
      </c>
      <c r="V119" s="263">
        <f t="shared" si="8"/>
        <v>96.109180873516749</v>
      </c>
      <c r="W119" s="263">
        <f t="shared" si="8"/>
        <v>98.44988058220062</v>
      </c>
      <c r="DA119" s="70"/>
    </row>
    <row r="120" spans="1:105" ht="12" customHeight="1" x14ac:dyDescent="0.25">
      <c r="A120" s="60" t="s">
        <v>1568</v>
      </c>
      <c r="B120" s="264">
        <v>133.4172998600973</v>
      </c>
      <c r="C120" s="264">
        <v>138.74605154444239</v>
      </c>
      <c r="D120" s="264">
        <v>128.9423855919527</v>
      </c>
      <c r="E120" s="264">
        <v>132.13664841183461</v>
      </c>
      <c r="F120" s="264">
        <v>123.464530338855</v>
      </c>
      <c r="G120" s="264">
        <v>119.62536990487369</v>
      </c>
      <c r="H120" s="264">
        <v>118.41461060753871</v>
      </c>
      <c r="I120" s="264">
        <v>120.5502061046477</v>
      </c>
      <c r="J120" s="264">
        <v>120.22341639349889</v>
      </c>
      <c r="K120" s="264">
        <v>101.401298990553</v>
      </c>
      <c r="L120" s="264">
        <v>110.6699882297461</v>
      </c>
      <c r="M120" s="264">
        <v>122.9787491040701</v>
      </c>
      <c r="N120" s="264">
        <v>101.6828921804791</v>
      </c>
      <c r="O120" s="264">
        <v>100.7785435944195</v>
      </c>
      <c r="P120" s="264">
        <v>96.528586539664275</v>
      </c>
      <c r="Q120" s="264">
        <v>101.1770831807615</v>
      </c>
      <c r="R120" s="264">
        <v>107.9079395773278</v>
      </c>
      <c r="S120" s="264">
        <v>109.18968940033631</v>
      </c>
      <c r="T120" s="264">
        <v>109.71695706311949</v>
      </c>
      <c r="U120" s="264">
        <v>103.0264711827451</v>
      </c>
      <c r="V120" s="264">
        <v>96.109180873516749</v>
      </c>
      <c r="W120" s="264">
        <v>98.44988058220062</v>
      </c>
      <c r="DA120" s="72" t="s">
        <v>1798</v>
      </c>
    </row>
    <row r="121" spans="1:105" ht="12" customHeight="1" x14ac:dyDescent="0.25">
      <c r="A121" s="59" t="s">
        <v>30</v>
      </c>
      <c r="B121" s="232">
        <v>18.53946067198714</v>
      </c>
      <c r="C121" s="232">
        <v>11.400472487295151</v>
      </c>
      <c r="D121" s="232">
        <v>10.44266111731573</v>
      </c>
      <c r="E121" s="232">
        <v>7.1930071022783206</v>
      </c>
      <c r="F121" s="232">
        <v>5.2329816978454726</v>
      </c>
      <c r="G121" s="232">
        <v>5.0770004294333839</v>
      </c>
      <c r="H121" s="232">
        <v>7.8186880609360658</v>
      </c>
      <c r="I121" s="232">
        <v>15.6190549859268</v>
      </c>
      <c r="J121" s="232">
        <v>12.058183305233481</v>
      </c>
      <c r="K121" s="232">
        <v>1.8922526994201569</v>
      </c>
      <c r="L121" s="232">
        <v>2.605644109614325</v>
      </c>
      <c r="M121" s="232">
        <v>17.601246621514861</v>
      </c>
      <c r="N121" s="232">
        <v>1.056560480784833</v>
      </c>
      <c r="O121" s="232">
        <v>0.95480058274297119</v>
      </c>
      <c r="P121" s="232">
        <v>0.85097800661414036</v>
      </c>
      <c r="Q121" s="232">
        <v>0.68085846718251886</v>
      </c>
      <c r="R121" s="232">
        <v>0.96983728863601937</v>
      </c>
      <c r="S121" s="232">
        <v>1.076043824005686</v>
      </c>
      <c r="T121" s="232">
        <v>1.1759888682986721</v>
      </c>
      <c r="U121" s="232">
        <v>0.80946074414796876</v>
      </c>
      <c r="V121" s="232">
        <v>0.8027988771392065</v>
      </c>
      <c r="W121" s="232">
        <v>0.72137791297269616</v>
      </c>
      <c r="DA121" s="71" t="s">
        <v>1799</v>
      </c>
    </row>
    <row r="122" spans="1:105" ht="12" customHeight="1" x14ac:dyDescent="0.25">
      <c r="A122" s="59" t="s">
        <v>33</v>
      </c>
      <c r="B122" s="297">
        <v>1.1915147451457899</v>
      </c>
      <c r="C122" s="297">
        <v>1.1641617671544691</v>
      </c>
      <c r="D122" s="297">
        <v>1.3019196815266221</v>
      </c>
      <c r="E122" s="297">
        <v>1.048861861453394</v>
      </c>
      <c r="F122" s="297">
        <v>1.202646077288392</v>
      </c>
      <c r="G122" s="297">
        <v>0.95135090531247068</v>
      </c>
      <c r="H122" s="297">
        <v>1.076638541530313</v>
      </c>
      <c r="I122" s="297">
        <v>1.0522987955182741</v>
      </c>
      <c r="J122" s="297">
        <v>1.1349512166993321</v>
      </c>
      <c r="K122" s="297">
        <v>1.5000900730437829</v>
      </c>
      <c r="L122" s="297">
        <v>1.78821492115248</v>
      </c>
      <c r="M122" s="297">
        <v>1.2553769164938571</v>
      </c>
      <c r="N122" s="297">
        <v>1.270554074530972</v>
      </c>
      <c r="O122" s="297">
        <v>0.84982448238356956</v>
      </c>
      <c r="P122" s="297">
        <v>2.5614439874012929</v>
      </c>
      <c r="Q122" s="297">
        <v>2.117213221140009</v>
      </c>
      <c r="R122" s="297">
        <v>2.6932807343969549</v>
      </c>
      <c r="S122" s="297">
        <v>2.0410189239611829</v>
      </c>
      <c r="T122" s="297">
        <v>1.9142510191123041</v>
      </c>
      <c r="U122" s="297">
        <v>2.0690165711661801</v>
      </c>
      <c r="V122" s="297">
        <v>1.9084390340270181</v>
      </c>
      <c r="W122" s="297">
        <v>1.3007964567902339</v>
      </c>
      <c r="DA122" s="122" t="s">
        <v>1800</v>
      </c>
    </row>
    <row r="123" spans="1:105" ht="12" customHeight="1" x14ac:dyDescent="0.25">
      <c r="A123" s="59" t="s">
        <v>160</v>
      </c>
      <c r="B123" s="297">
        <v>3.388779072433846</v>
      </c>
      <c r="C123" s="297">
        <v>3.59622112615348</v>
      </c>
      <c r="D123" s="297">
        <v>3.97239117115469</v>
      </c>
      <c r="E123" s="297">
        <v>3.541382091377915</v>
      </c>
      <c r="F123" s="297">
        <v>4.4772095643478682</v>
      </c>
      <c r="G123" s="297">
        <v>4.7242164186212889</v>
      </c>
      <c r="H123" s="297">
        <v>2.4205395070671361</v>
      </c>
      <c r="I123" s="297">
        <v>6.5405923313185212</v>
      </c>
      <c r="J123" s="297">
        <v>6.8976165688446409</v>
      </c>
      <c r="K123" s="297">
        <v>10.68962550871248</v>
      </c>
      <c r="L123" s="297">
        <v>12.5728254565313</v>
      </c>
      <c r="M123" s="297">
        <v>8.583698039864684</v>
      </c>
      <c r="N123" s="297">
        <v>7.7713775452805018</v>
      </c>
      <c r="O123" s="297">
        <v>11.251870567924181</v>
      </c>
      <c r="P123" s="297">
        <v>8.6403685468278333</v>
      </c>
      <c r="Q123" s="297">
        <v>10.60993449293875</v>
      </c>
      <c r="R123" s="297">
        <v>8.0432704039140699</v>
      </c>
      <c r="S123" s="297">
        <v>7.8684487064029813</v>
      </c>
      <c r="T123" s="297">
        <v>6.6757198755707563</v>
      </c>
      <c r="U123" s="297">
        <v>6.3848977350438707</v>
      </c>
      <c r="V123" s="297">
        <v>5.9490758736923492</v>
      </c>
      <c r="W123" s="297">
        <v>6.3791598533607656</v>
      </c>
      <c r="DA123" s="122" t="s">
        <v>1801</v>
      </c>
    </row>
    <row r="124" spans="1:105" ht="12" customHeight="1" x14ac:dyDescent="0.25">
      <c r="A124" s="59" t="s">
        <v>70</v>
      </c>
      <c r="B124" s="297">
        <v>9.0744402297101576</v>
      </c>
      <c r="C124" s="297">
        <v>8.5377462865208447</v>
      </c>
      <c r="D124" s="297">
        <v>10.020193048579371</v>
      </c>
      <c r="E124" s="297">
        <v>7.4808355277562164</v>
      </c>
      <c r="F124" s="297">
        <v>5.319987831133</v>
      </c>
      <c r="G124" s="297">
        <v>3.2968391297790252</v>
      </c>
      <c r="H124" s="297">
        <v>8.9298573543151374</v>
      </c>
      <c r="I124" s="297">
        <v>7.9011173729418616</v>
      </c>
      <c r="J124" s="297">
        <v>7.2830897270018111</v>
      </c>
      <c r="K124" s="297">
        <v>9.7440751296820842</v>
      </c>
      <c r="L124" s="297">
        <v>8.8321597441959927</v>
      </c>
      <c r="M124" s="297">
        <v>9.6999249791772897</v>
      </c>
      <c r="N124" s="297">
        <v>6.0345279623267212</v>
      </c>
      <c r="O124" s="297">
        <v>2.8329310298236461</v>
      </c>
      <c r="P124" s="297">
        <v>1.463779256050757</v>
      </c>
      <c r="Q124" s="297">
        <v>0.91786855761675024</v>
      </c>
      <c r="R124" s="297">
        <v>1.0395787390318529</v>
      </c>
      <c r="S124" s="297">
        <v>1.069172141823193</v>
      </c>
      <c r="T124" s="297">
        <v>1.146023723481183</v>
      </c>
      <c r="U124" s="297">
        <v>1.2870618690419999</v>
      </c>
      <c r="V124" s="297">
        <v>0.86642739930158186</v>
      </c>
      <c r="W124" s="297">
        <v>0.74415458725195061</v>
      </c>
      <c r="DA124" s="122" t="s">
        <v>1802</v>
      </c>
    </row>
    <row r="125" spans="1:105" ht="12" customHeight="1" x14ac:dyDescent="0.25">
      <c r="A125" s="59" t="s">
        <v>162</v>
      </c>
      <c r="B125" s="297">
        <v>101.22310514082039</v>
      </c>
      <c r="C125" s="297">
        <v>114.0474498773185</v>
      </c>
      <c r="D125" s="297">
        <v>103.20522057337629</v>
      </c>
      <c r="E125" s="297">
        <v>112.8725618289688</v>
      </c>
      <c r="F125" s="297">
        <v>107.2317051682402</v>
      </c>
      <c r="G125" s="297">
        <v>105.5759630217275</v>
      </c>
      <c r="H125" s="297">
        <v>98.168887143690029</v>
      </c>
      <c r="I125" s="297">
        <v>89.437142618942289</v>
      </c>
      <c r="J125" s="297">
        <v>92.849575575719669</v>
      </c>
      <c r="K125" s="297">
        <v>77.57525557969447</v>
      </c>
      <c r="L125" s="297">
        <v>84.871143998252037</v>
      </c>
      <c r="M125" s="297">
        <v>85.838502547019459</v>
      </c>
      <c r="N125" s="297">
        <v>85.549872117556106</v>
      </c>
      <c r="O125" s="297">
        <v>84.88911693154509</v>
      </c>
      <c r="P125" s="297">
        <v>83.012016742770243</v>
      </c>
      <c r="Q125" s="297">
        <v>86.851208441883429</v>
      </c>
      <c r="R125" s="297">
        <v>95.16197241134887</v>
      </c>
      <c r="S125" s="297">
        <v>97.135005804143304</v>
      </c>
      <c r="T125" s="297">
        <v>98.804973576656593</v>
      </c>
      <c r="U125" s="297">
        <v>92.476034263345085</v>
      </c>
      <c r="V125" s="297">
        <v>86.58243968935659</v>
      </c>
      <c r="W125" s="297">
        <v>89.304391771824982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544.47574199999997</v>
      </c>
      <c r="C128" s="281">
        <v>580.24655800000005</v>
      </c>
      <c r="D128" s="281">
        <v>602.48068000000001</v>
      </c>
      <c r="E128" s="281">
        <v>570.55342499999995</v>
      </c>
      <c r="F128" s="281">
        <v>572.04877799999997</v>
      </c>
      <c r="G128" s="281">
        <v>560.714653</v>
      </c>
      <c r="H128" s="281">
        <v>571.02238851803804</v>
      </c>
      <c r="I128" s="281">
        <v>560.41398764397502</v>
      </c>
      <c r="J128" s="281">
        <v>514.02087823460795</v>
      </c>
      <c r="K128" s="281">
        <v>439.51102348512597</v>
      </c>
      <c r="L128" s="281">
        <v>471.22514961042202</v>
      </c>
      <c r="M128" s="281">
        <v>473.86999852413948</v>
      </c>
      <c r="N128" s="281">
        <v>464.3707362050917</v>
      </c>
      <c r="O128" s="281">
        <v>474.37307540901003</v>
      </c>
      <c r="P128" s="281">
        <v>471.07339099378419</v>
      </c>
      <c r="Q128" s="281">
        <v>472.79559136068258</v>
      </c>
      <c r="R128" s="281">
        <v>470.74648582931741</v>
      </c>
      <c r="S128" s="281">
        <v>471.79043516486428</v>
      </c>
      <c r="T128" s="281">
        <v>480.07371585509691</v>
      </c>
      <c r="U128" s="281">
        <v>502.20783165276748</v>
      </c>
      <c r="V128" s="281">
        <v>440.1406723652463</v>
      </c>
      <c r="W128" s="281">
        <v>463.6984751937477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0.99999999999999989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0.99999999999999989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8.5597492172604435E-4</v>
      </c>
      <c r="C137" s="270">
        <f t="shared" si="14"/>
        <v>8.7998705455467809E-4</v>
      </c>
      <c r="D137" s="270">
        <f t="shared" si="14"/>
        <v>7.5015892429675514E-4</v>
      </c>
      <c r="E137" s="270">
        <f t="shared" si="14"/>
        <v>8.8894100583068562E-4</v>
      </c>
      <c r="F137" s="270">
        <f t="shared" si="14"/>
        <v>7.7607460001441247E-4</v>
      </c>
      <c r="G137" s="270">
        <f t="shared" si="14"/>
        <v>8.3258053592031222E-4</v>
      </c>
      <c r="H137" s="270">
        <f t="shared" si="14"/>
        <v>7.7968392232383816E-4</v>
      </c>
      <c r="I137" s="270">
        <f t="shared" si="14"/>
        <v>7.74081343294225E-4</v>
      </c>
      <c r="J137" s="270">
        <f t="shared" si="14"/>
        <v>7.8518927700215542E-4</v>
      </c>
      <c r="K137" s="270">
        <f t="shared" si="14"/>
        <v>5.5329038659167643E-4</v>
      </c>
      <c r="L137" s="270">
        <f t="shared" si="14"/>
        <v>4.8313678876856734E-4</v>
      </c>
      <c r="M137" s="270">
        <f t="shared" si="14"/>
        <v>5.8135822119212064E-4</v>
      </c>
      <c r="N137" s="270">
        <f t="shared" si="14"/>
        <v>4.4660632064249194E-4</v>
      </c>
      <c r="O137" s="270">
        <f t="shared" si="14"/>
        <v>5.1873414652782142E-4</v>
      </c>
      <c r="P137" s="270">
        <f t="shared" si="14"/>
        <v>2.8464442271657563E-4</v>
      </c>
      <c r="Q137" s="270">
        <f t="shared" si="14"/>
        <v>2.9271221755886148E-4</v>
      </c>
      <c r="R137" s="270">
        <f t="shared" si="14"/>
        <v>2.9800259644295705E-4</v>
      </c>
      <c r="S137" s="270">
        <f t="shared" si="14"/>
        <v>2.8457473294119526E-4</v>
      </c>
      <c r="T137" s="270">
        <f t="shared" si="14"/>
        <v>2.6932310062130433E-4</v>
      </c>
      <c r="U137" s="270">
        <f t="shared" si="14"/>
        <v>2.6281733053488363E-4</v>
      </c>
      <c r="V137" s="270">
        <f t="shared" si="14"/>
        <v>2.504505553362737E-4</v>
      </c>
      <c r="W137" s="270">
        <f t="shared" si="14"/>
        <v>2.3213123591347133E-4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0.17648714940051971</v>
      </c>
      <c r="C139" s="271">
        <f t="shared" si="16"/>
        <v>0.18154164313302787</v>
      </c>
      <c r="D139" s="271">
        <f t="shared" si="16"/>
        <v>0.17427308834908101</v>
      </c>
      <c r="E139" s="271">
        <f t="shared" si="16"/>
        <v>0.18058678149636037</v>
      </c>
      <c r="F139" s="271">
        <f t="shared" si="16"/>
        <v>0.17617225747710963</v>
      </c>
      <c r="G139" s="271">
        <f t="shared" si="16"/>
        <v>0.17393597344837425</v>
      </c>
      <c r="H139" s="271">
        <f t="shared" si="16"/>
        <v>0.18290677283509849</v>
      </c>
      <c r="I139" s="271">
        <f t="shared" si="16"/>
        <v>0.18797261889551423</v>
      </c>
      <c r="J139" s="271">
        <f t="shared" si="16"/>
        <v>0.18145158992385582</v>
      </c>
      <c r="K139" s="271">
        <f t="shared" si="16"/>
        <v>0.17504139250334044</v>
      </c>
      <c r="L139" s="271">
        <f t="shared" si="16"/>
        <v>0.16415941356068381</v>
      </c>
      <c r="M139" s="271">
        <f t="shared" si="16"/>
        <v>0.16655063290555758</v>
      </c>
      <c r="N139" s="271">
        <f t="shared" si="16"/>
        <v>0.13653294694345589</v>
      </c>
      <c r="O139" s="271">
        <f t="shared" si="16"/>
        <v>0.12416282479952377</v>
      </c>
      <c r="P139" s="271">
        <f t="shared" si="16"/>
        <v>0.11689719287029508</v>
      </c>
      <c r="Q139" s="271">
        <f t="shared" si="16"/>
        <v>0.11952435407765594</v>
      </c>
      <c r="R139" s="271">
        <f t="shared" si="16"/>
        <v>0.12520776590569971</v>
      </c>
      <c r="S139" s="271">
        <f t="shared" si="16"/>
        <v>0.12198401973277592</v>
      </c>
      <c r="T139" s="271">
        <f t="shared" si="16"/>
        <v>0.12546246553102031</v>
      </c>
      <c r="U139" s="271">
        <f t="shared" si="16"/>
        <v>0.12703149620084439</v>
      </c>
      <c r="V139" s="271">
        <f t="shared" si="16"/>
        <v>0.12866257755874419</v>
      </c>
      <c r="W139" s="271">
        <f t="shared" si="16"/>
        <v>0.11498074168223084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0.16853910045236972</v>
      </c>
      <c r="C140" s="271">
        <f t="shared" si="17"/>
        <v>0.17336596648659752</v>
      </c>
      <c r="D140" s="271">
        <f t="shared" si="17"/>
        <v>0.16642474901531817</v>
      </c>
      <c r="E140" s="271">
        <f t="shared" si="17"/>
        <v>0.17245410677416487</v>
      </c>
      <c r="F140" s="271">
        <f t="shared" si="17"/>
        <v>0.16823838959783133</v>
      </c>
      <c r="G140" s="271">
        <f t="shared" si="17"/>
        <v>0.16610281598899185</v>
      </c>
      <c r="H140" s="271">
        <f t="shared" si="17"/>
        <v>0.17466961795793304</v>
      </c>
      <c r="I140" s="271">
        <f t="shared" si="17"/>
        <v>0.17950732507118605</v>
      </c>
      <c r="J140" s="271">
        <f t="shared" si="17"/>
        <v>0.17327996879827715</v>
      </c>
      <c r="K140" s="271">
        <f t="shared" si="17"/>
        <v>0.16715845280889494</v>
      </c>
      <c r="L140" s="271">
        <f t="shared" si="17"/>
        <v>0.15676654071576673</v>
      </c>
      <c r="M140" s="271">
        <f t="shared" si="17"/>
        <v>0.15905007217252307</v>
      </c>
      <c r="N140" s="271">
        <f t="shared" si="17"/>
        <v>0.13038422422325896</v>
      </c>
      <c r="O140" s="271">
        <f t="shared" si="17"/>
        <v>0.11857118703779856</v>
      </c>
      <c r="P140" s="271">
        <f t="shared" si="17"/>
        <v>0.1116327607913003</v>
      </c>
      <c r="Q140" s="271">
        <f t="shared" si="17"/>
        <v>0.1141416085353766</v>
      </c>
      <c r="R140" s="271">
        <f t="shared" si="17"/>
        <v>0.11956906951626119</v>
      </c>
      <c r="S140" s="271">
        <f t="shared" si="17"/>
        <v>0.11649050384212069</v>
      </c>
      <c r="T140" s="271">
        <f t="shared" si="17"/>
        <v>0.11981229881586121</v>
      </c>
      <c r="U140" s="271">
        <f t="shared" si="17"/>
        <v>0.12131066863243177</v>
      </c>
      <c r="V140" s="271">
        <f t="shared" si="17"/>
        <v>0.12286829470185852</v>
      </c>
      <c r="W140" s="271">
        <f t="shared" si="17"/>
        <v>0.10980261644144615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7.8088464961307974E-3</v>
      </c>
      <c r="C141" s="271">
        <f t="shared" si="18"/>
        <v>8.0324875136602875E-3</v>
      </c>
      <c r="D141" s="271">
        <f t="shared" si="18"/>
        <v>7.7108831999787913E-3</v>
      </c>
      <c r="E141" s="271">
        <f t="shared" si="18"/>
        <v>7.9902387268726508E-3</v>
      </c>
      <c r="F141" s="271">
        <f t="shared" si="18"/>
        <v>7.7949137950750393E-3</v>
      </c>
      <c r="G141" s="271">
        <f t="shared" si="18"/>
        <v>7.6959672215626872E-3</v>
      </c>
      <c r="H141" s="271">
        <f t="shared" si="18"/>
        <v>8.0928890121659165E-3</v>
      </c>
      <c r="I141" s="271">
        <f t="shared" si="18"/>
        <v>8.3170323245440932E-3</v>
      </c>
      <c r="J141" s="271">
        <f t="shared" si="18"/>
        <v>8.0285030213655423E-3</v>
      </c>
      <c r="K141" s="271">
        <f t="shared" si="18"/>
        <v>7.7448775685395078E-3</v>
      </c>
      <c r="L141" s="271">
        <f t="shared" si="18"/>
        <v>7.2633937697135081E-3</v>
      </c>
      <c r="M141" s="271">
        <f t="shared" si="18"/>
        <v>7.3691956077857048E-3</v>
      </c>
      <c r="N141" s="271">
        <f t="shared" si="18"/>
        <v>6.0410337407981185E-3</v>
      </c>
      <c r="O141" s="271">
        <f t="shared" si="18"/>
        <v>5.4937055909103395E-3</v>
      </c>
      <c r="P141" s="271">
        <f t="shared" si="18"/>
        <v>5.1722306017938395E-3</v>
      </c>
      <c r="Q141" s="271">
        <f t="shared" si="18"/>
        <v>5.2884719182781014E-3</v>
      </c>
      <c r="R141" s="271">
        <f t="shared" si="18"/>
        <v>5.5399400319069867E-3</v>
      </c>
      <c r="S141" s="271">
        <f t="shared" si="18"/>
        <v>5.3973022302746324E-3</v>
      </c>
      <c r="T141" s="271">
        <f t="shared" si="18"/>
        <v>5.5512094658771464E-3</v>
      </c>
      <c r="U141" s="271">
        <f t="shared" si="18"/>
        <v>5.6206327620774389E-3</v>
      </c>
      <c r="V141" s="271">
        <f t="shared" si="18"/>
        <v>5.6928015516454255E-3</v>
      </c>
      <c r="W141" s="271">
        <f t="shared" si="18"/>
        <v>5.0874353450527472E-3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7.8088464961307974E-3</v>
      </c>
      <c r="C143" s="329">
        <f t="shared" si="20"/>
        <v>8.0324875136602875E-3</v>
      </c>
      <c r="D143" s="329">
        <f t="shared" si="20"/>
        <v>7.7108831999787913E-3</v>
      </c>
      <c r="E143" s="329">
        <f t="shared" si="20"/>
        <v>7.9902387268726508E-3</v>
      </c>
      <c r="F143" s="329">
        <f t="shared" si="20"/>
        <v>7.7949137950750393E-3</v>
      </c>
      <c r="G143" s="329">
        <f t="shared" si="20"/>
        <v>7.6959672215626872E-3</v>
      </c>
      <c r="H143" s="329">
        <f t="shared" si="20"/>
        <v>8.0928890121659165E-3</v>
      </c>
      <c r="I143" s="329">
        <f t="shared" si="20"/>
        <v>8.3170323245440932E-3</v>
      </c>
      <c r="J143" s="329">
        <f t="shared" si="20"/>
        <v>8.0285030213655423E-3</v>
      </c>
      <c r="K143" s="329">
        <f t="shared" si="20"/>
        <v>7.7448775685395078E-3</v>
      </c>
      <c r="L143" s="329">
        <f t="shared" si="20"/>
        <v>7.2633937697135081E-3</v>
      </c>
      <c r="M143" s="329">
        <f t="shared" si="20"/>
        <v>7.3691956077857048E-3</v>
      </c>
      <c r="N143" s="329">
        <f t="shared" si="20"/>
        <v>6.0410337407981185E-3</v>
      </c>
      <c r="O143" s="329">
        <f t="shared" si="20"/>
        <v>5.4937055909103395E-3</v>
      </c>
      <c r="P143" s="329">
        <f t="shared" si="20"/>
        <v>5.1722306017938395E-3</v>
      </c>
      <c r="Q143" s="329">
        <f t="shared" si="20"/>
        <v>5.2884719182781014E-3</v>
      </c>
      <c r="R143" s="329">
        <f t="shared" si="20"/>
        <v>5.5399400319069867E-3</v>
      </c>
      <c r="S143" s="329">
        <f t="shared" si="20"/>
        <v>5.3973022302746324E-3</v>
      </c>
      <c r="T143" s="329">
        <f t="shared" si="20"/>
        <v>5.5512094658771464E-3</v>
      </c>
      <c r="U143" s="329">
        <f t="shared" si="20"/>
        <v>5.6206327620774389E-3</v>
      </c>
      <c r="V143" s="329">
        <f t="shared" si="20"/>
        <v>5.6928015516454255E-3</v>
      </c>
      <c r="W143" s="329">
        <f t="shared" si="20"/>
        <v>5.0874353450527472E-3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0.64630892872925372</v>
      </c>
      <c r="C144" s="312">
        <f t="shared" si="21"/>
        <v>0.6361799158121596</v>
      </c>
      <c r="D144" s="312">
        <f t="shared" si="21"/>
        <v>0.65084112051132537</v>
      </c>
      <c r="E144" s="312">
        <f t="shared" si="21"/>
        <v>0.63807993199677138</v>
      </c>
      <c r="F144" s="312">
        <f t="shared" si="21"/>
        <v>0.64701836452996964</v>
      </c>
      <c r="G144" s="312">
        <f t="shared" si="21"/>
        <v>0.65143266280515089</v>
      </c>
      <c r="H144" s="312">
        <f t="shared" si="21"/>
        <v>0.63355103627247866</v>
      </c>
      <c r="I144" s="312">
        <f t="shared" si="21"/>
        <v>0.62342894236546131</v>
      </c>
      <c r="J144" s="312">
        <f t="shared" si="21"/>
        <v>0.63645474897949927</v>
      </c>
      <c r="K144" s="312">
        <f t="shared" si="21"/>
        <v>0.64950198673263349</v>
      </c>
      <c r="L144" s="312">
        <f t="shared" si="21"/>
        <v>0.67132751516506739</v>
      </c>
      <c r="M144" s="312">
        <f t="shared" si="21"/>
        <v>0.66644874109294161</v>
      </c>
      <c r="N144" s="312">
        <f t="shared" si="21"/>
        <v>0.72659518877184448</v>
      </c>
      <c r="O144" s="312">
        <f t="shared" si="21"/>
        <v>0.7512535484252395</v>
      </c>
      <c r="P144" s="312">
        <f t="shared" si="21"/>
        <v>0.76601317131389424</v>
      </c>
      <c r="Q144" s="312">
        <f t="shared" si="21"/>
        <v>0.7607528532511304</v>
      </c>
      <c r="R144" s="312">
        <f t="shared" si="21"/>
        <v>0.74938522194968915</v>
      </c>
      <c r="S144" s="312">
        <f t="shared" si="21"/>
        <v>0.75584359946188762</v>
      </c>
      <c r="T144" s="312">
        <f t="shared" si="21"/>
        <v>0.74890470308662005</v>
      </c>
      <c r="U144" s="312">
        <f t="shared" si="21"/>
        <v>0.74577438507411153</v>
      </c>
      <c r="V144" s="312">
        <f t="shared" si="21"/>
        <v>0.74252587563241557</v>
      </c>
      <c r="W144" s="312">
        <f t="shared" si="21"/>
        <v>0.76989707529535689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0.99999999999999989</v>
      </c>
      <c r="C146" s="234">
        <f t="shared" si="22"/>
        <v>0.99999999999999989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0.99999999999999989</v>
      </c>
      <c r="L146" s="234">
        <f t="shared" si="22"/>
        <v>0.99999999999999989</v>
      </c>
      <c r="M146" s="234">
        <f t="shared" si="22"/>
        <v>0.99999999999999989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1.0000000000000002</v>
      </c>
      <c r="R146" s="234">
        <f t="shared" si="22"/>
        <v>0.99999999999999989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0.99999999999999989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4.2773658831973486E-3</v>
      </c>
      <c r="C151" s="270">
        <f t="shared" si="27"/>
        <v>4.406966937605227E-3</v>
      </c>
      <c r="D151" s="270">
        <f t="shared" si="27"/>
        <v>3.5679793512460919E-3</v>
      </c>
      <c r="E151" s="270">
        <f t="shared" si="27"/>
        <v>4.3626082348443103E-3</v>
      </c>
      <c r="F151" s="270">
        <f t="shared" si="27"/>
        <v>3.7516727871113108E-3</v>
      </c>
      <c r="G151" s="270">
        <f t="shared" si="27"/>
        <v>4.182607665312278E-3</v>
      </c>
      <c r="H151" s="270">
        <f t="shared" si="27"/>
        <v>3.2970500770945202E-3</v>
      </c>
      <c r="I151" s="270">
        <f t="shared" si="27"/>
        <v>3.3027448509658948E-3</v>
      </c>
      <c r="J151" s="270">
        <f t="shared" si="27"/>
        <v>3.8991181672923441E-3</v>
      </c>
      <c r="K151" s="270">
        <f t="shared" si="27"/>
        <v>3.1646027316085562E-3</v>
      </c>
      <c r="L151" s="270">
        <f t="shared" si="27"/>
        <v>3.1243448487255931E-3</v>
      </c>
      <c r="M151" s="270">
        <f t="shared" si="27"/>
        <v>3.6568077887778852E-3</v>
      </c>
      <c r="N151" s="270">
        <f t="shared" si="27"/>
        <v>3.4149367613758256E-3</v>
      </c>
      <c r="O151" s="270">
        <f t="shared" si="27"/>
        <v>4.278407909876554E-3</v>
      </c>
      <c r="P151" s="270">
        <f t="shared" si="27"/>
        <v>2.4580402296220535E-3</v>
      </c>
      <c r="Q151" s="270">
        <f t="shared" si="27"/>
        <v>2.4356094198259371E-3</v>
      </c>
      <c r="R151" s="270">
        <f t="shared" si="27"/>
        <v>2.4757038626292411E-3</v>
      </c>
      <c r="S151" s="270">
        <f t="shared" si="27"/>
        <v>2.4171286097934026E-3</v>
      </c>
      <c r="T151" s="270">
        <f t="shared" si="27"/>
        <v>2.2398606570140215E-3</v>
      </c>
      <c r="U151" s="270">
        <f t="shared" si="27"/>
        <v>2.1703191607261468E-3</v>
      </c>
      <c r="V151" s="270">
        <f t="shared" si="27"/>
        <v>2.0086831476551679E-3</v>
      </c>
      <c r="W151" s="270">
        <f t="shared" si="27"/>
        <v>2.0815913020623437E-3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0.11492996415342567</v>
      </c>
      <c r="C153" s="271">
        <f t="shared" si="29"/>
        <v>0.11619436947196558</v>
      </c>
      <c r="D153" s="271">
        <f t="shared" si="29"/>
        <v>0.10506663411176764</v>
      </c>
      <c r="E153" s="271">
        <f t="shared" si="29"/>
        <v>0.11510815126057304</v>
      </c>
      <c r="F153" s="271">
        <f t="shared" si="29"/>
        <v>0.10668667586097098</v>
      </c>
      <c r="G153" s="271">
        <f t="shared" si="29"/>
        <v>0.11332984881440762</v>
      </c>
      <c r="H153" s="271">
        <f t="shared" si="29"/>
        <v>9.7533433864009478E-2</v>
      </c>
      <c r="I153" s="271">
        <f t="shared" si="29"/>
        <v>0.10303173088518626</v>
      </c>
      <c r="J153" s="271">
        <f t="shared" si="29"/>
        <v>0.1127660762228552</v>
      </c>
      <c r="K153" s="271">
        <f t="shared" si="29"/>
        <v>0.10472137700860629</v>
      </c>
      <c r="L153" s="271">
        <f t="shared" si="29"/>
        <v>0.1036881885526998</v>
      </c>
      <c r="M153" s="271">
        <f t="shared" si="29"/>
        <v>0.10889362848055371</v>
      </c>
      <c r="N153" s="271">
        <f t="shared" si="29"/>
        <v>0.10362763988929742</v>
      </c>
      <c r="O153" s="271">
        <f t="shared" si="29"/>
        <v>0.11283902968768701</v>
      </c>
      <c r="P153" s="271">
        <f t="shared" si="29"/>
        <v>0.10935884489171578</v>
      </c>
      <c r="Q153" s="271">
        <f t="shared" si="29"/>
        <v>0.11233144491667503</v>
      </c>
      <c r="R153" s="271">
        <f t="shared" si="29"/>
        <v>0.11413828526500826</v>
      </c>
      <c r="S153" s="271">
        <f t="shared" si="29"/>
        <v>0.11598179711383623</v>
      </c>
      <c r="T153" s="271">
        <f t="shared" si="29"/>
        <v>0.11531915547796173</v>
      </c>
      <c r="U153" s="271">
        <f t="shared" si="29"/>
        <v>0.11903878741907292</v>
      </c>
      <c r="V153" s="271">
        <f t="shared" si="29"/>
        <v>0.12234185126390636</v>
      </c>
      <c r="W153" s="271">
        <f t="shared" si="29"/>
        <v>0.12754079383396438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9.0714015230727682E-2</v>
      </c>
      <c r="C154" s="320">
        <f t="shared" si="30"/>
        <v>9.1230447631787101E-2</v>
      </c>
      <c r="D154" s="320">
        <f t="shared" si="30"/>
        <v>8.2306625455856458E-2</v>
      </c>
      <c r="E154" s="320">
        <f t="shared" si="30"/>
        <v>9.0773099420457026E-2</v>
      </c>
      <c r="F154" s="320">
        <f t="shared" si="30"/>
        <v>8.3301962759728954E-2</v>
      </c>
      <c r="G154" s="320">
        <f t="shared" si="30"/>
        <v>8.9336916399529051E-2</v>
      </c>
      <c r="H154" s="320">
        <f t="shared" si="30"/>
        <v>7.6295620737250616E-2</v>
      </c>
      <c r="I154" s="320">
        <f t="shared" si="30"/>
        <v>8.1009766331131244E-2</v>
      </c>
      <c r="J154" s="320">
        <f t="shared" si="30"/>
        <v>8.8024585772247241E-2</v>
      </c>
      <c r="K154" s="320">
        <f t="shared" si="30"/>
        <v>7.7231051831793046E-2</v>
      </c>
      <c r="L154" s="320">
        <f t="shared" si="30"/>
        <v>7.453891809310699E-2</v>
      </c>
      <c r="M154" s="320">
        <f t="shared" si="30"/>
        <v>8.0127749728260395E-2</v>
      </c>
      <c r="N154" s="320">
        <f t="shared" si="30"/>
        <v>7.4961559926445445E-2</v>
      </c>
      <c r="O154" s="320">
        <f t="shared" si="30"/>
        <v>8.4719893235686031E-2</v>
      </c>
      <c r="P154" s="320">
        <f t="shared" si="30"/>
        <v>8.164074641991742E-2</v>
      </c>
      <c r="Q154" s="320">
        <f t="shared" si="30"/>
        <v>8.5023045656535776E-2</v>
      </c>
      <c r="R154" s="320">
        <f t="shared" si="30"/>
        <v>8.5576657426800831E-2</v>
      </c>
      <c r="S154" s="320">
        <f t="shared" si="30"/>
        <v>8.7531984800541446E-2</v>
      </c>
      <c r="T154" s="320">
        <f t="shared" si="30"/>
        <v>8.6668520152308831E-2</v>
      </c>
      <c r="U154" s="320">
        <f t="shared" si="30"/>
        <v>9.0234703909337355E-2</v>
      </c>
      <c r="V154" s="320">
        <f t="shared" si="30"/>
        <v>9.4007405125517862E-2</v>
      </c>
      <c r="W154" s="320">
        <f t="shared" si="30"/>
        <v>9.9229479620384017E-2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2.4215948922697985E-2</v>
      </c>
      <c r="C155" s="320">
        <f t="shared" si="31"/>
        <v>2.4963921840178486E-2</v>
      </c>
      <c r="D155" s="320">
        <f t="shared" si="31"/>
        <v>2.2760008655911192E-2</v>
      </c>
      <c r="E155" s="320">
        <f t="shared" si="31"/>
        <v>2.4335051840116018E-2</v>
      </c>
      <c r="F155" s="320">
        <f t="shared" si="31"/>
        <v>2.338471310124204E-2</v>
      </c>
      <c r="G155" s="320">
        <f t="shared" si="31"/>
        <v>2.3992932414878571E-2</v>
      </c>
      <c r="H155" s="320">
        <f t="shared" si="31"/>
        <v>2.1237813126758858E-2</v>
      </c>
      <c r="I155" s="320">
        <f t="shared" si="31"/>
        <v>2.2021964554055015E-2</v>
      </c>
      <c r="J155" s="320">
        <f t="shared" si="31"/>
        <v>2.4741490450607955E-2</v>
      </c>
      <c r="K155" s="320">
        <f t="shared" si="31"/>
        <v>2.7490325176813241E-2</v>
      </c>
      <c r="L155" s="320">
        <f t="shared" si="31"/>
        <v>2.914927045959281E-2</v>
      </c>
      <c r="M155" s="320">
        <f t="shared" si="31"/>
        <v>2.876587875229332E-2</v>
      </c>
      <c r="N155" s="320">
        <f t="shared" si="31"/>
        <v>2.8666079962851976E-2</v>
      </c>
      <c r="O155" s="320">
        <f t="shared" si="31"/>
        <v>2.8119136452000967E-2</v>
      </c>
      <c r="P155" s="320">
        <f t="shared" si="31"/>
        <v>2.7718098471798361E-2</v>
      </c>
      <c r="Q155" s="320">
        <f t="shared" si="31"/>
        <v>2.7308399260139261E-2</v>
      </c>
      <c r="R155" s="320">
        <f t="shared" si="31"/>
        <v>2.8561627838207433E-2</v>
      </c>
      <c r="S155" s="320">
        <f t="shared" si="31"/>
        <v>2.844981231329478E-2</v>
      </c>
      <c r="T155" s="320">
        <f t="shared" si="31"/>
        <v>2.8650635325652912E-2</v>
      </c>
      <c r="U155" s="320">
        <f t="shared" si="31"/>
        <v>2.8804083509735567E-2</v>
      </c>
      <c r="V155" s="320">
        <f t="shared" si="31"/>
        <v>2.8334446138388508E-2</v>
      </c>
      <c r="W155" s="320">
        <f t="shared" si="31"/>
        <v>2.8311314213580376E-2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0.58910791069405632</v>
      </c>
      <c r="C157" s="271">
        <f t="shared" si="33"/>
        <v>0.60730404928351533</v>
      </c>
      <c r="D157" s="271">
        <f t="shared" si="33"/>
        <v>0.5536888597454408</v>
      </c>
      <c r="E157" s="271">
        <f t="shared" si="33"/>
        <v>0.59200535943999166</v>
      </c>
      <c r="F157" s="271">
        <f t="shared" si="33"/>
        <v>0.56888621301724185</v>
      </c>
      <c r="G157" s="271">
        <f t="shared" si="33"/>
        <v>0.58368252805094056</v>
      </c>
      <c r="H157" s="271">
        <f t="shared" si="33"/>
        <v>0.51665799918699951</v>
      </c>
      <c r="I157" s="271">
        <f t="shared" si="33"/>
        <v>0.53573426212746222</v>
      </c>
      <c r="J157" s="271">
        <f t="shared" si="33"/>
        <v>0.60189290096961012</v>
      </c>
      <c r="K157" s="271">
        <f t="shared" si="33"/>
        <v>0.66876454360345361</v>
      </c>
      <c r="L157" s="271">
        <f t="shared" si="33"/>
        <v>0.70912215224450892</v>
      </c>
      <c r="M157" s="271">
        <f t="shared" si="33"/>
        <v>0.69979527893528615</v>
      </c>
      <c r="N157" s="271">
        <f t="shared" si="33"/>
        <v>0.69736744690915886</v>
      </c>
      <c r="O157" s="271">
        <f t="shared" si="33"/>
        <v>0.68406180483113566</v>
      </c>
      <c r="P157" s="271">
        <f t="shared" si="33"/>
        <v>0.67430564588893194</v>
      </c>
      <c r="Q157" s="271">
        <f t="shared" si="33"/>
        <v>0.66433878283665349</v>
      </c>
      <c r="R157" s="271">
        <f t="shared" si="33"/>
        <v>0.6948264119444193</v>
      </c>
      <c r="S157" s="271">
        <f t="shared" si="33"/>
        <v>0.69210624555842604</v>
      </c>
      <c r="T157" s="271">
        <f t="shared" si="33"/>
        <v>0.69699172106084173</v>
      </c>
      <c r="U157" s="271">
        <f t="shared" si="33"/>
        <v>0.7007246963579612</v>
      </c>
      <c r="V157" s="271">
        <f t="shared" si="33"/>
        <v>0.68929970155386344</v>
      </c>
      <c r="W157" s="271">
        <f t="shared" si="33"/>
        <v>0.6887369649897277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0.58910791069405632</v>
      </c>
      <c r="C158" s="320">
        <f t="shared" si="34"/>
        <v>0.60730404928351533</v>
      </c>
      <c r="D158" s="320">
        <f t="shared" si="34"/>
        <v>0.5536888597454408</v>
      </c>
      <c r="E158" s="320">
        <f t="shared" si="34"/>
        <v>0.59200535943999166</v>
      </c>
      <c r="F158" s="320">
        <f t="shared" si="34"/>
        <v>0.56888621301724185</v>
      </c>
      <c r="G158" s="320">
        <f t="shared" si="34"/>
        <v>0.58368252805094056</v>
      </c>
      <c r="H158" s="320">
        <f t="shared" si="34"/>
        <v>0.51665799918699951</v>
      </c>
      <c r="I158" s="320">
        <f t="shared" si="34"/>
        <v>0.53573426212746222</v>
      </c>
      <c r="J158" s="320">
        <f t="shared" si="34"/>
        <v>0.60189290096961012</v>
      </c>
      <c r="K158" s="320">
        <f t="shared" si="34"/>
        <v>0.66876454360345361</v>
      </c>
      <c r="L158" s="320">
        <f t="shared" si="34"/>
        <v>0.70912215224450892</v>
      </c>
      <c r="M158" s="320">
        <f t="shared" si="34"/>
        <v>0.69979527893528615</v>
      </c>
      <c r="N158" s="320">
        <f t="shared" si="34"/>
        <v>0.69736744690915886</v>
      </c>
      <c r="O158" s="320">
        <f t="shared" si="34"/>
        <v>0.68406180483113566</v>
      </c>
      <c r="P158" s="320">
        <f t="shared" si="34"/>
        <v>0.67430564588893194</v>
      </c>
      <c r="Q158" s="320">
        <f t="shared" si="34"/>
        <v>0.66433878283665349</v>
      </c>
      <c r="R158" s="320">
        <f t="shared" si="34"/>
        <v>0.6948264119444193</v>
      </c>
      <c r="S158" s="320">
        <f t="shared" si="34"/>
        <v>0.69210624555842604</v>
      </c>
      <c r="T158" s="320">
        <f t="shared" si="34"/>
        <v>0.69699172106084173</v>
      </c>
      <c r="U158" s="320">
        <f t="shared" si="34"/>
        <v>0.7007246963579612</v>
      </c>
      <c r="V158" s="320">
        <f t="shared" si="34"/>
        <v>0.68929970155386344</v>
      </c>
      <c r="W158" s="320">
        <f t="shared" si="34"/>
        <v>0.6887369649897277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4.8330219615624691E-2</v>
      </c>
      <c r="C160" s="271">
        <f t="shared" si="36"/>
        <v>4.8605362230537512E-2</v>
      </c>
      <c r="D160" s="271">
        <f t="shared" si="36"/>
        <v>4.38509669535063E-2</v>
      </c>
      <c r="E160" s="271">
        <f t="shared" si="36"/>
        <v>4.8361698233985548E-2</v>
      </c>
      <c r="F160" s="271">
        <f t="shared" si="36"/>
        <v>4.4381258445569893E-2</v>
      </c>
      <c r="G160" s="271">
        <f t="shared" si="36"/>
        <v>4.75965348726997E-2</v>
      </c>
      <c r="H160" s="271">
        <f t="shared" si="36"/>
        <v>4.0648449928745937E-2</v>
      </c>
      <c r="I160" s="271">
        <f t="shared" si="36"/>
        <v>4.3160031973403408E-2</v>
      </c>
      <c r="J160" s="271">
        <f t="shared" si="36"/>
        <v>4.6897357052563274E-2</v>
      </c>
      <c r="K160" s="271">
        <f t="shared" si="36"/>
        <v>4.1146824850410803E-2</v>
      </c>
      <c r="L160" s="271">
        <f t="shared" si="36"/>
        <v>3.9712521512669706E-2</v>
      </c>
      <c r="M160" s="271">
        <f t="shared" si="36"/>
        <v>4.2690114992957176E-2</v>
      </c>
      <c r="N160" s="271">
        <f t="shared" si="36"/>
        <v>3.9937694795673925E-2</v>
      </c>
      <c r="O160" s="271">
        <f t="shared" si="36"/>
        <v>4.5136697295105895E-2</v>
      </c>
      <c r="P160" s="271">
        <f t="shared" si="36"/>
        <v>4.3496202808599685E-2</v>
      </c>
      <c r="Q160" s="271">
        <f t="shared" si="36"/>
        <v>4.5298209527139831E-2</v>
      </c>
      <c r="R160" s="271">
        <f t="shared" si="36"/>
        <v>4.5593160405134302E-2</v>
      </c>
      <c r="S160" s="271">
        <f t="shared" si="36"/>
        <v>4.6634911243226565E-2</v>
      </c>
      <c r="T160" s="271">
        <f t="shared" si="36"/>
        <v>4.6174878292714258E-2</v>
      </c>
      <c r="U160" s="271">
        <f t="shared" si="36"/>
        <v>4.8074854208546958E-2</v>
      </c>
      <c r="V160" s="271">
        <f t="shared" si="36"/>
        <v>5.0084857600617906E-2</v>
      </c>
      <c r="W160" s="271">
        <f t="shared" si="36"/>
        <v>5.286705180229781E-2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4.8330219615624691E-2</v>
      </c>
      <c r="C161" s="320">
        <f t="shared" si="37"/>
        <v>4.8605362230537512E-2</v>
      </c>
      <c r="D161" s="320">
        <f t="shared" si="37"/>
        <v>4.38509669535063E-2</v>
      </c>
      <c r="E161" s="320">
        <f t="shared" si="37"/>
        <v>4.8361698233985548E-2</v>
      </c>
      <c r="F161" s="320">
        <f t="shared" si="37"/>
        <v>4.4381258445569893E-2</v>
      </c>
      <c r="G161" s="320">
        <f t="shared" si="37"/>
        <v>4.75965348726997E-2</v>
      </c>
      <c r="H161" s="320">
        <f t="shared" si="37"/>
        <v>4.0648449928745937E-2</v>
      </c>
      <c r="I161" s="320">
        <f t="shared" si="37"/>
        <v>4.3160031973403408E-2</v>
      </c>
      <c r="J161" s="320">
        <f t="shared" si="37"/>
        <v>4.6897357052563274E-2</v>
      </c>
      <c r="K161" s="320">
        <f t="shared" si="37"/>
        <v>4.1146824850410803E-2</v>
      </c>
      <c r="L161" s="320">
        <f t="shared" si="37"/>
        <v>3.9712521512669706E-2</v>
      </c>
      <c r="M161" s="320">
        <f t="shared" si="37"/>
        <v>4.2690114992957176E-2</v>
      </c>
      <c r="N161" s="320">
        <f t="shared" si="37"/>
        <v>3.9937694795673925E-2</v>
      </c>
      <c r="O161" s="320">
        <f t="shared" si="37"/>
        <v>4.5136697295105895E-2</v>
      </c>
      <c r="P161" s="320">
        <f t="shared" si="37"/>
        <v>4.3496202808599685E-2</v>
      </c>
      <c r="Q161" s="320">
        <f t="shared" si="37"/>
        <v>4.5298209527139831E-2</v>
      </c>
      <c r="R161" s="320">
        <f t="shared" si="37"/>
        <v>4.5593160405134302E-2</v>
      </c>
      <c r="S161" s="320">
        <f t="shared" si="37"/>
        <v>4.6634911243226565E-2</v>
      </c>
      <c r="T161" s="320">
        <f t="shared" si="37"/>
        <v>4.6174878292714258E-2</v>
      </c>
      <c r="U161" s="320">
        <f t="shared" si="37"/>
        <v>4.8074854208546958E-2</v>
      </c>
      <c r="V161" s="320">
        <f t="shared" si="37"/>
        <v>5.0084857600617906E-2</v>
      </c>
      <c r="W161" s="320">
        <f t="shared" si="37"/>
        <v>5.286705180229781E-2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0.24335453965369594</v>
      </c>
      <c r="C163" s="312">
        <f t="shared" si="39"/>
        <v>0.22348925207637627</v>
      </c>
      <c r="D163" s="312">
        <f t="shared" si="39"/>
        <v>0.2938255598380391</v>
      </c>
      <c r="E163" s="312">
        <f t="shared" si="39"/>
        <v>0.24016218283060548</v>
      </c>
      <c r="F163" s="312">
        <f t="shared" si="39"/>
        <v>0.27629417988910587</v>
      </c>
      <c r="G163" s="312">
        <f t="shared" si="39"/>
        <v>0.25120848059663986</v>
      </c>
      <c r="H163" s="312">
        <f t="shared" si="39"/>
        <v>0.34186306694315055</v>
      </c>
      <c r="I163" s="312">
        <f t="shared" si="39"/>
        <v>0.3147712301629822</v>
      </c>
      <c r="J163" s="312">
        <f t="shared" si="39"/>
        <v>0.23454454758767895</v>
      </c>
      <c r="K163" s="312">
        <f t="shared" si="39"/>
        <v>0.18220265180592068</v>
      </c>
      <c r="L163" s="312">
        <f t="shared" si="39"/>
        <v>0.1443527928413959</v>
      </c>
      <c r="M163" s="312">
        <f t="shared" si="39"/>
        <v>0.14496416980242499</v>
      </c>
      <c r="N163" s="312">
        <f t="shared" si="39"/>
        <v>0.15565228164449402</v>
      </c>
      <c r="O163" s="312">
        <f t="shared" si="39"/>
        <v>0.15368406027619494</v>
      </c>
      <c r="P163" s="312">
        <f t="shared" si="39"/>
        <v>0.17038126618113053</v>
      </c>
      <c r="Q163" s="312">
        <f t="shared" si="39"/>
        <v>0.1755959532997059</v>
      </c>
      <c r="R163" s="312">
        <f t="shared" si="39"/>
        <v>0.1429664385228088</v>
      </c>
      <c r="S163" s="312">
        <f t="shared" si="39"/>
        <v>0.14285991747471768</v>
      </c>
      <c r="T163" s="312">
        <f t="shared" si="39"/>
        <v>0.13927438451146834</v>
      </c>
      <c r="U163" s="312">
        <f t="shared" si="39"/>
        <v>0.12999134285369279</v>
      </c>
      <c r="V163" s="312">
        <f t="shared" si="39"/>
        <v>0.13626490643395706</v>
      </c>
      <c r="W163" s="312">
        <f t="shared" si="39"/>
        <v>0.12877359807194785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0.99999999999999989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0.99999999999999989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0.99999999999999989</v>
      </c>
      <c r="Q165" s="234">
        <f t="shared" si="40"/>
        <v>1.0000000000000002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6.1886784395614892E-3</v>
      </c>
      <c r="C170" s="270">
        <f t="shared" si="45"/>
        <v>6.3019897331637945E-3</v>
      </c>
      <c r="D170" s="270">
        <f t="shared" si="45"/>
        <v>5.502539582696803E-3</v>
      </c>
      <c r="E170" s="270">
        <f t="shared" si="45"/>
        <v>6.2211981433555469E-3</v>
      </c>
      <c r="F170" s="270">
        <f t="shared" si="45"/>
        <v>5.7281305499901338E-3</v>
      </c>
      <c r="G170" s="270">
        <f t="shared" si="45"/>
        <v>5.9352496260607016E-3</v>
      </c>
      <c r="H170" s="270">
        <f t="shared" si="45"/>
        <v>5.4394615207899516E-3</v>
      </c>
      <c r="I170" s="270">
        <f t="shared" si="45"/>
        <v>5.1836560099009794E-3</v>
      </c>
      <c r="J170" s="270">
        <f t="shared" si="45"/>
        <v>5.7506783752170358E-3</v>
      </c>
      <c r="K170" s="270">
        <f t="shared" si="45"/>
        <v>5.3039461616906612E-3</v>
      </c>
      <c r="L170" s="270">
        <f t="shared" si="45"/>
        <v>5.4488959607316319E-3</v>
      </c>
      <c r="M170" s="270">
        <f t="shared" si="45"/>
        <v>6.0716927140534536E-3</v>
      </c>
      <c r="N170" s="270">
        <f t="shared" si="45"/>
        <v>5.8155757877284562E-3</v>
      </c>
      <c r="O170" s="270">
        <f t="shared" si="45"/>
        <v>6.3919340095477829E-3</v>
      </c>
      <c r="P170" s="270">
        <f t="shared" si="45"/>
        <v>3.7837470311790026E-3</v>
      </c>
      <c r="Q170" s="270">
        <f t="shared" si="45"/>
        <v>3.6428924706210612E-3</v>
      </c>
      <c r="R170" s="270">
        <f t="shared" si="45"/>
        <v>3.7444685866406401E-3</v>
      </c>
      <c r="S170" s="270">
        <f t="shared" si="45"/>
        <v>3.5834023363808132E-3</v>
      </c>
      <c r="T170" s="270">
        <f t="shared" si="45"/>
        <v>3.3438986306504573E-3</v>
      </c>
      <c r="U170" s="270">
        <f t="shared" si="45"/>
        <v>3.0259134706376242E-3</v>
      </c>
      <c r="V170" s="270">
        <f t="shared" si="45"/>
        <v>2.7341759954200053E-3</v>
      </c>
      <c r="W170" s="270">
        <f t="shared" si="45"/>
        <v>2.6646782065240602E-3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0.69746001704573402</v>
      </c>
      <c r="C171" s="271">
        <f t="shared" si="46"/>
        <v>0.69326793559422306</v>
      </c>
      <c r="D171" s="271">
        <f t="shared" si="46"/>
        <v>0.6745265497380204</v>
      </c>
      <c r="E171" s="271">
        <f t="shared" si="46"/>
        <v>0.68787320535522956</v>
      </c>
      <c r="F171" s="271">
        <f t="shared" si="46"/>
        <v>0.67587533518879728</v>
      </c>
      <c r="G171" s="271">
        <f t="shared" si="46"/>
        <v>0.67366847974439659</v>
      </c>
      <c r="H171" s="271">
        <f t="shared" si="46"/>
        <v>0.66888797040666681</v>
      </c>
      <c r="I171" s="271">
        <f t="shared" si="46"/>
        <v>0.67565024473114077</v>
      </c>
      <c r="J171" s="271">
        <f t="shared" si="46"/>
        <v>0.68989036737028842</v>
      </c>
      <c r="K171" s="271">
        <f t="shared" si="46"/>
        <v>0.68785241657889529</v>
      </c>
      <c r="L171" s="271">
        <f t="shared" si="46"/>
        <v>0.69080591389497481</v>
      </c>
      <c r="M171" s="271">
        <f t="shared" si="46"/>
        <v>0.70699119710352065</v>
      </c>
      <c r="N171" s="271">
        <f t="shared" si="46"/>
        <v>0.6783785055553605</v>
      </c>
      <c r="O171" s="271">
        <f t="shared" si="46"/>
        <v>0.67260315981407492</v>
      </c>
      <c r="P171" s="271">
        <f t="shared" si="46"/>
        <v>0.66782624535860635</v>
      </c>
      <c r="Q171" s="271">
        <f t="shared" si="46"/>
        <v>0.67576979224159128</v>
      </c>
      <c r="R171" s="271">
        <f t="shared" si="46"/>
        <v>0.68781275579896706</v>
      </c>
      <c r="S171" s="271">
        <f t="shared" si="46"/>
        <v>0.68958213111252886</v>
      </c>
      <c r="T171" s="271">
        <f t="shared" si="46"/>
        <v>0.68756995737499493</v>
      </c>
      <c r="U171" s="271">
        <f t="shared" si="46"/>
        <v>0.66854386381021147</v>
      </c>
      <c r="V171" s="271">
        <f t="shared" si="46"/>
        <v>0.67998683492863143</v>
      </c>
      <c r="W171" s="271">
        <f t="shared" si="46"/>
        <v>0.67501500759217226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0.69746001704573402</v>
      </c>
      <c r="C172" s="320">
        <f t="shared" si="47"/>
        <v>0.69326793559422306</v>
      </c>
      <c r="D172" s="320">
        <f t="shared" si="47"/>
        <v>0.6745265497380204</v>
      </c>
      <c r="E172" s="320">
        <f t="shared" si="47"/>
        <v>0.68787320535522956</v>
      </c>
      <c r="F172" s="320">
        <f t="shared" si="47"/>
        <v>0.67587533518879728</v>
      </c>
      <c r="G172" s="320">
        <f t="shared" si="47"/>
        <v>0.67366847974439659</v>
      </c>
      <c r="H172" s="320">
        <f t="shared" si="47"/>
        <v>0.66888797040666681</v>
      </c>
      <c r="I172" s="320">
        <f t="shared" si="47"/>
        <v>0.67565024473114077</v>
      </c>
      <c r="J172" s="320">
        <f t="shared" si="47"/>
        <v>0.68989036737028842</v>
      </c>
      <c r="K172" s="320">
        <f t="shared" si="47"/>
        <v>0.68785241657889529</v>
      </c>
      <c r="L172" s="320">
        <f t="shared" si="47"/>
        <v>0.69080591389497481</v>
      </c>
      <c r="M172" s="320">
        <f t="shared" si="47"/>
        <v>0.70699119710352065</v>
      </c>
      <c r="N172" s="320">
        <f t="shared" si="47"/>
        <v>0.6783785055553605</v>
      </c>
      <c r="O172" s="320">
        <f t="shared" si="47"/>
        <v>0.67260315981407492</v>
      </c>
      <c r="P172" s="320">
        <f t="shared" si="47"/>
        <v>0.66782624535860635</v>
      </c>
      <c r="Q172" s="320">
        <f t="shared" si="47"/>
        <v>0.67576979224159128</v>
      </c>
      <c r="R172" s="320">
        <f t="shared" si="47"/>
        <v>0.68781275579896706</v>
      </c>
      <c r="S172" s="320">
        <f t="shared" si="47"/>
        <v>0.68958213111252886</v>
      </c>
      <c r="T172" s="320">
        <f t="shared" si="47"/>
        <v>0.68756995737499493</v>
      </c>
      <c r="U172" s="320">
        <f t="shared" si="47"/>
        <v>0.66854386381021147</v>
      </c>
      <c r="V172" s="320">
        <f t="shared" si="47"/>
        <v>0.67998683492863143</v>
      </c>
      <c r="W172" s="320">
        <f t="shared" si="47"/>
        <v>0.67501500759217226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5.8325411852404321E-2</v>
      </c>
      <c r="C175" s="271">
        <f t="shared" si="50"/>
        <v>5.79748471301227E-2</v>
      </c>
      <c r="D175" s="271">
        <f t="shared" si="50"/>
        <v>5.6407590194910949E-2</v>
      </c>
      <c r="E175" s="271">
        <f t="shared" si="50"/>
        <v>5.7523710354777928E-2</v>
      </c>
      <c r="F175" s="271">
        <f t="shared" si="50"/>
        <v>5.652038299305634E-2</v>
      </c>
      <c r="G175" s="271">
        <f t="shared" si="50"/>
        <v>5.6335833700555456E-2</v>
      </c>
      <c r="H175" s="271">
        <f t="shared" si="50"/>
        <v>5.5936061428062532E-2</v>
      </c>
      <c r="I175" s="271">
        <f t="shared" si="50"/>
        <v>5.6501559700930563E-2</v>
      </c>
      <c r="J175" s="271">
        <f t="shared" si="50"/>
        <v>5.7692396447781041E-2</v>
      </c>
      <c r="K175" s="271">
        <f t="shared" si="50"/>
        <v>5.7521971883880745E-2</v>
      </c>
      <c r="L175" s="271">
        <f t="shared" si="50"/>
        <v>5.7768959443246427E-2</v>
      </c>
      <c r="M175" s="271">
        <f t="shared" si="50"/>
        <v>5.9122461129385892E-2</v>
      </c>
      <c r="N175" s="271">
        <f t="shared" si="50"/>
        <v>5.6729711755993756E-2</v>
      </c>
      <c r="O175" s="271">
        <f t="shared" si="50"/>
        <v>5.6246745835771855E-2</v>
      </c>
      <c r="P175" s="271">
        <f t="shared" si="50"/>
        <v>5.5847274186946613E-2</v>
      </c>
      <c r="Q175" s="271">
        <f t="shared" si="50"/>
        <v>5.6511556915986E-2</v>
      </c>
      <c r="R175" s="271">
        <f t="shared" si="50"/>
        <v>5.751865523308048E-2</v>
      </c>
      <c r="S175" s="271">
        <f t="shared" si="50"/>
        <v>5.7666620050220899E-2</v>
      </c>
      <c r="T175" s="271">
        <f t="shared" si="50"/>
        <v>5.7498351104199638E-2</v>
      </c>
      <c r="U175" s="271">
        <f t="shared" si="50"/>
        <v>5.5907285357077972E-2</v>
      </c>
      <c r="V175" s="271">
        <f t="shared" si="50"/>
        <v>5.6864209032966982E-2</v>
      </c>
      <c r="W175" s="271">
        <f t="shared" si="50"/>
        <v>5.6448437705620705E-2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5.8325411852404321E-2</v>
      </c>
      <c r="C176" s="320">
        <f t="shared" si="51"/>
        <v>5.79748471301227E-2</v>
      </c>
      <c r="D176" s="320">
        <f t="shared" si="51"/>
        <v>5.6407590194910949E-2</v>
      </c>
      <c r="E176" s="320">
        <f t="shared" si="51"/>
        <v>5.7523710354777928E-2</v>
      </c>
      <c r="F176" s="320">
        <f t="shared" si="51"/>
        <v>5.652038299305634E-2</v>
      </c>
      <c r="G176" s="320">
        <f t="shared" si="51"/>
        <v>5.6335833700555456E-2</v>
      </c>
      <c r="H176" s="320">
        <f t="shared" si="51"/>
        <v>5.5936061428062532E-2</v>
      </c>
      <c r="I176" s="320">
        <f t="shared" si="51"/>
        <v>5.6501559700930563E-2</v>
      </c>
      <c r="J176" s="320">
        <f t="shared" si="51"/>
        <v>5.7692396447781041E-2</v>
      </c>
      <c r="K176" s="320">
        <f t="shared" si="51"/>
        <v>5.7521971883880745E-2</v>
      </c>
      <c r="L176" s="320">
        <f t="shared" si="51"/>
        <v>5.7768959443246427E-2</v>
      </c>
      <c r="M176" s="320">
        <f t="shared" si="51"/>
        <v>5.9122461129385892E-2</v>
      </c>
      <c r="N176" s="320">
        <f t="shared" si="51"/>
        <v>5.6729711755993756E-2</v>
      </c>
      <c r="O176" s="320">
        <f t="shared" si="51"/>
        <v>5.6246745835771855E-2</v>
      </c>
      <c r="P176" s="320">
        <f t="shared" si="51"/>
        <v>5.5847274186946613E-2</v>
      </c>
      <c r="Q176" s="320">
        <f t="shared" si="51"/>
        <v>5.6511556915986E-2</v>
      </c>
      <c r="R176" s="320">
        <f t="shared" si="51"/>
        <v>5.751865523308048E-2</v>
      </c>
      <c r="S176" s="320">
        <f t="shared" si="51"/>
        <v>5.7666620050220899E-2</v>
      </c>
      <c r="T176" s="320">
        <f t="shared" si="51"/>
        <v>5.7498351104199638E-2</v>
      </c>
      <c r="U176" s="320">
        <f t="shared" si="51"/>
        <v>5.5907285357077972E-2</v>
      </c>
      <c r="V176" s="320">
        <f t="shared" si="51"/>
        <v>5.6864209032966982E-2</v>
      </c>
      <c r="W176" s="320">
        <f t="shared" si="51"/>
        <v>5.6448437705620705E-2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0.23802589266230018</v>
      </c>
      <c r="C179" s="312">
        <f t="shared" si="54"/>
        <v>0.24245522754249038</v>
      </c>
      <c r="D179" s="312">
        <f t="shared" si="54"/>
        <v>0.26356332048437187</v>
      </c>
      <c r="E179" s="312">
        <f t="shared" si="54"/>
        <v>0.248381886146637</v>
      </c>
      <c r="F179" s="312">
        <f t="shared" si="54"/>
        <v>0.26187615126815628</v>
      </c>
      <c r="G179" s="312">
        <f t="shared" si="54"/>
        <v>0.26406043692898717</v>
      </c>
      <c r="H179" s="312">
        <f t="shared" si="54"/>
        <v>0.26973650664448073</v>
      </c>
      <c r="I179" s="312">
        <f t="shared" si="54"/>
        <v>0.2626645395580276</v>
      </c>
      <c r="J179" s="312">
        <f t="shared" si="54"/>
        <v>0.24666655780671354</v>
      </c>
      <c r="K179" s="312">
        <f t="shared" si="54"/>
        <v>0.24932166537553338</v>
      </c>
      <c r="L179" s="312">
        <f t="shared" si="54"/>
        <v>0.24597623070104715</v>
      </c>
      <c r="M179" s="312">
        <f t="shared" si="54"/>
        <v>0.22781464905303997</v>
      </c>
      <c r="N179" s="312">
        <f t="shared" si="54"/>
        <v>0.25907620690091726</v>
      </c>
      <c r="O179" s="312">
        <f t="shared" si="54"/>
        <v>0.26475816034060551</v>
      </c>
      <c r="P179" s="312">
        <f t="shared" si="54"/>
        <v>0.27254273342326796</v>
      </c>
      <c r="Q179" s="312">
        <f t="shared" si="54"/>
        <v>0.26407575837180186</v>
      </c>
      <c r="R179" s="312">
        <f t="shared" si="54"/>
        <v>0.25092412038131173</v>
      </c>
      <c r="S179" s="312">
        <f t="shared" si="54"/>
        <v>0.2491678465008694</v>
      </c>
      <c r="T179" s="312">
        <f t="shared" si="54"/>
        <v>0.25158779289015498</v>
      </c>
      <c r="U179" s="312">
        <f t="shared" si="54"/>
        <v>0.27252293736207289</v>
      </c>
      <c r="V179" s="312">
        <f t="shared" si="54"/>
        <v>0.26041478004298163</v>
      </c>
      <c r="W179" s="312">
        <f t="shared" si="54"/>
        <v>0.26587187649568295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244.34954969078012</v>
      </c>
      <c r="C183" s="322">
        <f t="shared" si="55"/>
        <v>243.98046943115239</v>
      </c>
      <c r="D183" s="322">
        <f t="shared" si="55"/>
        <v>228.1640080909882</v>
      </c>
      <c r="E183" s="322">
        <f t="shared" si="55"/>
        <v>229.21864878515868</v>
      </c>
      <c r="F183" s="322">
        <f t="shared" si="55"/>
        <v>223.47020362045708</v>
      </c>
      <c r="G183" s="322">
        <f t="shared" si="55"/>
        <v>206.7979398176812</v>
      </c>
      <c r="H183" s="322">
        <f t="shared" si="55"/>
        <v>208.97407465931298</v>
      </c>
      <c r="I183" s="322">
        <f t="shared" si="55"/>
        <v>215.49024434742287</v>
      </c>
      <c r="J183" s="322">
        <f t="shared" si="55"/>
        <v>220.98601031467408</v>
      </c>
      <c r="K183" s="322">
        <f t="shared" si="55"/>
        <v>240.48804007665458</v>
      </c>
      <c r="L183" s="322">
        <f t="shared" si="55"/>
        <v>251.97047993486734</v>
      </c>
      <c r="M183" s="322">
        <f t="shared" si="55"/>
        <v>252.57191925935047</v>
      </c>
      <c r="N183" s="322">
        <f t="shared" si="55"/>
        <v>234.15873461510589</v>
      </c>
      <c r="O183" s="322">
        <f t="shared" si="55"/>
        <v>221.61259092769907</v>
      </c>
      <c r="P183" s="322">
        <f t="shared" si="55"/>
        <v>222.42237869088626</v>
      </c>
      <c r="Q183" s="322">
        <f t="shared" si="55"/>
        <v>219.70248175778477</v>
      </c>
      <c r="R183" s="322">
        <f t="shared" si="55"/>
        <v>241.3367410615835</v>
      </c>
      <c r="S183" s="322">
        <f t="shared" si="55"/>
        <v>218.82674518283386</v>
      </c>
      <c r="T183" s="322">
        <f t="shared" si="55"/>
        <v>228.53046511391011</v>
      </c>
      <c r="U183" s="322">
        <f t="shared" si="55"/>
        <v>216.10660267176416</v>
      </c>
      <c r="V183" s="322">
        <f t="shared" si="55"/>
        <v>208.03284360412249</v>
      </c>
      <c r="W183" s="322">
        <f t="shared" si="55"/>
        <v>187.08173246083356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0.591355291833908</v>
      </c>
      <c r="C188" s="277">
        <f>IF(C$10=0,0,C$10/NMM!C$9*1000)</f>
        <v>0.59012590012138533</v>
      </c>
      <c r="D188" s="277">
        <f>IF(D$10=0,0,D$10/NMM!D$9*1000)</f>
        <v>0.49020453703891426</v>
      </c>
      <c r="E188" s="277">
        <f>IF(E$10=0,0,E$10/NMM!E$9*1000)</f>
        <v>0.56300237046930468</v>
      </c>
      <c r="F188" s="277">
        <f>IF(F$10=0,0,F$10/NMM!F$9*1000)</f>
        <v>0.4913273991122703</v>
      </c>
      <c r="G188" s="277">
        <f>IF(G$10=0,0,G$10/NMM!G$9*1000)</f>
        <v>0.49395316539476886</v>
      </c>
      <c r="H188" s="277">
        <f>IF(H$10=0,0,H$10/NMM!H$9*1000)</f>
        <v>0.44462869955205991</v>
      </c>
      <c r="I188" s="277">
        <f>IF(I$10=0,0,I$10/NMM!I$9*1000)</f>
        <v>0.44296282050741054</v>
      </c>
      <c r="J188" s="277">
        <f>IF(J$10=0,0,J$10/NMM!J$9*1000)</f>
        <v>0.47728816475939906</v>
      </c>
      <c r="K188" s="277">
        <f>IF(K$10=0,0,K$10/NMM!K$9*1000)</f>
        <v>0.37963045617375957</v>
      </c>
      <c r="L188" s="277">
        <f>IF(L$10=0,0,L$10/NMM!L$9*1000)</f>
        <v>0.3703875869053822</v>
      </c>
      <c r="M188" s="277">
        <f>IF(M$10=0,0,M$10/NMM!M$9*1000)</f>
        <v>0.44021648182299405</v>
      </c>
      <c r="N188" s="277">
        <f>IF(N$10=0,0,N$10/NMM!N$9*1000)</f>
        <v>0.38249791743966488</v>
      </c>
      <c r="O188" s="277">
        <f>IF(O$10=0,0,O$10/NMM!O$9*1000)</f>
        <v>0.46214937936571404</v>
      </c>
      <c r="P188" s="277">
        <f>IF(P$10=0,0,P$10/NMM!P$9*1000)</f>
        <v>0.27057629669679922</v>
      </c>
      <c r="Q188" s="277">
        <f>IF(Q$10=0,0,Q$10/NMM!Q$9*1000)</f>
        <v>0.26879986454346444</v>
      </c>
      <c r="R188" s="277">
        <f>IF(R$10=0,0,R$10/NMM!R$9*1000)</f>
        <v>0.28697020986925109</v>
      </c>
      <c r="S188" s="277">
        <f>IF(S$10=0,0,S$10/NMM!S$9*1000)</f>
        <v>0.25505193570002394</v>
      </c>
      <c r="T188" s="277">
        <f>IF(T$10=0,0,T$10/NMM!T$9*1000)</f>
        <v>0.24512021613905186</v>
      </c>
      <c r="U188" s="277">
        <f>IF(U$10=0,0,U$10/NMM!U$9*1000)</f>
        <v>0.22341006212813397</v>
      </c>
      <c r="V188" s="277">
        <f>IF(V$10=0,0,V$10/NMM!V$9*1000)</f>
        <v>0.20235797028851343</v>
      </c>
      <c r="W188" s="277">
        <f>IF(W$10=0,0,W$10/NMM!W$9*1000)</f>
        <v>0.18873082047396667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121.92718161441825</v>
      </c>
      <c r="C190" s="278">
        <f>IF(C$17=0,0,C$17/NMM!C$9*1000)</f>
        <v>121.74318361718205</v>
      </c>
      <c r="D190" s="278">
        <f>IF(D$17=0,0,D$17/NMM!D$9*1000)</f>
        <v>113.88181334053961</v>
      </c>
      <c r="E190" s="278">
        <f>IF(E$17=0,0,E$17/NMM!E$9*1000)</f>
        <v>114.37292845194526</v>
      </c>
      <c r="F190" s="278">
        <f>IF(F$17=0,0,F$17/NMM!F$9*1000)</f>
        <v>111.5334235398994</v>
      </c>
      <c r="G190" s="278">
        <f>IF(G$17=0,0,G$17/NMM!G$9*1000)</f>
        <v>103.19268942058012</v>
      </c>
      <c r="H190" s="278">
        <f>IF(H$17=0,0,H$17/NMM!H$9*1000)</f>
        <v>104.30585807456941</v>
      </c>
      <c r="I190" s="278">
        <f>IF(I$17=0,0,I$17/NMM!I$9*1000)</f>
        <v>107.56606158439982</v>
      </c>
      <c r="J190" s="278">
        <f>IF(J$17=0,0,J$17/NMM!J$9*1000)</f>
        <v>110.297859234767</v>
      </c>
      <c r="K190" s="278">
        <f>IF(K$17=0,0,K$17/NMM!K$9*1000)</f>
        <v>120.1015692585556</v>
      </c>
      <c r="L190" s="278">
        <f>IF(L$17=0,0,L$17/NMM!L$9*1000)</f>
        <v>125.84967750338316</v>
      </c>
      <c r="M190" s="278">
        <f>IF(M$17=0,0,M$17/NMM!M$9*1000)</f>
        <v>126.11558758510813</v>
      </c>
      <c r="N190" s="278">
        <f>IF(N$17=0,0,N$17/NMM!N$9*1000)</f>
        <v>116.93423369522139</v>
      </c>
      <c r="O190" s="278">
        <f>IF(O$17=0,0,O$17/NMM!O$9*1000)</f>
        <v>110.61884552131797</v>
      </c>
      <c r="P190" s="278">
        <f>IF(P$17=0,0,P$17/NMM!P$9*1000)</f>
        <v>111.1197234754533</v>
      </c>
      <c r="Q190" s="278">
        <f>IF(Q$17=0,0,Q$17/NMM!Q$9*1000)</f>
        <v>109.7601270410189</v>
      </c>
      <c r="R190" s="278">
        <f>IF(R$17=0,0,R$17/NMM!R$9*1000)</f>
        <v>120.57243556968979</v>
      </c>
      <c r="S190" s="278">
        <f>IF(S$17=0,0,S$17/NMM!S$9*1000)</f>
        <v>109.3289626797031</v>
      </c>
      <c r="T190" s="278">
        <f>IF(T$17=0,0,T$17/NMM!T$9*1000)</f>
        <v>114.18770464678566</v>
      </c>
      <c r="U190" s="278">
        <f>IF(U$17=0,0,U$17/NMM!U$9*1000)</f>
        <v>107.98418201988997</v>
      </c>
      <c r="V190" s="278">
        <f>IF(V$17=0,0,V$17/NMM!V$9*1000)</f>
        <v>103.9562400327608</v>
      </c>
      <c r="W190" s="278">
        <f>IF(W$17=0,0,W$17/NMM!W$9*1000)</f>
        <v>93.483367850079588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116.43622541237697</v>
      </c>
      <c r="C191" s="278">
        <f>IF(C$25=0,0,C$25/NMM!C$9*1000)</f>
        <v>116.26051371300073</v>
      </c>
      <c r="D191" s="278">
        <f>IF(D$25=0,0,D$25/NMM!D$9*1000)</f>
        <v>108.75317802737823</v>
      </c>
      <c r="E191" s="278">
        <f>IF(E$25=0,0,E$25/NMM!E$9*1000)</f>
        <v>109.22217590839124</v>
      </c>
      <c r="F191" s="278">
        <f>IF(F$25=0,0,F$25/NMM!F$9*1000)</f>
        <v>106.51054729842237</v>
      </c>
      <c r="G191" s="278">
        <f>IF(G$25=0,0,G$25/NMM!G$9*1000)</f>
        <v>98.545435785446017</v>
      </c>
      <c r="H191" s="278">
        <f>IF(H$25=0,0,H$25/NMM!H$9*1000)</f>
        <v>99.608473203367993</v>
      </c>
      <c r="I191" s="278">
        <f>IF(I$25=0,0,I$25/NMM!I$9*1000)</f>
        <v>102.72185436853998</v>
      </c>
      <c r="J191" s="278">
        <f>IF(J$25=0,0,J$25/NMM!J$9*1000)</f>
        <v>105.33062628295241</v>
      </c>
      <c r="K191" s="278">
        <f>IF(K$25=0,0,K$25/NMM!K$9*1000)</f>
        <v>114.69282899356145</v>
      </c>
      <c r="L191" s="278">
        <f>IF(L$25=0,0,L$25/NMM!L$9*1000)</f>
        <v>120.18207280636469</v>
      </c>
      <c r="M191" s="278">
        <f>IF(M$25=0,0,M$25/NMM!M$9*1000)</f>
        <v>120.43600770262978</v>
      </c>
      <c r="N191" s="278">
        <f>IF(N$25=0,0,N$25/NMM!N$9*1000)</f>
        <v>111.66813349313323</v>
      </c>
      <c r="O191" s="278">
        <f>IF(O$25=0,0,O$25/NMM!O$9*1000)</f>
        <v>105.63715704270805</v>
      </c>
      <c r="P191" s="278">
        <f>IF(P$25=0,0,P$25/NMM!P$9*1000)</f>
        <v>106.11547809958461</v>
      </c>
      <c r="Q191" s="278">
        <f>IF(Q$25=0,0,Q$25/NMM!Q$9*1000)</f>
        <v>104.81711070673943</v>
      </c>
      <c r="R191" s="278">
        <f>IF(R$25=0,0,R$25/NMM!R$9*1000)</f>
        <v>115.14248997330671</v>
      </c>
      <c r="S191" s="278">
        <f>IF(S$25=0,0,S$25/NMM!S$9*1000)</f>
        <v>104.40536371071104</v>
      </c>
      <c r="T191" s="278">
        <f>IF(T$25=0,0,T$25/NMM!T$9*1000)</f>
        <v>109.04529360500548</v>
      </c>
      <c r="U191" s="278">
        <f>IF(U$25=0,0,U$25/NMM!U$9*1000)</f>
        <v>103.12114486825979</v>
      </c>
      <c r="V191" s="278">
        <f>IF(V$25=0,0,V$25/NMM!V$9*1000)</f>
        <v>99.274600111369523</v>
      </c>
      <c r="W191" s="278">
        <f>IF(W$25=0,0,W$25/NMM!W$9*1000)</f>
        <v>89.273370770778556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5.3947873721510149</v>
      </c>
      <c r="C192" s="279">
        <f>IF(C$33=0,0,C$33/NMM!C$9*1000)</f>
        <v>5.3866462008482126</v>
      </c>
      <c r="D192" s="279">
        <f>IF(D$33=0,0,D$33/NMM!D$9*1000)</f>
        <v>5.0388121860314659</v>
      </c>
      <c r="E192" s="279">
        <f>IF(E$33=0,0,E$33/NMM!E$9*1000)</f>
        <v>5.0605420543528892</v>
      </c>
      <c r="F192" s="279">
        <f>IF(F$33=0,0,F$33/NMM!F$9*1000)</f>
        <v>4.9349053830230378</v>
      </c>
      <c r="G192" s="279">
        <f>IF(G$33=0,0,G$33/NMM!G$9*1000)</f>
        <v>4.5658614462602776</v>
      </c>
      <c r="H192" s="279">
        <f>IF(H$33=0,0,H$33/NMM!H$9*1000)</f>
        <v>4.6151146818235089</v>
      </c>
      <c r="I192" s="279">
        <f>IF(I$33=0,0,I$33/NMM!I$9*1000)</f>
        <v>4.7593655739756437</v>
      </c>
      <c r="J192" s="279">
        <f>IF(J$33=0,0,J$33/NMM!J$9*1000)</f>
        <v>4.8802366321952855</v>
      </c>
      <c r="K192" s="279">
        <f>IF(K$33=0,0,K$33/NMM!K$9*1000)</f>
        <v>5.3140113683638015</v>
      </c>
      <c r="L192" s="279">
        <f>IF(L$33=0,0,L$33/NMM!L$9*1000)</f>
        <v>5.5683420382140891</v>
      </c>
      <c r="M192" s="279">
        <f>IF(M$33=0,0,M$33/NMM!M$9*1000)</f>
        <v>5.5801074897895528</v>
      </c>
      <c r="N192" s="279">
        <f>IF(N$33=0,0,N$33/NMM!N$9*1000)</f>
        <v>5.1738695093115989</v>
      </c>
      <c r="O192" s="279">
        <f>IF(O$33=0,0,O$33/NMM!O$9*1000)</f>
        <v>4.8944389843073433</v>
      </c>
      <c r="P192" s="279">
        <f>IF(P$33=0,0,P$33/NMM!P$9*1000)</f>
        <v>4.9166008191515447</v>
      </c>
      <c r="Q192" s="279">
        <f>IF(Q$33=0,0,Q$33/NMM!Q$9*1000)</f>
        <v>4.8564441454829677</v>
      </c>
      <c r="R192" s="279">
        <f>IF(R$33=0,0,R$33/NMM!R$9*1000)</f>
        <v>5.3348453087177337</v>
      </c>
      <c r="S192" s="279">
        <f>IF(S$33=0,0,S$33/NMM!S$9*1000)</f>
        <v>4.8373668567197114</v>
      </c>
      <c r="T192" s="279">
        <f>IF(T$33=0,0,T$33/NMM!T$9*1000)</f>
        <v>5.0523466459799096</v>
      </c>
      <c r="U192" s="279">
        <f>IF(U$33=0,0,U$33/NMM!U$9*1000)</f>
        <v>4.7778657214862648</v>
      </c>
      <c r="V192" s="279">
        <f>IF(V$33=0,0,V$33/NMM!V$9*1000)</f>
        <v>4.5996454897036596</v>
      </c>
      <c r="W192" s="279">
        <f>IF(W$33=0,0,W$33/NMM!W$9*1000)</f>
        <v>4.1362630195014685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139.92058380217779</v>
      </c>
      <c r="C194" s="322">
        <f t="shared" si="56"/>
        <v>137.46993078518932</v>
      </c>
      <c r="D194" s="322">
        <f t="shared" si="56"/>
        <v>126.8357188397277</v>
      </c>
      <c r="E194" s="322">
        <f t="shared" si="56"/>
        <v>129.11940665857318</v>
      </c>
      <c r="F194" s="322">
        <f t="shared" si="56"/>
        <v>127.19455720483511</v>
      </c>
      <c r="G194" s="322">
        <f t="shared" si="56"/>
        <v>115.06489649101854</v>
      </c>
      <c r="H194" s="322">
        <f t="shared" si="56"/>
        <v>117.77497475810416</v>
      </c>
      <c r="I194" s="322">
        <f t="shared" si="56"/>
        <v>121.5611427268875</v>
      </c>
      <c r="J194" s="322">
        <f t="shared" si="56"/>
        <v>125.65214282423446</v>
      </c>
      <c r="K194" s="322">
        <f t="shared" si="56"/>
        <v>135.34055025924707</v>
      </c>
      <c r="L194" s="322">
        <f t="shared" si="56"/>
        <v>142.92914969814038</v>
      </c>
      <c r="M194" s="322">
        <f t="shared" si="56"/>
        <v>146.45874783261007</v>
      </c>
      <c r="N194" s="322">
        <f t="shared" si="56"/>
        <v>133.74595177497764</v>
      </c>
      <c r="O194" s="322">
        <f t="shared" si="56"/>
        <v>127.59088735332307</v>
      </c>
      <c r="P194" s="322">
        <f t="shared" si="56"/>
        <v>126.8862814356724</v>
      </c>
      <c r="Q194" s="322">
        <f t="shared" si="56"/>
        <v>125.90746777772934</v>
      </c>
      <c r="R194" s="322">
        <f t="shared" si="56"/>
        <v>133.0239945374615</v>
      </c>
      <c r="S194" s="322">
        <f t="shared" si="56"/>
        <v>135.7782702138966</v>
      </c>
      <c r="T194" s="322">
        <f t="shared" si="56"/>
        <v>141.64883493292672</v>
      </c>
      <c r="U194" s="322">
        <f t="shared" si="56"/>
        <v>128.32462249259621</v>
      </c>
      <c r="V194" s="322">
        <f t="shared" si="56"/>
        <v>123.82234295502133</v>
      </c>
      <c r="W194" s="322">
        <f t="shared" si="56"/>
        <v>125.97338532847645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0.79098013915073406</v>
      </c>
      <c r="C199" s="277">
        <f>IF(C$53=0,0,C$53/NMM!C$10*1000)</f>
        <v>0.78018938115818104</v>
      </c>
      <c r="D199" s="277">
        <f>IF(D$53=0,0,D$53/NMM!D$10*1000)</f>
        <v>0.64084339517699307</v>
      </c>
      <c r="E199" s="277">
        <f>IF(E$53=0,0,E$53/NMM!E$10*1000)</f>
        <v>0.74133897265779802</v>
      </c>
      <c r="F199" s="277">
        <f>IF(F$53=0,0,F$53/NMM!F$10*1000)</f>
        <v>0.65937338856958783</v>
      </c>
      <c r="G199" s="277">
        <f>IF(G$53=0,0,G$53/NMM!G$10*1000)</f>
        <v>0.64273072757978988</v>
      </c>
      <c r="H199" s="277">
        <f>IF(H$53=0,0,H$53/NMM!H$10*1000)</f>
        <v>0.59001397749010775</v>
      </c>
      <c r="I199" s="277">
        <f>IF(I$53=0,0,I$53/NMM!I$10*1000)</f>
        <v>0.58591445060640335</v>
      </c>
      <c r="J199" s="277">
        <f>IF(J$53=0,0,J$53/NMM!J$10*1000)</f>
        <v>0.6400536455794652</v>
      </c>
      <c r="K199" s="277">
        <f>IF(K$53=0,0,K$53/NMM!K$10*1000)</f>
        <v>0.52372274866581581</v>
      </c>
      <c r="L199" s="277">
        <f>IF(L$53=0,0,L$53/NMM!L$10*1000)</f>
        <v>0.521897282964355</v>
      </c>
      <c r="M199" s="277">
        <f>IF(M$53=0,0,M$53/NMM!M$10*1000)</f>
        <v>0.62637315407611538</v>
      </c>
      <c r="N199" s="277">
        <f>IF(N$53=0,0,N$53/NMM!N$10*1000)</f>
        <v>0.54093113236703882</v>
      </c>
      <c r="O199" s="277">
        <f>IF(O$53=0,0,O$53/NMM!O$10*1000)</f>
        <v>0.64501427428954639</v>
      </c>
      <c r="P199" s="277">
        <f>IF(P$53=0,0,P$53/NMM!P$10*1000)</f>
        <v>0.37594568642434234</v>
      </c>
      <c r="Q199" s="277">
        <f>IF(Q$53=0,0,Q$53/NMM!Q$10*1000)</f>
        <v>0.3719795114704873</v>
      </c>
      <c r="R199" s="277">
        <f>IF(R$53=0,0,R$53/NMM!R$10*1000)</f>
        <v>0.38426501819967429</v>
      </c>
      <c r="S199" s="277">
        <f>IF(S$53=0,0,S$53/NMM!S$10*1000)</f>
        <v>0.38289370455684923</v>
      </c>
      <c r="T199" s="277">
        <f>IF(T$53=0,0,T$53/NMM!T$10*1000)</f>
        <v>0.36861183955592791</v>
      </c>
      <c r="U199" s="277">
        <f>IF(U$53=0,0,U$53/NMM!U$10*1000)</f>
        <v>0.32011794905828783</v>
      </c>
      <c r="V199" s="277">
        <f>IF(V$53=0,0,V$53/NMM!V$10*1000)</f>
        <v>0.2879584903399694</v>
      </c>
      <c r="W199" s="277">
        <f>IF(W$53=0,0,W$53/NMM!W$10*1000)</f>
        <v>0.30098388043657998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21.253107992415163</v>
      </c>
      <c r="C201" s="278">
        <f>IF(C$60=0,0,C$60/NMM!C$10*1000)</f>
        <v>20.570522651041173</v>
      </c>
      <c r="D201" s="278">
        <f>IF(D$60=0,0,D$60/NMM!D$10*1000)</f>
        <v>18.870977630655034</v>
      </c>
      <c r="E201" s="278">
        <f>IF(E$60=0,0,E$60/NMM!E$10*1000)</f>
        <v>19.56035334974262</v>
      </c>
      <c r="F201" s="278">
        <f>IF(F$60=0,0,F$60/NMM!F$10*1000)</f>
        <v>18.750663762400915</v>
      </c>
      <c r="G201" s="278">
        <f>IF(G$60=0,0,G$60/NMM!G$10*1000)</f>
        <v>17.415110862317384</v>
      </c>
      <c r="H201" s="278">
        <f>IF(H$60=0,0,H$60/NMM!H$10*1000)</f>
        <v>17.45381110592178</v>
      </c>
      <c r="I201" s="278">
        <f>IF(I$60=0,0,I$60/NMM!I$10*1000)</f>
        <v>18.278063465594691</v>
      </c>
      <c r="J201" s="278">
        <f>IF(J$60=0,0,J$60/NMM!J$10*1000)</f>
        <v>18.510938906540392</v>
      </c>
      <c r="K201" s="278">
        <f>IF(K$60=0,0,K$60/NMM!K$10*1000)</f>
        <v>17.330759043849699</v>
      </c>
      <c r="L201" s="278">
        <f>IF(L$60=0,0,L$60/NMM!L$10*1000)</f>
        <v>17.32029801486954</v>
      </c>
      <c r="M201" s="278">
        <f>IF(M$60=0,0,M$60/NMM!M$10*1000)</f>
        <v>18.652346382403774</v>
      </c>
      <c r="N201" s="278">
        <f>IF(N$60=0,0,N$60/NMM!N$10*1000)</f>
        <v>16.414774418035638</v>
      </c>
      <c r="O201" s="278">
        <f>IF(O$60=0,0,O$60/NMM!O$10*1000)</f>
        <v>17.011651618706935</v>
      </c>
      <c r="P201" s="278">
        <f>IF(P$60=0,0,P$60/NMM!P$10*1000)</f>
        <v>16.725920720878836</v>
      </c>
      <c r="Q201" s="278">
        <f>IF(Q$60=0,0,Q$60/NMM!Q$10*1000)</f>
        <v>17.155868943003568</v>
      </c>
      <c r="R201" s="278">
        <f>IF(R$60=0,0,R$60/NMM!R$10*1000)</f>
        <v>17.71591139259225</v>
      </c>
      <c r="S201" s="278">
        <f>IF(S$60=0,0,S$60/NMM!S$10*1000)</f>
        <v>18.372501892596169</v>
      </c>
      <c r="T201" s="278">
        <f>IF(T$60=0,0,T$60/NMM!T$10*1000)</f>
        <v>18.977968965906719</v>
      </c>
      <c r="U201" s="278">
        <f>IF(U$60=0,0,U$60/NMM!U$10*1000)</f>
        <v>17.557994776321035</v>
      </c>
      <c r="V201" s="278">
        <f>IF(V$60=0,0,V$60/NMM!V$10*1000)</f>
        <v>17.538542520494829</v>
      </c>
      <c r="W201" s="278">
        <f>IF(W$60=0,0,W$60/NMM!W$10*1000)</f>
        <v>18.441527404575368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108.93916253600133</v>
      </c>
      <c r="C202" s="278">
        <f>IF(C$79=0,0,C$79/NMM!C$10*1000)</f>
        <v>107.51434650944664</v>
      </c>
      <c r="D202" s="278">
        <f>IF(D$79=0,0,D$79/NMM!D$10*1000)</f>
        <v>99.447842551842427</v>
      </c>
      <c r="E202" s="278">
        <f>IF(E$79=0,0,E$79/NMM!E$10*1000)</f>
        <v>100.59960036517377</v>
      </c>
      <c r="F202" s="278">
        <f>IF(F$79=0,0,F$79/NMM!F$10*1000)</f>
        <v>99.984314004239891</v>
      </c>
      <c r="G202" s="278">
        <f>IF(G$79=0,0,G$79/NMM!G$10*1000)</f>
        <v>89.693015924261445</v>
      </c>
      <c r="H202" s="278">
        <f>IF(H$79=0,0,H$79/NMM!H$10*1000)</f>
        <v>92.45702490847043</v>
      </c>
      <c r="I202" s="278">
        <f>IF(I$79=0,0,I$79/NMM!I$10*1000)</f>
        <v>95.040476945604752</v>
      </c>
      <c r="J202" s="278">
        <f>IF(J$79=0,0,J$79/NMM!J$10*1000)</f>
        <v>98.802787960007635</v>
      </c>
      <c r="K202" s="278">
        <f>IF(K$79=0,0,K$79/NMM!K$10*1000)</f>
        <v>110.6765160403597</v>
      </c>
      <c r="L202" s="278">
        <f>IF(L$79=0,0,L$79/NMM!L$10*1000)</f>
        <v>118.45328939832062</v>
      </c>
      <c r="M202" s="278">
        <f>IF(M$79=0,0,M$79/NMM!M$10*1000)</f>
        <v>119.86765545059237</v>
      </c>
      <c r="N202" s="278">
        <f>IF(N$79=0,0,N$79/NMM!N$10*1000)</f>
        <v>110.46405514710113</v>
      </c>
      <c r="O202" s="278">
        <f>IF(O$79=0,0,O$79/NMM!O$10*1000)</f>
        <v>103.12939717453993</v>
      </c>
      <c r="P202" s="278">
        <f>IF(P$79=0,0,P$79/NMM!P$10*1000)</f>
        <v>103.13187548704295</v>
      </c>
      <c r="Q202" s="278">
        <f>IF(Q$79=0,0,Q$79/NMM!Q$10*1000)</f>
        <v>101.46143050643036</v>
      </c>
      <c r="R202" s="278">
        <f>IF(R$79=0,0,R$79/NMM!R$10*1000)</f>
        <v>107.84710072224901</v>
      </c>
      <c r="S202" s="278">
        <f>IF(S$79=0,0,S$79/NMM!S$10*1000)</f>
        <v>109.63550852656061</v>
      </c>
      <c r="T202" s="278">
        <f>IF(T$79=0,0,T$79/NMM!T$10*1000)</f>
        <v>114.70329623003897</v>
      </c>
      <c r="U202" s="278">
        <f>IF(U$79=0,0,U$79/NMM!U$10*1000)</f>
        <v>103.35556019214738</v>
      </c>
      <c r="V202" s="278">
        <f>IF(V$79=0,0,V$79/NMM!V$10*1000)</f>
        <v>98.815834484870607</v>
      </c>
      <c r="W202" s="278">
        <f>IF(W$79=0,0,W$79/NMM!W$10*1000)</f>
        <v>99.586659550959524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8.9373331346105438</v>
      </c>
      <c r="C203" s="279">
        <f>IF(C$89=0,0,C$89/NMM!C$10*1000)</f>
        <v>8.604872243543312</v>
      </c>
      <c r="D203" s="279">
        <f>IF(D$89=0,0,D$89/NMM!D$10*1000)</f>
        <v>7.8760552620532431</v>
      </c>
      <c r="E203" s="279">
        <f>IF(E$89=0,0,E$89/NMM!E$10*1000)</f>
        <v>8.2181139709989939</v>
      </c>
      <c r="F203" s="279">
        <f>IF(F$89=0,0,F$89/NMM!F$10*1000)</f>
        <v>7.8002060496247134</v>
      </c>
      <c r="G203" s="279">
        <f>IF(G$89=0,0,G$89/NMM!G$10*1000)</f>
        <v>7.3140389768599325</v>
      </c>
      <c r="H203" s="279">
        <f>IF(H$89=0,0,H$89/NMM!H$10*1000)</f>
        <v>7.2741247662218402</v>
      </c>
      <c r="I203" s="279">
        <f>IF(I$89=0,0,I$89/NMM!I$10*1000)</f>
        <v>7.656687865081647</v>
      </c>
      <c r="J203" s="279">
        <f>IF(J$89=0,0,J$89/NMM!J$10*1000)</f>
        <v>7.6983623121069664</v>
      </c>
      <c r="K203" s="279">
        <f>IF(K$89=0,0,K$89/NMM!K$10*1000)</f>
        <v>6.8095524263718543</v>
      </c>
      <c r="L203" s="279">
        <f>IF(L$89=0,0,L$89/NMM!L$10*1000)</f>
        <v>6.6336650019858743</v>
      </c>
      <c r="M203" s="279">
        <f>IF(M$89=0,0,M$89/NMM!M$10*1000)</f>
        <v>7.3123728455378325</v>
      </c>
      <c r="N203" s="279">
        <f>IF(N$89=0,0,N$89/NMM!N$10*1000)</f>
        <v>6.326191077473819</v>
      </c>
      <c r="O203" s="279">
        <f>IF(O$89=0,0,O$89/NMM!O$10*1000)</f>
        <v>6.8048242857866477</v>
      </c>
      <c r="P203" s="279">
        <f>IF(P$89=0,0,P$89/NMM!P$10*1000)</f>
        <v>6.6525395413262718</v>
      </c>
      <c r="Q203" s="279">
        <f>IF(Q$89=0,0,Q$89/NMM!Q$10*1000)</f>
        <v>6.9181888168249266</v>
      </c>
      <c r="R203" s="279">
        <f>IF(R$89=0,0,R$89/NMM!R$10*1000)</f>
        <v>7.0767174044205783</v>
      </c>
      <c r="S203" s="279">
        <f>IF(S$89=0,0,S$89/NMM!S$10*1000)</f>
        <v>7.3873660901829679</v>
      </c>
      <c r="T203" s="279">
        <f>IF(T$89=0,0,T$89/NMM!T$10*1000)</f>
        <v>7.5989578974251062</v>
      </c>
      <c r="U203" s="279">
        <f>IF(U$89=0,0,U$89/NMM!U$10*1000)</f>
        <v>7.0909495750694926</v>
      </c>
      <c r="V203" s="279">
        <f>IF(V$89=0,0,V$89/NMM!V$10*1000)</f>
        <v>7.1800074593159131</v>
      </c>
      <c r="W203" s="279">
        <f>IF(W$89=0,0,W$89/NMM!W$10*1000)</f>
        <v>7.6442144925049824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396.31391547558098</v>
      </c>
      <c r="C205" s="322">
        <f t="shared" si="57"/>
        <v>386.47721355460357</v>
      </c>
      <c r="D205" s="322">
        <f t="shared" si="57"/>
        <v>342.02035720494882</v>
      </c>
      <c r="E205" s="322">
        <f t="shared" si="57"/>
        <v>354.96053295919592</v>
      </c>
      <c r="F205" s="322">
        <f t="shared" si="57"/>
        <v>330.60817986130883</v>
      </c>
      <c r="G205" s="322">
        <f t="shared" si="57"/>
        <v>318.20777324012505</v>
      </c>
      <c r="H205" s="322">
        <f t="shared" si="57"/>
        <v>317.37657449796365</v>
      </c>
      <c r="I205" s="322">
        <f t="shared" si="57"/>
        <v>323.56213098096043</v>
      </c>
      <c r="J205" s="322">
        <f t="shared" si="57"/>
        <v>329.80009804677826</v>
      </c>
      <c r="K205" s="322">
        <f t="shared" si="57"/>
        <v>315.15032566643453</v>
      </c>
      <c r="L205" s="322">
        <f t="shared" si="57"/>
        <v>321.78867083596981</v>
      </c>
      <c r="M205" s="322">
        <f t="shared" si="57"/>
        <v>355.35357617640875</v>
      </c>
      <c r="N205" s="322">
        <f t="shared" si="57"/>
        <v>299.98623882298421</v>
      </c>
      <c r="O205" s="322">
        <f t="shared" si="57"/>
        <v>299.05769165736314</v>
      </c>
      <c r="P205" s="322">
        <f t="shared" si="57"/>
        <v>285.82979021342339</v>
      </c>
      <c r="Q205" s="322">
        <f t="shared" si="57"/>
        <v>288.31138441784572</v>
      </c>
      <c r="R205" s="322">
        <f t="shared" si="57"/>
        <v>306.09990613232617</v>
      </c>
      <c r="S205" s="322">
        <f t="shared" si="57"/>
        <v>307.32250701266571</v>
      </c>
      <c r="T205" s="322">
        <f t="shared" si="57"/>
        <v>304.43444814536423</v>
      </c>
      <c r="U205" s="322">
        <f t="shared" si="57"/>
        <v>280.63671172139277</v>
      </c>
      <c r="V205" s="322">
        <f t="shared" si="57"/>
        <v>274.90911679231141</v>
      </c>
      <c r="W205" s="322">
        <f t="shared" si="57"/>
        <v>275.87798732888263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3.2188224775398138</v>
      </c>
      <c r="C210" s="277">
        <f>IF(C$104=0,0,C$104/NMM!C$11*1000)</f>
        <v>3.2150910685077339</v>
      </c>
      <c r="D210" s="277">
        <f>IF(D$104=0,0,D$104/NMM!D$11*1000)</f>
        <v>2.5555225669179786</v>
      </c>
      <c r="E210" s="277">
        <f>IF(E$104=0,0,E$104/NMM!E$11*1000)</f>
        <v>2.9380343127827677</v>
      </c>
      <c r="F210" s="277">
        <f>IF(F$104=0,0,F$104/NMM!F$11*1000)</f>
        <v>2.565649136515288</v>
      </c>
      <c r="G210" s="277">
        <f>IF(G$104=0,0,G$104/NMM!G$11*1000)</f>
        <v>2.5663011773030888</v>
      </c>
      <c r="H210" s="277">
        <f>IF(H$104=0,0,H$104/NMM!H$11*1000)</f>
        <v>2.364020220495048</v>
      </c>
      <c r="I210" s="277">
        <f>IF(I$104=0,0,I$104/NMM!I$11*1000)</f>
        <v>2.2747241585674702</v>
      </c>
      <c r="J210" s="277">
        <f>IF(J$104=0,0,J$104/NMM!J$11*1000)</f>
        <v>2.5175761299807689</v>
      </c>
      <c r="K210" s="277">
        <f>IF(K$104=0,0,K$104/NMM!K$11*1000)</f>
        <v>2.2267065440356015</v>
      </c>
      <c r="L210" s="277">
        <f>IF(L$104=0,0,L$104/NMM!L$11*1000)</f>
        <v>2.3253815862562512</v>
      </c>
      <c r="M210" s="277">
        <f>IF(M$104=0,0,M$104/NMM!M$11*1000)</f>
        <v>2.7941448471370198</v>
      </c>
      <c r="N210" s="277">
        <f>IF(N$104=0,0,N$104/NMM!N$11*1000)</f>
        <v>2.3546182797741135</v>
      </c>
      <c r="O210" s="277">
        <f>IF(O$104=0,0,O$104/NMM!O$11*1000)</f>
        <v>2.5999024089911624</v>
      </c>
      <c r="P210" s="277">
        <f>IF(P$104=0,0,P$104/NMM!P$11*1000)</f>
        <v>1.4866957412246578</v>
      </c>
      <c r="Q210" s="277">
        <f>IF(Q$104=0,0,Q$104/NMM!Q$11*1000)</f>
        <v>1.4271677872254793</v>
      </c>
      <c r="R210" s="277">
        <f>IF(R$104=0,0,R$104/NMM!R$11*1000)</f>
        <v>1.5301273396623043</v>
      </c>
      <c r="S210" s="277">
        <f>IF(S$104=0,0,S$104/NMM!S$11*1000)</f>
        <v>1.4667195384738811</v>
      </c>
      <c r="T210" s="277">
        <f>IF(T$104=0,0,T$104/NMM!T$11*1000)</f>
        <v>1.3602102218606638</v>
      </c>
      <c r="U210" s="277">
        <f>IF(U$104=0,0,U$104/NMM!U$11*1000)</f>
        <v>1.1672978434178576</v>
      </c>
      <c r="V210" s="277">
        <f>IF(V$104=0,0,V$104/NMM!V$11*1000)</f>
        <v>1.0163127760981152</v>
      </c>
      <c r="W210" s="277">
        <f>IF(W$104=0,0,W$104/NMM!W$11*1000)</f>
        <v>1.0013593498991888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362.75919034681397</v>
      </c>
      <c r="C211" s="278">
        <f>IF(C$110=0,0,C$110/NMM!C$11*1000)</f>
        <v>353.6850490381226</v>
      </c>
      <c r="D211" s="278">
        <f>IF(D$110=0,0,D$110/NMM!D$11*1000)</f>
        <v>313.26768193751218</v>
      </c>
      <c r="E211" s="278">
        <f>IF(E$110=0,0,E$110/NMM!E$11*1000)</f>
        <v>324.85624691700639</v>
      </c>
      <c r="F211" s="278">
        <f>IF(F$110=0,0,F$110/NMM!F$11*1000)</f>
        <v>302.72685913593665</v>
      </c>
      <c r="G211" s="278">
        <f>IF(G$110=0,0,G$110/NMM!G$11*1000)</f>
        <v>291.28281396775503</v>
      </c>
      <c r="H211" s="278">
        <f>IF(H$110=0,0,H$110/NMM!H$11*1000)</f>
        <v>290.70243097475077</v>
      </c>
      <c r="I211" s="278">
        <f>IF(I$110=0,0,I$110/NMM!I$11*1000)</f>
        <v>296.49304110773897</v>
      </c>
      <c r="J211" s="278">
        <f>IF(J$110=0,0,J$110/NMM!J$11*1000)</f>
        <v>302.02550166606238</v>
      </c>
      <c r="K211" s="278">
        <f>IF(K$110=0,0,K$110/NMM!K$11*1000)</f>
        <v>288.77470295413195</v>
      </c>
      <c r="L211" s="278">
        <f>IF(L$110=0,0,L$110/NMM!L$11*1000)</f>
        <v>294.8096941885093</v>
      </c>
      <c r="M211" s="278">
        <f>IF(M$110=0,0,M$110/NMM!M$11*1000)</f>
        <v>325.35174347438897</v>
      </c>
      <c r="N211" s="278">
        <f>IF(N$110=0,0,N$110/NMM!N$11*1000)</f>
        <v>274.66281724967519</v>
      </c>
      <c r="O211" s="278">
        <f>IF(O$110=0,0,O$110/NMM!O$11*1000)</f>
        <v>273.57957276836754</v>
      </c>
      <c r="P211" s="278">
        <f>IF(P$110=0,0,P$110/NMM!P$11*1000)</f>
        <v>262.39979223540303</v>
      </c>
      <c r="Q211" s="278">
        <f>IF(Q$110=0,0,Q$110/NMM!Q$11*1000)</f>
        <v>264.74481112060681</v>
      </c>
      <c r="R211" s="278">
        <f>IF(R$110=0,0,R$110/NMM!R$11*1000)</f>
        <v>281.06554451313264</v>
      </c>
      <c r="S211" s="278">
        <f>IF(S$110=0,0,S$110/NMM!S$11*1000)</f>
        <v>282.25230943693799</v>
      </c>
      <c r="T211" s="278">
        <f>IF(T$110=0,0,T$110/NMM!T$11*1000)</f>
        <v>279.68541740269364</v>
      </c>
      <c r="U211" s="278">
        <f>IF(U$110=0,0,U$110/NMM!U$11*1000)</f>
        <v>257.90222292491961</v>
      </c>
      <c r="V211" s="278">
        <f>IF(V$110=0,0,V$110/NMM!V$11*1000)</f>
        <v>252.755970747351</v>
      </c>
      <c r="W211" s="278">
        <f>IF(W$110=0,0,W$110/NMM!W$11*1000)</f>
        <v>253.66387112701838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30.335902651227215</v>
      </c>
      <c r="C213" s="278">
        <f>IF(C$119=0,0,C$119/NMM!C$11*1000)</f>
        <v>29.577073447973223</v>
      </c>
      <c r="D213" s="278">
        <f>IF(D$119=0,0,D$119/NMM!D$11*1000)</f>
        <v>26.197152700518629</v>
      </c>
      <c r="E213" s="278">
        <f>IF(E$119=0,0,E$119/NMM!E$11*1000)</f>
        <v>27.166251729406788</v>
      </c>
      <c r="F213" s="278">
        <f>IF(F$119=0,0,F$119/NMM!F$11*1000)</f>
        <v>25.315671588856876</v>
      </c>
      <c r="G213" s="278">
        <f>IF(G$119=0,0,G$119/NMM!G$11*1000)</f>
        <v>24.358658095066929</v>
      </c>
      <c r="H213" s="278">
        <f>IF(H$119=0,0,H$119/NMM!H$11*1000)</f>
        <v>24.310123302717862</v>
      </c>
      <c r="I213" s="278">
        <f>IF(I$119=0,0,I$119/NMM!I$11*1000)</f>
        <v>24.794365714653992</v>
      </c>
      <c r="J213" s="278">
        <f>IF(J$119=0,0,J$119/NMM!J$11*1000)</f>
        <v>25.257020250735064</v>
      </c>
      <c r="K213" s="278">
        <f>IF(K$119=0,0,K$119/NMM!K$11*1000)</f>
        <v>24.148916168266968</v>
      </c>
      <c r="L213" s="278">
        <f>IF(L$119=0,0,L$119/NMM!L$11*1000)</f>
        <v>24.6535950612043</v>
      </c>
      <c r="M213" s="278">
        <f>IF(M$119=0,0,M$119/NMM!M$11*1000)</f>
        <v>27.207687854882767</v>
      </c>
      <c r="N213" s="278">
        <f>IF(N$119=0,0,N$119/NMM!N$11*1000)</f>
        <v>22.968803293534922</v>
      </c>
      <c r="O213" s="278">
        <f>IF(O$119=0,0,O$119/NMM!O$11*1000)</f>
        <v>22.878216480004429</v>
      </c>
      <c r="P213" s="278">
        <f>IF(P$119=0,0,P$119/NMM!P$11*1000)</f>
        <v>21.943302236795699</v>
      </c>
      <c r="Q213" s="278">
        <f>IF(Q$119=0,0,Q$119/NMM!Q$11*1000)</f>
        <v>22.139405510013457</v>
      </c>
      <c r="R213" s="278">
        <f>IF(R$119=0,0,R$119/NMM!R$11*1000)</f>
        <v>23.504234279531214</v>
      </c>
      <c r="S213" s="278">
        <f>IF(S$119=0,0,S$119/NMM!S$11*1000)</f>
        <v>23.603478037253851</v>
      </c>
      <c r="T213" s="278">
        <f>IF(T$119=0,0,T$119/NMM!T$11*1000)</f>
        <v>23.388820520809954</v>
      </c>
      <c r="U213" s="278">
        <f>IF(U$119=0,0,U$119/NMM!U$11*1000)</f>
        <v>21.567190953055285</v>
      </c>
      <c r="V213" s="278">
        <f>IF(V$119=0,0,V$119/NMM!V$11*1000)</f>
        <v>21.136833268862269</v>
      </c>
      <c r="W213" s="278">
        <f>IF(W$119=0,0,W$119/NMM!W$11*1000)</f>
        <v>21.212756851965054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ES: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8614.4797722949916</v>
      </c>
      <c r="C3" s="205">
        <f t="shared" si="0"/>
        <v>8548.2348987215773</v>
      </c>
      <c r="D3" s="205">
        <f t="shared" si="0"/>
        <v>8516.8960424914058</v>
      </c>
      <c r="E3" s="205">
        <f t="shared" si="0"/>
        <v>8180.7958270523777</v>
      </c>
      <c r="F3" s="205">
        <f t="shared" si="0"/>
        <v>8023.1376714543021</v>
      </c>
      <c r="G3" s="205">
        <f t="shared" si="0"/>
        <v>8222.7142745874735</v>
      </c>
      <c r="H3" s="205">
        <f t="shared" si="0"/>
        <v>8063.6136696221056</v>
      </c>
      <c r="I3" s="205">
        <f t="shared" si="0"/>
        <v>7942.2831731815777</v>
      </c>
      <c r="J3" s="205">
        <f t="shared" si="0"/>
        <v>7540.2985074626868</v>
      </c>
      <c r="K3" s="205">
        <f t="shared" si="0"/>
        <v>6642.3020621493906</v>
      </c>
      <c r="L3" s="205">
        <f t="shared" si="0"/>
        <v>7072.1484881748347</v>
      </c>
      <c r="M3" s="205">
        <f t="shared" si="0"/>
        <v>6846.2637219941453</v>
      </c>
      <c r="N3" s="205">
        <f t="shared" si="0"/>
        <v>6181.3806587456766</v>
      </c>
      <c r="O3" s="205">
        <f t="shared" si="0"/>
        <v>5891.5899139362828</v>
      </c>
      <c r="P3" s="205">
        <f t="shared" si="0"/>
        <v>5460.2451415208452</v>
      </c>
      <c r="Q3" s="205">
        <f t="shared" si="0"/>
        <v>5607</v>
      </c>
      <c r="R3" s="205">
        <f t="shared" si="0"/>
        <v>5654.8181917720967</v>
      </c>
      <c r="S3" s="205">
        <f t="shared" si="0"/>
        <v>5846.2659524184655</v>
      </c>
      <c r="T3" s="205">
        <f t="shared" si="0"/>
        <v>5945.2927820384139</v>
      </c>
      <c r="U3" s="205">
        <f t="shared" si="0"/>
        <v>5981.6760205305327</v>
      </c>
      <c r="V3" s="205">
        <f t="shared" si="0"/>
        <v>5314.7209559135845</v>
      </c>
      <c r="W3" s="205">
        <f t="shared" si="0"/>
        <v>5476.5778089991491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4021.2596619497922</v>
      </c>
      <c r="C4" s="243">
        <f t="shared" si="1"/>
        <v>4093.7940305838856</v>
      </c>
      <c r="D4" s="243">
        <f t="shared" si="1"/>
        <v>3993.4972263933178</v>
      </c>
      <c r="E4" s="243">
        <f t="shared" si="1"/>
        <v>3780.5374105711485</v>
      </c>
      <c r="F4" s="243">
        <f t="shared" si="1"/>
        <v>3700.4110284948965</v>
      </c>
      <c r="G4" s="243">
        <f t="shared" si="1"/>
        <v>3606.1998598021646</v>
      </c>
      <c r="H4" s="243">
        <f t="shared" si="1"/>
        <v>3569.1228372213131</v>
      </c>
      <c r="I4" s="243">
        <f t="shared" si="1"/>
        <v>3684.0086658166701</v>
      </c>
      <c r="J4" s="243">
        <f t="shared" si="1"/>
        <v>3537.313432835821</v>
      </c>
      <c r="K4" s="243">
        <f t="shared" si="1"/>
        <v>3194.9070117009046</v>
      </c>
      <c r="L4" s="243">
        <f t="shared" si="1"/>
        <v>3578.4851811196495</v>
      </c>
      <c r="M4" s="243">
        <f t="shared" si="1"/>
        <v>3684.8361351672602</v>
      </c>
      <c r="N4" s="243">
        <f t="shared" si="1"/>
        <v>3527.3474707976134</v>
      </c>
      <c r="O4" s="243">
        <f t="shared" si="1"/>
        <v>3460.667371281897</v>
      </c>
      <c r="P4" s="243">
        <f t="shared" si="1"/>
        <v>3061.2450608821869</v>
      </c>
      <c r="Q4" s="243">
        <f t="shared" si="1"/>
        <v>3387.0000000000005</v>
      </c>
      <c r="R4" s="243">
        <f t="shared" si="1"/>
        <v>3438.0816818132057</v>
      </c>
      <c r="S4" s="243">
        <f t="shared" si="1"/>
        <v>3669.0562470458481</v>
      </c>
      <c r="T4" s="243">
        <f t="shared" si="1"/>
        <v>3754.6653153899374</v>
      </c>
      <c r="U4" s="243">
        <f t="shared" si="1"/>
        <v>3816.3764570441799</v>
      </c>
      <c r="V4" s="243">
        <f t="shared" si="1"/>
        <v>3511.0569980462674</v>
      </c>
      <c r="W4" s="243">
        <f t="shared" si="1"/>
        <v>3537.3608903020663</v>
      </c>
      <c r="DA4" s="83"/>
    </row>
    <row r="5" spans="1:105" ht="12" customHeight="1" x14ac:dyDescent="0.25">
      <c r="A5" s="99" t="s">
        <v>52</v>
      </c>
      <c r="B5" s="284">
        <v>272.64529357276302</v>
      </c>
      <c r="C5" s="284">
        <v>253.4927764825965</v>
      </c>
      <c r="D5" s="284">
        <v>236.49680357545091</v>
      </c>
      <c r="E5" s="284">
        <v>243.12797104797761</v>
      </c>
      <c r="F5" s="284">
        <v>246.57874900878861</v>
      </c>
      <c r="G5" s="284">
        <v>238.27668128994691</v>
      </c>
      <c r="H5" s="284">
        <v>198.60159134492329</v>
      </c>
      <c r="I5" s="284">
        <v>210.75180420062711</v>
      </c>
      <c r="J5" s="284">
        <v>204.54391910950301</v>
      </c>
      <c r="K5" s="284">
        <v>174.08851272117531</v>
      </c>
      <c r="L5" s="284">
        <v>214.63282939262939</v>
      </c>
      <c r="M5" s="284">
        <v>276.3899032310635</v>
      </c>
      <c r="N5" s="284">
        <v>293.46999298131749</v>
      </c>
      <c r="O5" s="284">
        <v>279.62168858108078</v>
      </c>
      <c r="P5" s="284">
        <v>251.41220691331611</v>
      </c>
      <c r="Q5" s="284">
        <v>293.41961578117508</v>
      </c>
      <c r="R5" s="284">
        <v>211.1851385068166</v>
      </c>
      <c r="S5" s="284">
        <v>297.29245084127501</v>
      </c>
      <c r="T5" s="284">
        <v>367.37626034859761</v>
      </c>
      <c r="U5" s="284">
        <v>178.27802259616669</v>
      </c>
      <c r="V5" s="284">
        <v>100.9773122345883</v>
      </c>
      <c r="W5" s="284">
        <v>101.8717958021343</v>
      </c>
      <c r="DA5" s="94" t="s">
        <v>1812</v>
      </c>
    </row>
    <row r="6" spans="1:105" ht="12" customHeight="1" x14ac:dyDescent="0.25">
      <c r="A6" s="99" t="s">
        <v>59</v>
      </c>
      <c r="B6" s="284">
        <v>3748.6143683770292</v>
      </c>
      <c r="C6" s="284">
        <v>3840.301254101289</v>
      </c>
      <c r="D6" s="284">
        <v>3757.0004228178668</v>
      </c>
      <c r="E6" s="284">
        <v>3537.4094395231709</v>
      </c>
      <c r="F6" s="284">
        <v>3453.8322794861078</v>
      </c>
      <c r="G6" s="284">
        <v>3367.9231785122179</v>
      </c>
      <c r="H6" s="284">
        <v>3370.5212458763899</v>
      </c>
      <c r="I6" s="284">
        <v>3473.2568616160429</v>
      </c>
      <c r="J6" s="284">
        <v>3332.7695137263181</v>
      </c>
      <c r="K6" s="284">
        <v>3020.8184989797292</v>
      </c>
      <c r="L6" s="284">
        <v>3363.8523517270201</v>
      </c>
      <c r="M6" s="284">
        <v>3408.4462319361969</v>
      </c>
      <c r="N6" s="284">
        <v>3233.8774778162961</v>
      </c>
      <c r="O6" s="284">
        <v>3181.0456827008161</v>
      </c>
      <c r="P6" s="284">
        <v>2809.8328539688709</v>
      </c>
      <c r="Q6" s="284">
        <v>3093.5803842188252</v>
      </c>
      <c r="R6" s="284">
        <v>3226.896543306389</v>
      </c>
      <c r="S6" s="284">
        <v>3371.7637962045728</v>
      </c>
      <c r="T6" s="284">
        <v>3387.2890550413399</v>
      </c>
      <c r="U6" s="284">
        <v>3638.098434448013</v>
      </c>
      <c r="V6" s="284">
        <v>3410.0796858116792</v>
      </c>
      <c r="W6" s="284">
        <v>3435.489094499932</v>
      </c>
      <c r="DA6" s="94" t="s">
        <v>1813</v>
      </c>
    </row>
    <row r="7" spans="1:105" ht="12" customHeight="1" x14ac:dyDescent="0.25">
      <c r="A7" s="49" t="s">
        <v>60</v>
      </c>
      <c r="B7" s="244">
        <v>4593.2201103451998</v>
      </c>
      <c r="C7" s="244">
        <v>4454.4408681376917</v>
      </c>
      <c r="D7" s="244">
        <v>4523.398816098088</v>
      </c>
      <c r="E7" s="244">
        <v>4400.2584164812288</v>
      </c>
      <c r="F7" s="244">
        <v>4322.7266429594056</v>
      </c>
      <c r="G7" s="244">
        <v>4616.514414785308</v>
      </c>
      <c r="H7" s="244">
        <v>4494.490832400792</v>
      </c>
      <c r="I7" s="244">
        <v>4258.2745073649075</v>
      </c>
      <c r="J7" s="244">
        <v>4002.9850746268662</v>
      </c>
      <c r="K7" s="244">
        <v>3447.395050448486</v>
      </c>
      <c r="L7" s="244">
        <v>3493.6633070551852</v>
      </c>
      <c r="M7" s="244">
        <v>3161.4275868268851</v>
      </c>
      <c r="N7" s="244">
        <v>2654.0331879480632</v>
      </c>
      <c r="O7" s="244">
        <v>2430.9225426543858</v>
      </c>
      <c r="P7" s="244">
        <v>2399.0000806386579</v>
      </c>
      <c r="Q7" s="244">
        <v>2220</v>
      </c>
      <c r="R7" s="244">
        <v>2216.736509958891</v>
      </c>
      <c r="S7" s="244">
        <v>2177.209705372617</v>
      </c>
      <c r="T7" s="244">
        <v>2190.627466648476</v>
      </c>
      <c r="U7" s="244">
        <v>2165.2995634863528</v>
      </c>
      <c r="V7" s="244">
        <v>1803.6639578673171</v>
      </c>
      <c r="W7" s="244">
        <v>1939.216918697083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1750</v>
      </c>
      <c r="C10" s="243">
        <v>1721</v>
      </c>
      <c r="D10" s="243">
        <v>1721</v>
      </c>
      <c r="E10" s="243">
        <v>1894</v>
      </c>
      <c r="F10" s="243">
        <v>1994.6</v>
      </c>
      <c r="G10" s="243">
        <v>2039</v>
      </c>
      <c r="H10" s="243">
        <v>2079.1999999999998</v>
      </c>
      <c r="I10" s="243">
        <v>2080.3000000000002</v>
      </c>
      <c r="J10" s="243">
        <v>2009.1</v>
      </c>
      <c r="K10" s="243">
        <v>1745.5</v>
      </c>
      <c r="L10" s="243">
        <v>1873.9</v>
      </c>
      <c r="M10" s="243">
        <v>1976</v>
      </c>
      <c r="N10" s="243">
        <v>1980.5</v>
      </c>
      <c r="O10" s="243">
        <v>1929.06</v>
      </c>
      <c r="P10" s="243">
        <v>1883.21</v>
      </c>
      <c r="Q10" s="243">
        <v>1640.9</v>
      </c>
      <c r="R10" s="243">
        <v>1677</v>
      </c>
      <c r="S10" s="243">
        <v>1699.5</v>
      </c>
      <c r="T10" s="243">
        <v>1699.5</v>
      </c>
      <c r="U10" s="243">
        <v>1456.2</v>
      </c>
      <c r="V10" s="243">
        <v>1730</v>
      </c>
      <c r="W10" s="243">
        <v>1748.84</v>
      </c>
      <c r="DA10" s="83" t="s">
        <v>1816</v>
      </c>
    </row>
    <row r="11" spans="1:105" ht="12" customHeight="1" x14ac:dyDescent="0.25">
      <c r="A11" s="107" t="s">
        <v>1817</v>
      </c>
      <c r="B11" s="284">
        <v>4765</v>
      </c>
      <c r="C11" s="284">
        <v>5131</v>
      </c>
      <c r="D11" s="284">
        <v>5365</v>
      </c>
      <c r="E11" s="284">
        <v>5437</v>
      </c>
      <c r="F11" s="284">
        <v>5526</v>
      </c>
      <c r="G11" s="284">
        <v>5697</v>
      </c>
      <c r="H11" s="284">
        <v>6898.2</v>
      </c>
      <c r="I11" s="284">
        <v>6713.3</v>
      </c>
      <c r="J11" s="284">
        <v>6414.3</v>
      </c>
      <c r="K11" s="284">
        <v>5700.1</v>
      </c>
      <c r="L11" s="284">
        <v>6193.2</v>
      </c>
      <c r="M11" s="284">
        <v>6202.7</v>
      </c>
      <c r="N11" s="284">
        <v>6176.8</v>
      </c>
      <c r="O11" s="284">
        <v>6312.29</v>
      </c>
      <c r="P11" s="284">
        <v>6035.8</v>
      </c>
      <c r="Q11" s="284">
        <v>6195.2</v>
      </c>
      <c r="R11" s="284">
        <v>6219</v>
      </c>
      <c r="S11" s="284">
        <v>6217.8</v>
      </c>
      <c r="T11" s="284">
        <v>6156.7</v>
      </c>
      <c r="U11" s="284">
        <v>6436.6</v>
      </c>
      <c r="V11" s="284">
        <v>6268.5</v>
      </c>
      <c r="W11" s="284">
        <v>6658.9</v>
      </c>
      <c r="DA11" s="94" t="s">
        <v>1818</v>
      </c>
    </row>
    <row r="12" spans="1:105" ht="12" customHeight="1" x14ac:dyDescent="0.25">
      <c r="A12" s="49" t="s">
        <v>1819</v>
      </c>
      <c r="B12" s="244">
        <v>846.58192090395482</v>
      </c>
      <c r="C12" s="244">
        <v>881.63431151241525</v>
      </c>
      <c r="D12" s="244">
        <v>920.77966101694915</v>
      </c>
      <c r="E12" s="244">
        <v>999.68181818181836</v>
      </c>
      <c r="F12" s="244">
        <v>891.70425055928399</v>
      </c>
      <c r="G12" s="244">
        <v>956.13483146067381</v>
      </c>
      <c r="H12" s="244">
        <v>942.37900552486144</v>
      </c>
      <c r="I12" s="244">
        <v>977.06666666666649</v>
      </c>
      <c r="J12" s="244">
        <v>935.93333333333305</v>
      </c>
      <c r="K12" s="244">
        <v>845.71403118040075</v>
      </c>
      <c r="L12" s="244">
        <v>896.34444444444432</v>
      </c>
      <c r="M12" s="244">
        <v>908.74444444444418</v>
      </c>
      <c r="N12" s="244">
        <v>896.50807565095784</v>
      </c>
      <c r="O12" s="244">
        <v>905.74538502519476</v>
      </c>
      <c r="P12" s="244">
        <v>879.88999999999976</v>
      </c>
      <c r="Q12" s="244">
        <v>870.67777777777746</v>
      </c>
      <c r="R12" s="244">
        <v>877.33333333333292</v>
      </c>
      <c r="S12" s="244">
        <v>783.02967032967001</v>
      </c>
      <c r="T12" s="244">
        <v>872.91111111111093</v>
      </c>
      <c r="U12" s="244">
        <v>876.97777777777753</v>
      </c>
      <c r="V12" s="244">
        <v>791.06043956043925</v>
      </c>
      <c r="W12" s="244">
        <v>831.53472527472502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1944.4444444444439</v>
      </c>
      <c r="C15" s="243">
        <v>1944.4444444444439</v>
      </c>
      <c r="D15" s="243">
        <v>1944.4444444444439</v>
      </c>
      <c r="E15" s="243">
        <v>2132.703056378451</v>
      </c>
      <c r="F15" s="243">
        <v>2132.703056378451</v>
      </c>
      <c r="G15" s="243">
        <v>2320.9616683124591</v>
      </c>
      <c r="H15" s="243">
        <v>2320.9616683124591</v>
      </c>
      <c r="I15" s="243">
        <v>2320.9616683124591</v>
      </c>
      <c r="J15" s="243">
        <v>2320.9616683124591</v>
      </c>
      <c r="K15" s="243">
        <v>2132.703056378451</v>
      </c>
      <c r="L15" s="243">
        <v>2132.703056378451</v>
      </c>
      <c r="M15" s="243">
        <v>2132.703056378451</v>
      </c>
      <c r="N15" s="243">
        <v>2132.703056378451</v>
      </c>
      <c r="O15" s="243">
        <v>2132.703056378451</v>
      </c>
      <c r="P15" s="243">
        <v>2132.703056378451</v>
      </c>
      <c r="Q15" s="243">
        <v>1944.4444444444439</v>
      </c>
      <c r="R15" s="243">
        <v>1944.4444444444439</v>
      </c>
      <c r="S15" s="243">
        <v>1944.4444444444439</v>
      </c>
      <c r="T15" s="243">
        <v>1944.4444444444439</v>
      </c>
      <c r="U15" s="243">
        <v>1944.4444444444439</v>
      </c>
      <c r="V15" s="243">
        <v>1944.4444444444439</v>
      </c>
      <c r="W15" s="243">
        <v>1944.4444444444439</v>
      </c>
      <c r="DA15" s="83" t="s">
        <v>1821</v>
      </c>
    </row>
    <row r="16" spans="1:105" ht="12" customHeight="1" x14ac:dyDescent="0.25">
      <c r="A16" s="107" t="s">
        <v>1817</v>
      </c>
      <c r="B16" s="284">
        <v>6111.1111111111113</v>
      </c>
      <c r="C16" s="284">
        <v>5459.0416649740218</v>
      </c>
      <c r="D16" s="284">
        <v>6111.1111111111113</v>
      </c>
      <c r="E16" s="284">
        <v>6111.1111111111113</v>
      </c>
      <c r="F16" s="284">
        <v>6111.1111111111113</v>
      </c>
      <c r="G16" s="284">
        <v>6111.1111111111113</v>
      </c>
      <c r="H16" s="284">
        <v>7415.2500033852903</v>
      </c>
      <c r="I16" s="284">
        <v>7415.2500033852903</v>
      </c>
      <c r="J16" s="284">
        <v>6763.1805572482008</v>
      </c>
      <c r="K16" s="284">
        <v>6763.1805572482008</v>
      </c>
      <c r="L16" s="284">
        <v>6763.1805572482008</v>
      </c>
      <c r="M16" s="284">
        <v>6763.1805572482008</v>
      </c>
      <c r="N16" s="284">
        <v>6763.1805572482008</v>
      </c>
      <c r="O16" s="284">
        <v>6763.1805572482008</v>
      </c>
      <c r="P16" s="284">
        <v>6763.1805572482008</v>
      </c>
      <c r="Q16" s="284">
        <v>6763.1805572482008</v>
      </c>
      <c r="R16" s="284">
        <v>6763.1805572482008</v>
      </c>
      <c r="S16" s="284">
        <v>6763.1805572482008</v>
      </c>
      <c r="T16" s="284">
        <v>6763.1805572482008</v>
      </c>
      <c r="U16" s="284">
        <v>7415.2500033852903</v>
      </c>
      <c r="V16" s="284">
        <v>7415.2500033852903</v>
      </c>
      <c r="W16" s="284">
        <v>7415.2500033852903</v>
      </c>
      <c r="DA16" s="94" t="s">
        <v>1822</v>
      </c>
    </row>
    <row r="17" spans="1:105" ht="12" customHeight="1" x14ac:dyDescent="0.25">
      <c r="A17" s="49" t="s">
        <v>1819</v>
      </c>
      <c r="B17" s="244">
        <v>940.64657878217201</v>
      </c>
      <c r="C17" s="244">
        <v>940.64657878217201</v>
      </c>
      <c r="D17" s="244">
        <v>1017.393288637273</v>
      </c>
      <c r="E17" s="244">
        <v>1094.139998492373</v>
      </c>
      <c r="F17" s="244">
        <v>1017.393288637272</v>
      </c>
      <c r="G17" s="244">
        <v>1017.393288637272</v>
      </c>
      <c r="H17" s="244">
        <v>1017.393288637272</v>
      </c>
      <c r="I17" s="244">
        <v>1094.139998492373</v>
      </c>
      <c r="J17" s="244">
        <v>1094.139998492373</v>
      </c>
      <c r="K17" s="244">
        <v>1017.393288637272</v>
      </c>
      <c r="L17" s="244">
        <v>1017.393288637272</v>
      </c>
      <c r="M17" s="244">
        <v>1017.393288637272</v>
      </c>
      <c r="N17" s="244">
        <v>1017.393288637272</v>
      </c>
      <c r="O17" s="244">
        <v>1017.393288637272</v>
      </c>
      <c r="P17" s="244">
        <v>940.6465787821719</v>
      </c>
      <c r="Q17" s="244">
        <v>940.6465787821719</v>
      </c>
      <c r="R17" s="244">
        <v>940.6465787821719</v>
      </c>
      <c r="S17" s="244">
        <v>863.89986892707134</v>
      </c>
      <c r="T17" s="244">
        <v>940.6465787821719</v>
      </c>
      <c r="U17" s="244">
        <v>940.6465787821719</v>
      </c>
      <c r="V17" s="244">
        <v>863.89986892707134</v>
      </c>
      <c r="W17" s="244">
        <v>940.6465787821719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376.51722386801458</v>
      </c>
      <c r="F19" s="243">
        <v>0</v>
      </c>
      <c r="G19" s="243">
        <v>188.25861193400729</v>
      </c>
      <c r="H19" s="243">
        <v>188.25861193400729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188.25861193400729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188.25861193400729</v>
      </c>
      <c r="U19" s="243">
        <v>0</v>
      </c>
      <c r="V19" s="243">
        <v>0</v>
      </c>
      <c r="W19" s="243">
        <v>188.25861193400729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652.0694461370897</v>
      </c>
      <c r="E20" s="284">
        <v>0</v>
      </c>
      <c r="F20" s="284">
        <v>0</v>
      </c>
      <c r="G20" s="284">
        <v>652.0694461370897</v>
      </c>
      <c r="H20" s="284">
        <v>1304.1388922741789</v>
      </c>
      <c r="I20" s="284">
        <v>0</v>
      </c>
      <c r="J20" s="284">
        <v>0</v>
      </c>
      <c r="K20" s="284">
        <v>0</v>
      </c>
      <c r="L20" s="284">
        <v>0</v>
      </c>
      <c r="M20" s="284">
        <v>652.0694461370897</v>
      </c>
      <c r="N20" s="284">
        <v>0</v>
      </c>
      <c r="O20" s="284">
        <v>0</v>
      </c>
      <c r="P20" s="284">
        <v>652.0694461370897</v>
      </c>
      <c r="Q20" s="284">
        <v>0</v>
      </c>
      <c r="R20" s="284">
        <v>0</v>
      </c>
      <c r="S20" s="284">
        <v>652.0694461370897</v>
      </c>
      <c r="T20" s="284">
        <v>0</v>
      </c>
      <c r="U20" s="284">
        <v>652.0694461370897</v>
      </c>
      <c r="V20" s="284">
        <v>0</v>
      </c>
      <c r="W20" s="284">
        <v>652.0694461370897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153.49341971020101</v>
      </c>
      <c r="E21" s="244">
        <v>76.746709855100519</v>
      </c>
      <c r="F21" s="244">
        <v>0</v>
      </c>
      <c r="G21" s="244">
        <v>76.746709855100519</v>
      </c>
      <c r="H21" s="244">
        <v>0</v>
      </c>
      <c r="I21" s="244">
        <v>153.49341971020101</v>
      </c>
      <c r="J21" s="244">
        <v>0</v>
      </c>
      <c r="K21" s="244">
        <v>0</v>
      </c>
      <c r="L21" s="244">
        <v>76.746709855100519</v>
      </c>
      <c r="M21" s="244">
        <v>0</v>
      </c>
      <c r="N21" s="244">
        <v>76.746709855100519</v>
      </c>
      <c r="O21" s="244">
        <v>0</v>
      </c>
      <c r="P21" s="244">
        <v>0</v>
      </c>
      <c r="Q21" s="244">
        <v>76.746709855100519</v>
      </c>
      <c r="R21" s="244">
        <v>0</v>
      </c>
      <c r="S21" s="244">
        <v>0</v>
      </c>
      <c r="T21" s="244">
        <v>153.49341971020101</v>
      </c>
      <c r="U21" s="244">
        <v>0</v>
      </c>
      <c r="V21" s="244">
        <v>0</v>
      </c>
      <c r="W21" s="244">
        <v>76.746709855100519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188.2586119340076</v>
      </c>
      <c r="F23" s="243">
        <f t="shared" si="2"/>
        <v>0</v>
      </c>
      <c r="G23" s="243">
        <f t="shared" si="2"/>
        <v>0</v>
      </c>
      <c r="H23" s="243">
        <f t="shared" si="2"/>
        <v>188.25861193400715</v>
      </c>
      <c r="I23" s="243">
        <f t="shared" si="2"/>
        <v>0</v>
      </c>
      <c r="J23" s="243">
        <f t="shared" si="2"/>
        <v>0</v>
      </c>
      <c r="K23" s="243">
        <f t="shared" si="2"/>
        <v>188.25861193400806</v>
      </c>
      <c r="L23" s="243">
        <f t="shared" si="2"/>
        <v>0</v>
      </c>
      <c r="M23" s="243">
        <f t="shared" si="2"/>
        <v>0</v>
      </c>
      <c r="N23" s="243">
        <f t="shared" si="2"/>
        <v>188.25861193400715</v>
      </c>
      <c r="O23" s="243">
        <f t="shared" si="2"/>
        <v>0</v>
      </c>
      <c r="P23" s="243">
        <f t="shared" si="2"/>
        <v>0</v>
      </c>
      <c r="Q23" s="243">
        <f t="shared" si="2"/>
        <v>188.25861193400715</v>
      </c>
      <c r="R23" s="243">
        <f t="shared" si="2"/>
        <v>0</v>
      </c>
      <c r="S23" s="243">
        <f t="shared" si="2"/>
        <v>0</v>
      </c>
      <c r="T23" s="243">
        <f t="shared" si="2"/>
        <v>188.25861193400715</v>
      </c>
      <c r="U23" s="243">
        <f t="shared" si="2"/>
        <v>0</v>
      </c>
      <c r="V23" s="243">
        <f t="shared" si="2"/>
        <v>0</v>
      </c>
      <c r="W23" s="243">
        <f t="shared" si="2"/>
        <v>188.25861193400715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652.06944613708947</v>
      </c>
      <c r="D24" s="284">
        <f t="shared" si="3"/>
        <v>0</v>
      </c>
      <c r="E24" s="284">
        <f t="shared" si="3"/>
        <v>0</v>
      </c>
      <c r="F24" s="284">
        <f t="shared" si="3"/>
        <v>0</v>
      </c>
      <c r="G24" s="284">
        <f t="shared" si="3"/>
        <v>652.06944613708947</v>
      </c>
      <c r="H24" s="284">
        <f t="shared" si="3"/>
        <v>0</v>
      </c>
      <c r="I24" s="284">
        <f t="shared" si="3"/>
        <v>0</v>
      </c>
      <c r="J24" s="284">
        <f t="shared" si="3"/>
        <v>652.06944613708947</v>
      </c>
      <c r="K24" s="284">
        <f t="shared" si="3"/>
        <v>0</v>
      </c>
      <c r="L24" s="284">
        <f t="shared" si="3"/>
        <v>0</v>
      </c>
      <c r="M24" s="284">
        <f t="shared" si="3"/>
        <v>652.06944613708947</v>
      </c>
      <c r="N24" s="284">
        <f t="shared" si="3"/>
        <v>0</v>
      </c>
      <c r="O24" s="284">
        <f t="shared" si="3"/>
        <v>0</v>
      </c>
      <c r="P24" s="284">
        <f t="shared" si="3"/>
        <v>652.06944613708947</v>
      </c>
      <c r="Q24" s="284">
        <f t="shared" si="3"/>
        <v>0</v>
      </c>
      <c r="R24" s="284">
        <f t="shared" si="3"/>
        <v>0</v>
      </c>
      <c r="S24" s="284">
        <f t="shared" si="3"/>
        <v>652.06944613708947</v>
      </c>
      <c r="T24" s="284">
        <f t="shared" si="3"/>
        <v>0</v>
      </c>
      <c r="U24" s="284">
        <f t="shared" si="3"/>
        <v>0</v>
      </c>
      <c r="V24" s="284">
        <f t="shared" si="3"/>
        <v>0</v>
      </c>
      <c r="W24" s="284">
        <f t="shared" si="3"/>
        <v>652.06944613708947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76.746709855099994</v>
      </c>
      <c r="E25" s="244">
        <f t="shared" si="4"/>
        <v>0</v>
      </c>
      <c r="F25" s="244">
        <f t="shared" si="4"/>
        <v>76.746709855101017</v>
      </c>
      <c r="G25" s="244">
        <f t="shared" si="4"/>
        <v>76.746709855100562</v>
      </c>
      <c r="H25" s="244">
        <f t="shared" si="4"/>
        <v>0</v>
      </c>
      <c r="I25" s="244">
        <f t="shared" si="4"/>
        <v>76.74670985509988</v>
      </c>
      <c r="J25" s="244">
        <f t="shared" si="4"/>
        <v>0</v>
      </c>
      <c r="K25" s="244">
        <f t="shared" si="4"/>
        <v>76.746709855101017</v>
      </c>
      <c r="L25" s="244">
        <f t="shared" si="4"/>
        <v>76.746709855100562</v>
      </c>
      <c r="M25" s="244">
        <f t="shared" si="4"/>
        <v>0</v>
      </c>
      <c r="N25" s="244">
        <f t="shared" si="4"/>
        <v>76.746709855100562</v>
      </c>
      <c r="O25" s="244">
        <f t="shared" si="4"/>
        <v>0</v>
      </c>
      <c r="P25" s="244">
        <f t="shared" si="4"/>
        <v>76.746709855100107</v>
      </c>
      <c r="Q25" s="244">
        <f t="shared" si="4"/>
        <v>76.746709855100562</v>
      </c>
      <c r="R25" s="244">
        <f t="shared" si="4"/>
        <v>0</v>
      </c>
      <c r="S25" s="244">
        <f t="shared" si="4"/>
        <v>76.746709855100562</v>
      </c>
      <c r="T25" s="244">
        <f t="shared" si="4"/>
        <v>76.746709855100448</v>
      </c>
      <c r="U25" s="244">
        <f t="shared" si="4"/>
        <v>0</v>
      </c>
      <c r="V25" s="244">
        <f t="shared" si="4"/>
        <v>76.746709855100562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194.44444444444389</v>
      </c>
      <c r="C27" s="243">
        <f t="shared" si="5"/>
        <v>223.44444444444389</v>
      </c>
      <c r="D27" s="243">
        <f t="shared" si="5"/>
        <v>223.44444444444389</v>
      </c>
      <c r="E27" s="243">
        <f t="shared" si="5"/>
        <v>238.70305637845104</v>
      </c>
      <c r="F27" s="243">
        <f t="shared" si="5"/>
        <v>138.10305637845113</v>
      </c>
      <c r="G27" s="243">
        <f t="shared" si="5"/>
        <v>281.9616683124591</v>
      </c>
      <c r="H27" s="243">
        <f t="shared" si="5"/>
        <v>241.76166831245928</v>
      </c>
      <c r="I27" s="243">
        <f t="shared" si="5"/>
        <v>240.66166831245891</v>
      </c>
      <c r="J27" s="243">
        <f t="shared" si="5"/>
        <v>311.86166831245919</v>
      </c>
      <c r="K27" s="243">
        <f t="shared" si="5"/>
        <v>387.20305637845104</v>
      </c>
      <c r="L27" s="243">
        <f t="shared" si="5"/>
        <v>258.80305637845095</v>
      </c>
      <c r="M27" s="243">
        <f t="shared" si="5"/>
        <v>156.70305637845104</v>
      </c>
      <c r="N27" s="243">
        <f t="shared" si="5"/>
        <v>152.20305637845104</v>
      </c>
      <c r="O27" s="243">
        <f t="shared" si="5"/>
        <v>203.64305637845109</v>
      </c>
      <c r="P27" s="243">
        <f t="shared" si="5"/>
        <v>249.493056378451</v>
      </c>
      <c r="Q27" s="243">
        <f t="shared" si="5"/>
        <v>303.5444444444438</v>
      </c>
      <c r="R27" s="243">
        <f t="shared" si="5"/>
        <v>267.44444444444389</v>
      </c>
      <c r="S27" s="243">
        <f t="shared" si="5"/>
        <v>244.94444444444389</v>
      </c>
      <c r="T27" s="243">
        <f t="shared" si="5"/>
        <v>244.94444444444389</v>
      </c>
      <c r="U27" s="243">
        <f t="shared" si="5"/>
        <v>488.24444444444384</v>
      </c>
      <c r="V27" s="243">
        <f t="shared" si="5"/>
        <v>214.44444444444389</v>
      </c>
      <c r="W27" s="243">
        <f t="shared" si="5"/>
        <v>195.60444444444397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1346.1111111111113</v>
      </c>
      <c r="C28" s="284">
        <f t="shared" si="6"/>
        <v>328.04166497402184</v>
      </c>
      <c r="D28" s="284">
        <f t="shared" si="6"/>
        <v>746.11111111111131</v>
      </c>
      <c r="E28" s="284">
        <f t="shared" si="6"/>
        <v>674.11111111111131</v>
      </c>
      <c r="F28" s="284">
        <f t="shared" si="6"/>
        <v>585.11111111111131</v>
      </c>
      <c r="G28" s="284">
        <f t="shared" si="6"/>
        <v>414.11111111111131</v>
      </c>
      <c r="H28" s="284">
        <f t="shared" si="6"/>
        <v>517.05000338529044</v>
      </c>
      <c r="I28" s="284">
        <f t="shared" si="6"/>
        <v>701.95000338529007</v>
      </c>
      <c r="J28" s="284">
        <f t="shared" si="6"/>
        <v>348.8805572482006</v>
      </c>
      <c r="K28" s="284">
        <f t="shared" si="6"/>
        <v>1063.0805572482004</v>
      </c>
      <c r="L28" s="284">
        <f t="shared" si="6"/>
        <v>569.98055724820097</v>
      </c>
      <c r="M28" s="284">
        <f t="shared" si="6"/>
        <v>560.48055724820097</v>
      </c>
      <c r="N28" s="284">
        <f t="shared" si="6"/>
        <v>586.3805572482006</v>
      </c>
      <c r="O28" s="284">
        <f t="shared" si="6"/>
        <v>450.89055724820082</v>
      </c>
      <c r="P28" s="284">
        <f t="shared" si="6"/>
        <v>727.3805572482006</v>
      </c>
      <c r="Q28" s="284">
        <f t="shared" si="6"/>
        <v>567.98055724820097</v>
      </c>
      <c r="R28" s="284">
        <f t="shared" si="6"/>
        <v>544.18055724820078</v>
      </c>
      <c r="S28" s="284">
        <f t="shared" si="6"/>
        <v>545.3805572482006</v>
      </c>
      <c r="T28" s="284">
        <f t="shared" si="6"/>
        <v>606.48055724820097</v>
      </c>
      <c r="U28" s="284">
        <f t="shared" si="6"/>
        <v>978.65000338528989</v>
      </c>
      <c r="V28" s="284">
        <f t="shared" si="6"/>
        <v>1146.7500033852903</v>
      </c>
      <c r="W28" s="284">
        <f t="shared" si="6"/>
        <v>756.35000338529062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94.06465787821719</v>
      </c>
      <c r="C29" s="244">
        <f t="shared" si="7"/>
        <v>59.012267269756762</v>
      </c>
      <c r="D29" s="244">
        <f t="shared" si="7"/>
        <v>96.613627620323882</v>
      </c>
      <c r="E29" s="244">
        <f t="shared" si="7"/>
        <v>94.458180310554667</v>
      </c>
      <c r="F29" s="244">
        <f t="shared" si="7"/>
        <v>125.68903807798802</v>
      </c>
      <c r="G29" s="244">
        <f t="shared" si="7"/>
        <v>61.258457176598199</v>
      </c>
      <c r="H29" s="244">
        <f t="shared" si="7"/>
        <v>75.014283112410567</v>
      </c>
      <c r="I29" s="244">
        <f t="shared" si="7"/>
        <v>117.07333182570653</v>
      </c>
      <c r="J29" s="244">
        <f t="shared" si="7"/>
        <v>158.20666515903997</v>
      </c>
      <c r="K29" s="244">
        <f t="shared" si="7"/>
        <v>171.67925745687126</v>
      </c>
      <c r="L29" s="244">
        <f t="shared" si="7"/>
        <v>121.04884419282769</v>
      </c>
      <c r="M29" s="244">
        <f t="shared" si="7"/>
        <v>108.64884419282782</v>
      </c>
      <c r="N29" s="244">
        <f t="shared" si="7"/>
        <v>120.88521298631417</v>
      </c>
      <c r="O29" s="244">
        <f t="shared" si="7"/>
        <v>111.64790361207724</v>
      </c>
      <c r="P29" s="244">
        <f t="shared" si="7"/>
        <v>60.756578782172141</v>
      </c>
      <c r="Q29" s="244">
        <f t="shared" si="7"/>
        <v>69.968801004394436</v>
      </c>
      <c r="R29" s="244">
        <f t="shared" si="7"/>
        <v>63.313245448838984</v>
      </c>
      <c r="S29" s="244">
        <f t="shared" si="7"/>
        <v>80.870198597401327</v>
      </c>
      <c r="T29" s="244">
        <f t="shared" si="7"/>
        <v>67.735467671060974</v>
      </c>
      <c r="U29" s="244">
        <f t="shared" si="7"/>
        <v>63.668801004394368</v>
      </c>
      <c r="V29" s="244">
        <f t="shared" si="7"/>
        <v>72.839429366632089</v>
      </c>
      <c r="W29" s="244">
        <f t="shared" si="7"/>
        <v>109.11185350744688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2096.38116938951</v>
      </c>
      <c r="C32" s="212">
        <v>1916.3187446259669</v>
      </c>
      <c r="D32" s="212">
        <v>2182.8918314703351</v>
      </c>
      <c r="E32" s="212">
        <v>2669.9950988822011</v>
      </c>
      <c r="F32" s="212">
        <v>2294.319174548581</v>
      </c>
      <c r="G32" s="212">
        <v>2490.7276010318142</v>
      </c>
      <c r="H32" s="212">
        <v>2187.4141874462589</v>
      </c>
      <c r="I32" s="212">
        <v>2405.7613929492691</v>
      </c>
      <c r="J32" s="212">
        <v>2179.2294067067919</v>
      </c>
      <c r="K32" s="212">
        <v>1929.725881341358</v>
      </c>
      <c r="L32" s="212">
        <v>1431.1874462596729</v>
      </c>
      <c r="M32" s="212">
        <v>1666.74600171969</v>
      </c>
      <c r="N32" s="212">
        <v>1857.600429922614</v>
      </c>
      <c r="O32" s="212">
        <v>1847.0822012037829</v>
      </c>
      <c r="P32" s="212">
        <v>1812.351985219238</v>
      </c>
      <c r="Q32" s="212">
        <v>1741.558625842491</v>
      </c>
      <c r="R32" s="212">
        <v>1763.401429953979</v>
      </c>
      <c r="S32" s="212">
        <v>1775.8870166611</v>
      </c>
      <c r="T32" s="212">
        <v>1733.194939778087</v>
      </c>
      <c r="U32" s="212">
        <v>1860.915665197565</v>
      </c>
      <c r="V32" s="212">
        <v>1619.918691436468</v>
      </c>
      <c r="W32" s="212">
        <v>1740.8771196176749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297.21504729148751</v>
      </c>
      <c r="C34" s="206">
        <f t="shared" si="8"/>
        <v>281.67334479793635</v>
      </c>
      <c r="D34" s="206">
        <f t="shared" si="8"/>
        <v>293.19054170249348</v>
      </c>
      <c r="E34" s="206">
        <f t="shared" si="8"/>
        <v>285.78151332760103</v>
      </c>
      <c r="F34" s="206">
        <f t="shared" si="8"/>
        <v>214.91358555460013</v>
      </c>
      <c r="G34" s="206">
        <f t="shared" si="8"/>
        <v>193.81625107480653</v>
      </c>
      <c r="H34" s="206">
        <f t="shared" si="8"/>
        <v>253.00705073086843</v>
      </c>
      <c r="I34" s="206">
        <f t="shared" si="8"/>
        <v>262.36259673258814</v>
      </c>
      <c r="J34" s="206">
        <f t="shared" si="8"/>
        <v>278.82871883061051</v>
      </c>
      <c r="K34" s="206">
        <f t="shared" si="8"/>
        <v>226.90361134995695</v>
      </c>
      <c r="L34" s="206">
        <f t="shared" si="8"/>
        <v>178.45133276010318</v>
      </c>
      <c r="M34" s="206">
        <f t="shared" si="8"/>
        <v>188.23688736027509</v>
      </c>
      <c r="N34" s="206">
        <f t="shared" si="8"/>
        <v>127.64634565778158</v>
      </c>
      <c r="O34" s="206">
        <f t="shared" si="8"/>
        <v>86.887446259673254</v>
      </c>
      <c r="P34" s="206">
        <f t="shared" si="8"/>
        <v>88.167497850386923</v>
      </c>
      <c r="Q34" s="206">
        <f t="shared" si="8"/>
        <v>87.556061908856421</v>
      </c>
      <c r="R34" s="206">
        <f t="shared" si="8"/>
        <v>81.924075666380062</v>
      </c>
      <c r="S34" s="206">
        <f t="shared" si="8"/>
        <v>78.967239896818569</v>
      </c>
      <c r="T34" s="206">
        <f t="shared" si="8"/>
        <v>84.986156491831466</v>
      </c>
      <c r="U34" s="206">
        <f t="shared" si="8"/>
        <v>79.748237317282886</v>
      </c>
      <c r="V34" s="206">
        <f t="shared" si="8"/>
        <v>69.685640584694767</v>
      </c>
      <c r="W34" s="206">
        <f t="shared" si="8"/>
        <v>64.593637145313835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29.373258813413582</v>
      </c>
      <c r="C36" s="206">
        <v>28.243508168529662</v>
      </c>
      <c r="D36" s="206">
        <v>28.243508168529662</v>
      </c>
      <c r="E36" s="206">
        <v>28.243508168529662</v>
      </c>
      <c r="F36" s="206">
        <v>29.373258813413582</v>
      </c>
      <c r="G36" s="206">
        <v>30.503009458297509</v>
      </c>
      <c r="H36" s="206">
        <v>28.243508168529662</v>
      </c>
      <c r="I36" s="206">
        <v>27.113757523645749</v>
      </c>
      <c r="J36" s="206">
        <v>27.113757523645749</v>
      </c>
      <c r="K36" s="206">
        <v>22.594840928632841</v>
      </c>
      <c r="L36" s="206">
        <v>20.335339638865001</v>
      </c>
      <c r="M36" s="206">
        <v>21.465090283748921</v>
      </c>
      <c r="N36" s="206">
        <v>19.205588993981081</v>
      </c>
      <c r="O36" s="206">
        <v>13.556921754084261</v>
      </c>
      <c r="P36" s="206">
        <v>18.075838349097161</v>
      </c>
      <c r="Q36" s="206">
        <v>15.816337059329321</v>
      </c>
      <c r="R36" s="206">
        <v>15.816337059329321</v>
      </c>
      <c r="S36" s="206">
        <v>15.816337059329321</v>
      </c>
      <c r="T36" s="206">
        <v>13.556921754084261</v>
      </c>
      <c r="U36" s="206">
        <v>12.427171109200341</v>
      </c>
      <c r="V36" s="206">
        <v>11.297420464316421</v>
      </c>
      <c r="W36" s="206">
        <v>7.3365434221840058</v>
      </c>
      <c r="DA36" s="71" t="s">
        <v>1830</v>
      </c>
    </row>
    <row r="37" spans="1:105" ht="12" customHeight="1" x14ac:dyDescent="0.25">
      <c r="A37" s="18" t="s">
        <v>69</v>
      </c>
      <c r="B37" s="206">
        <v>41.08151332760103</v>
      </c>
      <c r="C37" s="206">
        <v>42.108512467755801</v>
      </c>
      <c r="D37" s="206">
        <v>41.08151332760103</v>
      </c>
      <c r="E37" s="206">
        <v>46.216680997420461</v>
      </c>
      <c r="F37" s="206">
        <v>52.378933791917447</v>
      </c>
      <c r="G37" s="206">
        <v>67.784436801375747</v>
      </c>
      <c r="H37" s="206">
        <v>30.811092003439381</v>
      </c>
      <c r="I37" s="206">
        <v>60.595184866723983</v>
      </c>
      <c r="J37" s="206">
        <v>61.622269991401552</v>
      </c>
      <c r="K37" s="206">
        <v>59.568185726569219</v>
      </c>
      <c r="L37" s="206">
        <v>61.622269991401552</v>
      </c>
      <c r="M37" s="206">
        <v>45.18968185726569</v>
      </c>
      <c r="N37" s="206">
        <v>38.000343938091142</v>
      </c>
      <c r="O37" s="206">
        <v>31.838177128116939</v>
      </c>
      <c r="P37" s="206">
        <v>42.108512467755801</v>
      </c>
      <c r="Q37" s="206">
        <v>53.405932932072233</v>
      </c>
      <c r="R37" s="206">
        <v>40.054428202923482</v>
      </c>
      <c r="S37" s="206">
        <v>39.027429062768697</v>
      </c>
      <c r="T37" s="206">
        <v>48.270765262252787</v>
      </c>
      <c r="U37" s="206">
        <v>44.162596732588128</v>
      </c>
      <c r="V37" s="206">
        <v>40.054428202923482</v>
      </c>
      <c r="W37" s="206">
        <v>46.40154772141014</v>
      </c>
      <c r="DA37" s="71" t="s">
        <v>1831</v>
      </c>
    </row>
    <row r="38" spans="1:105" ht="12" customHeight="1" x14ac:dyDescent="0.25">
      <c r="A38" s="18" t="s">
        <v>70</v>
      </c>
      <c r="B38" s="206">
        <v>226.76027515047289</v>
      </c>
      <c r="C38" s="206">
        <v>211.32132416165089</v>
      </c>
      <c r="D38" s="206">
        <v>223.86552020636279</v>
      </c>
      <c r="E38" s="206">
        <v>211.32132416165089</v>
      </c>
      <c r="F38" s="206">
        <v>133.1613929492691</v>
      </c>
      <c r="G38" s="206">
        <v>95.52880481513327</v>
      </c>
      <c r="H38" s="206">
        <v>193.95245055889939</v>
      </c>
      <c r="I38" s="206">
        <v>174.6536543422184</v>
      </c>
      <c r="J38" s="206">
        <v>190.0926913155632</v>
      </c>
      <c r="K38" s="206">
        <v>144.74058469475489</v>
      </c>
      <c r="L38" s="206">
        <v>96.493723129836624</v>
      </c>
      <c r="M38" s="206">
        <v>121.5821152192605</v>
      </c>
      <c r="N38" s="206">
        <v>70.440412725709365</v>
      </c>
      <c r="O38" s="206">
        <v>41.492347377472051</v>
      </c>
      <c r="P38" s="206">
        <v>27.98314703353396</v>
      </c>
      <c r="Q38" s="206">
        <v>18.33379191745486</v>
      </c>
      <c r="R38" s="206">
        <v>26.053310404127259</v>
      </c>
      <c r="S38" s="206">
        <v>24.123473774720551</v>
      </c>
      <c r="T38" s="206">
        <v>23.15846947549441</v>
      </c>
      <c r="U38" s="206">
        <v>23.15846947549441</v>
      </c>
      <c r="V38" s="206">
        <v>18.33379191745486</v>
      </c>
      <c r="W38" s="206">
        <v>10.85554600171969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1028.925279449699</v>
      </c>
      <c r="C40" s="206">
        <f t="shared" si="9"/>
        <v>605.56251074806528</v>
      </c>
      <c r="D40" s="206">
        <f t="shared" si="9"/>
        <v>841.52355975924331</v>
      </c>
      <c r="E40" s="206">
        <f t="shared" si="9"/>
        <v>1293.7983662940669</v>
      </c>
      <c r="F40" s="206">
        <f t="shared" si="9"/>
        <v>958.37558039552869</v>
      </c>
      <c r="G40" s="206">
        <f t="shared" si="9"/>
        <v>1162.458125537403</v>
      </c>
      <c r="H40" s="206">
        <f t="shared" si="9"/>
        <v>652.25167669819427</v>
      </c>
      <c r="I40" s="206">
        <f t="shared" si="9"/>
        <v>819.4472055030094</v>
      </c>
      <c r="J40" s="206">
        <f t="shared" si="9"/>
        <v>749.01530524505586</v>
      </c>
      <c r="K40" s="206">
        <f t="shared" si="9"/>
        <v>686.56113499570074</v>
      </c>
      <c r="L40" s="206">
        <f t="shared" si="9"/>
        <v>566.63645743766119</v>
      </c>
      <c r="M40" s="206">
        <f t="shared" si="9"/>
        <v>613.71453138435072</v>
      </c>
      <c r="N40" s="206">
        <f t="shared" si="9"/>
        <v>857.46861564918311</v>
      </c>
      <c r="O40" s="206">
        <f t="shared" si="9"/>
        <v>928.72390369733432</v>
      </c>
      <c r="P40" s="206">
        <f t="shared" si="9"/>
        <v>899.86190885640576</v>
      </c>
      <c r="Q40" s="206">
        <f t="shared" si="9"/>
        <v>615.28882201203783</v>
      </c>
      <c r="R40" s="206">
        <f t="shared" si="9"/>
        <v>621.39380911435944</v>
      </c>
      <c r="S40" s="206">
        <f t="shared" si="9"/>
        <v>606.47695614789336</v>
      </c>
      <c r="T40" s="206">
        <f t="shared" si="9"/>
        <v>580.43852106620807</v>
      </c>
      <c r="U40" s="206">
        <f t="shared" si="9"/>
        <v>601.22527944969897</v>
      </c>
      <c r="V40" s="206">
        <f t="shared" si="9"/>
        <v>583.83293207222698</v>
      </c>
      <c r="W40" s="206">
        <f t="shared" si="9"/>
        <v>630.9759243336199</v>
      </c>
      <c r="DA40" s="71"/>
    </row>
    <row r="41" spans="1:105" ht="12" customHeight="1" x14ac:dyDescent="0.25">
      <c r="A41" s="18" t="s">
        <v>72</v>
      </c>
      <c r="B41" s="206">
        <v>1028.925279449699</v>
      </c>
      <c r="C41" s="206">
        <v>605.56251074806528</v>
      </c>
      <c r="D41" s="206">
        <v>841.52355975924331</v>
      </c>
      <c r="E41" s="206">
        <v>1293.7983662940669</v>
      </c>
      <c r="F41" s="206">
        <v>958.37558039552869</v>
      </c>
      <c r="G41" s="206">
        <v>1162.458125537403</v>
      </c>
      <c r="H41" s="206">
        <v>652.25167669819427</v>
      </c>
      <c r="I41" s="206">
        <v>819.4472055030094</v>
      </c>
      <c r="J41" s="206">
        <v>749.01530524505586</v>
      </c>
      <c r="K41" s="206">
        <v>686.56113499570074</v>
      </c>
      <c r="L41" s="206">
        <v>566.63645743766119</v>
      </c>
      <c r="M41" s="206">
        <v>613.71453138435072</v>
      </c>
      <c r="N41" s="206">
        <v>857.46861564918311</v>
      </c>
      <c r="O41" s="206">
        <v>928.72390369733432</v>
      </c>
      <c r="P41" s="206">
        <v>899.86190885640576</v>
      </c>
      <c r="Q41" s="206">
        <v>615.28882201203783</v>
      </c>
      <c r="R41" s="206">
        <v>621.39380911435944</v>
      </c>
      <c r="S41" s="206">
        <v>606.47695614789336</v>
      </c>
      <c r="T41" s="206">
        <v>580.43852106620807</v>
      </c>
      <c r="U41" s="206">
        <v>601.22527944969897</v>
      </c>
      <c r="V41" s="206">
        <v>583.83293207222698</v>
      </c>
      <c r="W41" s="206">
        <v>630.9759243336199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446.16517626827158</v>
      </c>
      <c r="C43" s="206">
        <f t="shared" si="10"/>
        <v>455.05021496130689</v>
      </c>
      <c r="D43" s="206">
        <f t="shared" si="10"/>
        <v>455.05649183147028</v>
      </c>
      <c r="E43" s="206">
        <f t="shared" si="10"/>
        <v>462.12631126397247</v>
      </c>
      <c r="F43" s="206">
        <f t="shared" si="10"/>
        <v>462.13061049011179</v>
      </c>
      <c r="G43" s="206">
        <f t="shared" si="10"/>
        <v>457.49707652622533</v>
      </c>
      <c r="H43" s="206">
        <f t="shared" si="10"/>
        <v>657.2199484092863</v>
      </c>
      <c r="I43" s="206">
        <f t="shared" si="10"/>
        <v>655.07798796216673</v>
      </c>
      <c r="J43" s="206">
        <f t="shared" si="10"/>
        <v>493.68976784178841</v>
      </c>
      <c r="K43" s="206">
        <f t="shared" si="10"/>
        <v>452.97652622527937</v>
      </c>
      <c r="L43" s="206">
        <f t="shared" si="10"/>
        <v>345.68693035253648</v>
      </c>
      <c r="M43" s="206">
        <f t="shared" si="10"/>
        <v>413.37583834909708</v>
      </c>
      <c r="N43" s="206">
        <f t="shared" si="10"/>
        <v>427.08564058469472</v>
      </c>
      <c r="O43" s="206">
        <f t="shared" si="10"/>
        <v>336.80189165950128</v>
      </c>
      <c r="P43" s="206">
        <f t="shared" si="10"/>
        <v>323.80667137572976</v>
      </c>
      <c r="Q43" s="206">
        <f t="shared" si="10"/>
        <v>533.12474794051343</v>
      </c>
      <c r="R43" s="206">
        <f t="shared" si="10"/>
        <v>561.1153594466706</v>
      </c>
      <c r="S43" s="206">
        <f t="shared" si="10"/>
        <v>576.59931244785776</v>
      </c>
      <c r="T43" s="206">
        <f t="shared" si="10"/>
        <v>591.50199050895571</v>
      </c>
      <c r="U43" s="206">
        <f t="shared" si="10"/>
        <v>675.2129996773582</v>
      </c>
      <c r="V43" s="206">
        <f t="shared" si="10"/>
        <v>519.19461577008815</v>
      </c>
      <c r="W43" s="206">
        <f t="shared" si="10"/>
        <v>523.12355125997976</v>
      </c>
      <c r="DA43" s="71"/>
    </row>
    <row r="44" spans="1:105" ht="12" customHeight="1" x14ac:dyDescent="0.25">
      <c r="A44" s="18" t="s">
        <v>73</v>
      </c>
      <c r="B44" s="206">
        <v>441.00507308684428</v>
      </c>
      <c r="C44" s="206">
        <v>449.89011177987959</v>
      </c>
      <c r="D44" s="206">
        <v>449.89011177987959</v>
      </c>
      <c r="E44" s="206">
        <v>456.95993121238178</v>
      </c>
      <c r="F44" s="206">
        <v>456.95993121238178</v>
      </c>
      <c r="G44" s="206">
        <v>456.93611349957013</v>
      </c>
      <c r="H44" s="206">
        <v>653.45846947549433</v>
      </c>
      <c r="I44" s="206">
        <v>645.7915735167669</v>
      </c>
      <c r="J44" s="206">
        <v>488.15322441960438</v>
      </c>
      <c r="K44" s="206">
        <v>438.09114359415298</v>
      </c>
      <c r="L44" s="206">
        <v>330.80154772141009</v>
      </c>
      <c r="M44" s="206">
        <v>398.49045571797069</v>
      </c>
      <c r="N44" s="206">
        <v>412.20025795356833</v>
      </c>
      <c r="O44" s="206">
        <v>321.91650902837489</v>
      </c>
      <c r="P44" s="206">
        <v>297.74531384350809</v>
      </c>
      <c r="Q44" s="206">
        <v>494.69759243336188</v>
      </c>
      <c r="R44" s="206">
        <v>534.70429922613926</v>
      </c>
      <c r="S44" s="206">
        <v>548.43791917454848</v>
      </c>
      <c r="T44" s="206">
        <v>561.8133276010318</v>
      </c>
      <c r="U44" s="206">
        <v>643.76130696474638</v>
      </c>
      <c r="V44" s="206">
        <v>452.58907996560617</v>
      </c>
      <c r="W44" s="206">
        <v>478.12175408426481</v>
      </c>
      <c r="DA44" s="71" t="s">
        <v>1836</v>
      </c>
    </row>
    <row r="45" spans="1:105" ht="12" customHeight="1" x14ac:dyDescent="0.25">
      <c r="A45" s="18" t="s">
        <v>74</v>
      </c>
      <c r="B45" s="206">
        <v>5.1590713671539117</v>
      </c>
      <c r="C45" s="206">
        <v>5.1590713671539117</v>
      </c>
      <c r="D45" s="206">
        <v>5.1590713671539117</v>
      </c>
      <c r="E45" s="206">
        <v>5.1590713671539117</v>
      </c>
      <c r="F45" s="206">
        <v>5.1590713671539117</v>
      </c>
      <c r="G45" s="206">
        <v>0.5493551160791057</v>
      </c>
      <c r="H45" s="206">
        <v>3.749871023215821</v>
      </c>
      <c r="I45" s="206">
        <v>9.2672398968185732</v>
      </c>
      <c r="J45" s="206">
        <v>5.5173688736027513</v>
      </c>
      <c r="K45" s="206">
        <v>14.85623387790198</v>
      </c>
      <c r="L45" s="206">
        <v>14.85623387790198</v>
      </c>
      <c r="M45" s="206">
        <v>14.85623387790198</v>
      </c>
      <c r="N45" s="206">
        <v>14.85623387790198</v>
      </c>
      <c r="O45" s="206">
        <v>14.85623387790198</v>
      </c>
      <c r="P45" s="206">
        <v>14.85623387790198</v>
      </c>
      <c r="Q45" s="206">
        <v>25.819260533104039</v>
      </c>
      <c r="R45" s="206">
        <v>12.94548581255374</v>
      </c>
      <c r="S45" s="206">
        <v>13.27979363714531</v>
      </c>
      <c r="T45" s="206">
        <v>13.61418744625967</v>
      </c>
      <c r="U45" s="206">
        <v>12.27669819432502</v>
      </c>
      <c r="V45" s="206">
        <v>46.694411006018917</v>
      </c>
      <c r="W45" s="206">
        <v>23.263628546861561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1.031814273430782E-3</v>
      </c>
      <c r="C47" s="206">
        <v>1.031814273430782E-3</v>
      </c>
      <c r="D47" s="206">
        <v>7.3086844368013756E-3</v>
      </c>
      <c r="E47" s="206">
        <v>7.3086844368013756E-3</v>
      </c>
      <c r="F47" s="206">
        <v>1.16079105760963E-2</v>
      </c>
      <c r="G47" s="206">
        <v>1.16079105760963E-2</v>
      </c>
      <c r="H47" s="206">
        <v>1.16079105760963E-2</v>
      </c>
      <c r="I47" s="206">
        <v>1.917454858125537E-2</v>
      </c>
      <c r="J47" s="206">
        <v>1.917454858125537E-2</v>
      </c>
      <c r="K47" s="206">
        <v>2.91487532244196E-2</v>
      </c>
      <c r="L47" s="206">
        <v>2.91487532244196E-2</v>
      </c>
      <c r="M47" s="206">
        <v>2.91487532244196E-2</v>
      </c>
      <c r="N47" s="206">
        <v>2.91487532244196E-2</v>
      </c>
      <c r="O47" s="206">
        <v>2.91487532244196E-2</v>
      </c>
      <c r="P47" s="206">
        <v>2.91487532244196E-2</v>
      </c>
      <c r="Q47" s="206">
        <v>2.91487532244196E-2</v>
      </c>
      <c r="R47" s="206">
        <v>2.91487532244196E-2</v>
      </c>
      <c r="S47" s="206">
        <v>2.91487532244196E-2</v>
      </c>
      <c r="T47" s="206">
        <v>2.91487532244196E-2</v>
      </c>
      <c r="U47" s="206">
        <v>2.91487532244196E-2</v>
      </c>
      <c r="V47" s="206">
        <v>2.91487532244196E-2</v>
      </c>
      <c r="W47" s="206">
        <v>2.8202923473774719E-2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11.1759749010953</v>
      </c>
      <c r="Q49" s="206">
        <v>12.57874622082322</v>
      </c>
      <c r="R49" s="206">
        <v>13.43642565475322</v>
      </c>
      <c r="S49" s="206">
        <v>14.85245088293961</v>
      </c>
      <c r="T49" s="206">
        <v>16.045326708439919</v>
      </c>
      <c r="U49" s="206">
        <v>19.145845765062361</v>
      </c>
      <c r="V49" s="206">
        <v>19.881976045238591</v>
      </c>
      <c r="W49" s="206">
        <v>21.709965705379641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1842</v>
      </c>
    </row>
    <row r="51" spans="1:105" ht="12" customHeight="1" x14ac:dyDescent="0.25">
      <c r="A51" s="21" t="s">
        <v>38</v>
      </c>
      <c r="B51" s="209">
        <v>324.07566638005159</v>
      </c>
      <c r="C51" s="209">
        <v>574.03267411865863</v>
      </c>
      <c r="D51" s="209">
        <v>593.12123817712802</v>
      </c>
      <c r="E51" s="209">
        <v>628.28890799656062</v>
      </c>
      <c r="F51" s="209">
        <v>658.89939810834051</v>
      </c>
      <c r="G51" s="209">
        <v>676.95614789337912</v>
      </c>
      <c r="H51" s="209">
        <v>624.93551160791048</v>
      </c>
      <c r="I51" s="209">
        <v>668.87360275150468</v>
      </c>
      <c r="J51" s="209">
        <v>657.69561478933792</v>
      </c>
      <c r="K51" s="209">
        <v>563.2846087704213</v>
      </c>
      <c r="L51" s="209">
        <v>340.4127257093723</v>
      </c>
      <c r="M51" s="209">
        <v>451.41874462596729</v>
      </c>
      <c r="N51" s="209">
        <v>445.39982803095438</v>
      </c>
      <c r="O51" s="209">
        <v>494.66895958727417</v>
      </c>
      <c r="P51" s="209">
        <v>500.51590713671538</v>
      </c>
      <c r="Q51" s="209">
        <v>505.58899398108338</v>
      </c>
      <c r="R51" s="209">
        <v>498.96818572656917</v>
      </c>
      <c r="S51" s="209">
        <v>513.84350816852964</v>
      </c>
      <c r="T51" s="209">
        <v>476.26827171109198</v>
      </c>
      <c r="U51" s="209">
        <v>504.72914875322442</v>
      </c>
      <c r="V51" s="209">
        <v>447.20550300945831</v>
      </c>
      <c r="W51" s="209">
        <v>522.18400687876181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2096.3811693895091</v>
      </c>
      <c r="C52" s="286">
        <f t="shared" si="11"/>
        <v>1916.3187446259669</v>
      </c>
      <c r="D52" s="286">
        <f t="shared" si="11"/>
        <v>2182.8918314703346</v>
      </c>
      <c r="E52" s="286">
        <f t="shared" si="11"/>
        <v>2669.9950988822015</v>
      </c>
      <c r="F52" s="286">
        <f t="shared" si="11"/>
        <v>2294.3191745485815</v>
      </c>
      <c r="G52" s="286">
        <f t="shared" si="11"/>
        <v>2490.7276010318137</v>
      </c>
      <c r="H52" s="286">
        <f t="shared" si="11"/>
        <v>2187.4141874462593</v>
      </c>
      <c r="I52" s="286">
        <f t="shared" si="11"/>
        <v>2405.7613929492686</v>
      </c>
      <c r="J52" s="286">
        <f t="shared" si="11"/>
        <v>2179.2294067067928</v>
      </c>
      <c r="K52" s="286">
        <f t="shared" si="11"/>
        <v>1929.7258813413582</v>
      </c>
      <c r="L52" s="286">
        <f t="shared" si="11"/>
        <v>1431.1874462596732</v>
      </c>
      <c r="M52" s="286">
        <f t="shared" si="11"/>
        <v>1666.7460017196909</v>
      </c>
      <c r="N52" s="286">
        <f t="shared" si="11"/>
        <v>1857.600429922614</v>
      </c>
      <c r="O52" s="286">
        <f t="shared" si="11"/>
        <v>1847.0822012037829</v>
      </c>
      <c r="P52" s="286">
        <f t="shared" si="11"/>
        <v>1812.3519852192383</v>
      </c>
      <c r="Q52" s="286">
        <f t="shared" si="11"/>
        <v>1741.5586258424912</v>
      </c>
      <c r="R52" s="286">
        <f t="shared" si="11"/>
        <v>1763.401429953979</v>
      </c>
      <c r="S52" s="286">
        <f t="shared" si="11"/>
        <v>1775.8870166610996</v>
      </c>
      <c r="T52" s="286">
        <f t="shared" si="11"/>
        <v>1733.194939778087</v>
      </c>
      <c r="U52" s="286">
        <f t="shared" si="11"/>
        <v>1860.9156651975641</v>
      </c>
      <c r="V52" s="286">
        <f t="shared" si="11"/>
        <v>1619.9186914364686</v>
      </c>
      <c r="W52" s="286">
        <f t="shared" si="11"/>
        <v>1740.8771196176749</v>
      </c>
      <c r="DA52" s="118"/>
    </row>
    <row r="53" spans="1:105" ht="12" customHeight="1" x14ac:dyDescent="0.25">
      <c r="A53" s="51" t="s">
        <v>52</v>
      </c>
      <c r="B53" s="243">
        <f>PPA_fec!B5</f>
        <v>653.23085642561023</v>
      </c>
      <c r="C53" s="243">
        <f>PPA_fec!C5</f>
        <v>562.01942368251036</v>
      </c>
      <c r="D53" s="243">
        <f>PPA_fec!D5</f>
        <v>626.84562631523079</v>
      </c>
      <c r="E53" s="243">
        <f>PPA_fec!E5</f>
        <v>784.44375657462558</v>
      </c>
      <c r="F53" s="243">
        <f>PPA_fec!F5</f>
        <v>698.18418818201519</v>
      </c>
      <c r="G53" s="243">
        <f>PPA_fec!G5</f>
        <v>754.64585356188741</v>
      </c>
      <c r="H53" s="243">
        <f>PPA_fec!H5</f>
        <v>606.23399424432307</v>
      </c>
      <c r="I53" s="243">
        <f>PPA_fec!I5</f>
        <v>678.17399279091944</v>
      </c>
      <c r="J53" s="243">
        <f>PPA_fec!J5</f>
        <v>618.94918871042614</v>
      </c>
      <c r="K53" s="243">
        <f>PPA_fec!K5</f>
        <v>538.60407899974177</v>
      </c>
      <c r="L53" s="243">
        <f>PPA_fec!L5</f>
        <v>397.24541932257989</v>
      </c>
      <c r="M53" s="243">
        <f>PPA_fec!M5</f>
        <v>475.44663827591899</v>
      </c>
      <c r="N53" s="243">
        <f>PPA_fec!N5</f>
        <v>531.85725944084322</v>
      </c>
      <c r="O53" s="243">
        <f>PPA_fec!O5</f>
        <v>511.31920841149139</v>
      </c>
      <c r="P53" s="243">
        <f>PPA_fec!P5</f>
        <v>514.09664975041642</v>
      </c>
      <c r="Q53" s="243">
        <f>PPA_fec!Q5</f>
        <v>439.81985094201292</v>
      </c>
      <c r="R53" s="243">
        <f>PPA_fec!R5</f>
        <v>451.21020107267668</v>
      </c>
      <c r="S53" s="243">
        <f>PPA_fec!S5</f>
        <v>468.98025937494918</v>
      </c>
      <c r="T53" s="243">
        <f>PPA_fec!T5</f>
        <v>449.78761016144989</v>
      </c>
      <c r="U53" s="243">
        <f>PPA_fec!U5</f>
        <v>423.01114549528671</v>
      </c>
      <c r="V53" s="243">
        <f>PPA_fec!V5</f>
        <v>429.95771402361129</v>
      </c>
      <c r="W53" s="243">
        <f>PPA_fec!W5</f>
        <v>444.38271248920699</v>
      </c>
      <c r="DA53" s="83"/>
    </row>
    <row r="54" spans="1:105" ht="12" customHeight="1" x14ac:dyDescent="0.25">
      <c r="A54" s="99" t="s">
        <v>59</v>
      </c>
      <c r="B54" s="284">
        <f>PPA_fec!B32</f>
        <v>1265.072900196732</v>
      </c>
      <c r="C54" s="284">
        <f>PPA_fec!C32</f>
        <v>1191.517337846559</v>
      </c>
      <c r="D54" s="284">
        <f>PPA_fec!D32</f>
        <v>1370.6201312259909</v>
      </c>
      <c r="E54" s="284">
        <f>PPA_fec!E32</f>
        <v>1658.7482082914371</v>
      </c>
      <c r="F54" s="284">
        <f>PPA_fec!F32</f>
        <v>1401.24370007215</v>
      </c>
      <c r="G54" s="284">
        <f>PPA_fec!G32</f>
        <v>1524.506517938227</v>
      </c>
      <c r="H54" s="284">
        <f>PPA_fec!H32</f>
        <v>1395.3699670663621</v>
      </c>
      <c r="I54" s="284">
        <f>PPA_fec!I32</f>
        <v>1523.2296379121351</v>
      </c>
      <c r="J54" s="284">
        <f>PPA_fec!J32</f>
        <v>1375.16524928794</v>
      </c>
      <c r="K54" s="284">
        <f>PPA_fec!K32</f>
        <v>1227.2009480061511</v>
      </c>
      <c r="L54" s="284">
        <f>PPA_fec!L32</f>
        <v>912.36959472096635</v>
      </c>
      <c r="M54" s="284">
        <f>PPA_fec!M32</f>
        <v>1049.717374414221</v>
      </c>
      <c r="N54" s="284">
        <f>PPA_fec!N32</f>
        <v>1167.949023431629</v>
      </c>
      <c r="O54" s="284">
        <f>PPA_fec!O32</f>
        <v>1178.862318257784</v>
      </c>
      <c r="P54" s="284">
        <f>PPA_fec!P32</f>
        <v>1144.3048243386031</v>
      </c>
      <c r="Q54" s="284">
        <f>PPA_fec!Q32</f>
        <v>1163.7216735342799</v>
      </c>
      <c r="R54" s="284">
        <f>PPA_fec!R32</f>
        <v>1184.652297000152</v>
      </c>
      <c r="S54" s="284">
        <f>PPA_fec!S32</f>
        <v>1185.264930592733</v>
      </c>
      <c r="T54" s="284">
        <f>PPA_fec!T32</f>
        <v>1153.9671843983319</v>
      </c>
      <c r="U54" s="284">
        <f>PPA_fec!U32</f>
        <v>1314.029483875393</v>
      </c>
      <c r="V54" s="284">
        <f>PPA_fec!V32</f>
        <v>1077.4669485602731</v>
      </c>
      <c r="W54" s="284">
        <f>PPA_fec!W32</f>
        <v>1175.600511676583</v>
      </c>
      <c r="DA54" s="94"/>
    </row>
    <row r="55" spans="1:105" ht="12" customHeight="1" x14ac:dyDescent="0.25">
      <c r="A55" s="52" t="s">
        <v>60</v>
      </c>
      <c r="B55" s="244">
        <f>PPA_fec!B83</f>
        <v>178.077412767167</v>
      </c>
      <c r="C55" s="244">
        <f>PPA_fec!C83</f>
        <v>162.78198309689759</v>
      </c>
      <c r="D55" s="244">
        <f>PPA_fec!D83</f>
        <v>185.42607392911319</v>
      </c>
      <c r="E55" s="244">
        <f>PPA_fec!E83</f>
        <v>226.80313401613861</v>
      </c>
      <c r="F55" s="244">
        <f>PPA_fec!F83</f>
        <v>194.89128629441601</v>
      </c>
      <c r="G55" s="244">
        <f>PPA_fec!G83</f>
        <v>211.57522953169939</v>
      </c>
      <c r="H55" s="244">
        <f>PPA_fec!H83</f>
        <v>185.81022613557451</v>
      </c>
      <c r="I55" s="244">
        <f>PPA_fec!I83</f>
        <v>204.35776224621401</v>
      </c>
      <c r="J55" s="244">
        <f>PPA_fec!J83</f>
        <v>185.1149687084266</v>
      </c>
      <c r="K55" s="244">
        <f>PPA_fec!K83</f>
        <v>163.92085433546529</v>
      </c>
      <c r="L55" s="244">
        <f>PPA_fec!L83</f>
        <v>121.5724322161271</v>
      </c>
      <c r="M55" s="244">
        <f>PPA_fec!M83</f>
        <v>141.58198902955081</v>
      </c>
      <c r="N55" s="244">
        <f>PPA_fec!N83</f>
        <v>157.79414705014159</v>
      </c>
      <c r="O55" s="244">
        <f>PPA_fec!O83</f>
        <v>156.9006745345074</v>
      </c>
      <c r="P55" s="244">
        <f>PPA_fec!P83</f>
        <v>153.95051113021881</v>
      </c>
      <c r="Q55" s="244">
        <f>PPA_fec!Q83</f>
        <v>138.01710136619849</v>
      </c>
      <c r="R55" s="244">
        <f>PPA_fec!R83</f>
        <v>127.5389318811503</v>
      </c>
      <c r="S55" s="244">
        <f>PPA_fec!S83</f>
        <v>121.6418266934174</v>
      </c>
      <c r="T55" s="244">
        <f>PPA_fec!T83</f>
        <v>129.4401452183051</v>
      </c>
      <c r="U55" s="244">
        <f>PPA_fec!U83</f>
        <v>123.8750358268845</v>
      </c>
      <c r="V55" s="244">
        <f>PPA_fec!V83</f>
        <v>112.49402885258429</v>
      </c>
      <c r="W55" s="244">
        <f>PPA_fec!W83</f>
        <v>120.8938954518849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3356.6222980782168</v>
      </c>
      <c r="C57" s="205">
        <f t="shared" si="12"/>
        <v>2312.4003494385033</v>
      </c>
      <c r="D57" s="205">
        <f t="shared" si="12"/>
        <v>2904.0887638786112</v>
      </c>
      <c r="E57" s="205">
        <f t="shared" si="12"/>
        <v>3941.6704073981236</v>
      </c>
      <c r="F57" s="205">
        <f t="shared" si="12"/>
        <v>2922.6498962385622</v>
      </c>
      <c r="G57" s="205">
        <f t="shared" si="12"/>
        <v>3330.825361558685</v>
      </c>
      <c r="H57" s="205">
        <f t="shared" si="12"/>
        <v>2330.7290099987531</v>
      </c>
      <c r="I57" s="205">
        <f t="shared" si="12"/>
        <v>2750.3157182386212</v>
      </c>
      <c r="J57" s="205">
        <f t="shared" si="12"/>
        <v>2638.1035691986322</v>
      </c>
      <c r="K57" s="205">
        <f t="shared" si="12"/>
        <v>2326.1332406385527</v>
      </c>
      <c r="L57" s="205">
        <f t="shared" si="12"/>
        <v>1888.5101317183448</v>
      </c>
      <c r="M57" s="205">
        <f t="shared" si="12"/>
        <v>2032.391773798518</v>
      </c>
      <c r="N57" s="205">
        <f t="shared" si="12"/>
        <v>2410.9175098783439</v>
      </c>
      <c r="O57" s="205">
        <f t="shared" si="12"/>
        <v>2450.4322744786668</v>
      </c>
      <c r="P57" s="205">
        <f t="shared" si="12"/>
        <v>2382.6649586385315</v>
      </c>
      <c r="Q57" s="205">
        <f t="shared" si="12"/>
        <v>1712.0716531189203</v>
      </c>
      <c r="R57" s="205">
        <f t="shared" si="12"/>
        <v>1710.0047977189156</v>
      </c>
      <c r="S57" s="205">
        <f t="shared" si="12"/>
        <v>1665.5281934388722</v>
      </c>
      <c r="T57" s="205">
        <f t="shared" si="12"/>
        <v>1623.9496924789983</v>
      </c>
      <c r="U57" s="205">
        <f t="shared" si="12"/>
        <v>1657.0436079589713</v>
      </c>
      <c r="V57" s="205">
        <f t="shared" si="12"/>
        <v>1584.8278693188392</v>
      </c>
      <c r="W57" s="205">
        <f t="shared" si="12"/>
        <v>1680.5505038390072</v>
      </c>
      <c r="DA57" s="112"/>
    </row>
    <row r="58" spans="1:105" ht="12" customHeight="1" x14ac:dyDescent="0.25">
      <c r="A58" s="51" t="s">
        <v>52</v>
      </c>
      <c r="B58" s="243">
        <f>PPA_emi!B5</f>
        <v>1031.3988942622291</v>
      </c>
      <c r="C58" s="243">
        <f>PPA_emi!C5</f>
        <v>601.86627257796829</v>
      </c>
      <c r="D58" s="243">
        <f>PPA_emi!D5</f>
        <v>756.14512906534151</v>
      </c>
      <c r="E58" s="243">
        <f>PPA_emi!E5</f>
        <v>1083.97423746442</v>
      </c>
      <c r="F58" s="243">
        <f>PPA_emi!F5</f>
        <v>799.469169941529</v>
      </c>
      <c r="G58" s="243">
        <f>PPA_emi!G5</f>
        <v>917.97964312956628</v>
      </c>
      <c r="H58" s="243">
        <f>PPA_emi!H5</f>
        <v>575.43394494984682</v>
      </c>
      <c r="I58" s="243">
        <f>PPA_emi!I5</f>
        <v>695.91156482330211</v>
      </c>
      <c r="J58" s="243">
        <f>PPA_emi!J5</f>
        <v>659.82264970036408</v>
      </c>
      <c r="K58" s="243">
        <f>PPA_emi!K5</f>
        <v>575.31651629680368</v>
      </c>
      <c r="L58" s="243">
        <f>PPA_emi!L5</f>
        <v>486.13021730092271</v>
      </c>
      <c r="M58" s="243">
        <f>PPA_emi!M5</f>
        <v>524.61226683343466</v>
      </c>
      <c r="N58" s="243">
        <f>PPA_emi!N5</f>
        <v>640.09432588879554</v>
      </c>
      <c r="O58" s="243">
        <f>PPA_emi!O5</f>
        <v>612.77305701651301</v>
      </c>
      <c r="P58" s="243">
        <f>PPA_emi!P5</f>
        <v>608.22923806534334</v>
      </c>
      <c r="Q58" s="243">
        <f>PPA_emi!Q5</f>
        <v>374.40042899289762</v>
      </c>
      <c r="R58" s="243">
        <f>PPA_emi!R5</f>
        <v>378.33932875738623</v>
      </c>
      <c r="S58" s="243">
        <f>PPA_emi!S5</f>
        <v>376.946443215702</v>
      </c>
      <c r="T58" s="243">
        <f>PPA_emi!T5</f>
        <v>369.30668236594232</v>
      </c>
      <c r="U58" s="243">
        <f>PPA_emi!U5</f>
        <v>322.32538259494879</v>
      </c>
      <c r="V58" s="243">
        <f>PPA_emi!V5</f>
        <v>366.39380299557058</v>
      </c>
      <c r="W58" s="243">
        <f>PPA_emi!W5</f>
        <v>361.9355278273519</v>
      </c>
      <c r="DA58" s="83"/>
    </row>
    <row r="59" spans="1:105" ht="12" customHeight="1" x14ac:dyDescent="0.25">
      <c r="A59" s="99" t="s">
        <v>59</v>
      </c>
      <c r="B59" s="284">
        <f>PPA_emi!B32</f>
        <v>2119.9293915996591</v>
      </c>
      <c r="C59" s="284">
        <f>PPA_emi!C32</f>
        <v>1656.609500661571</v>
      </c>
      <c r="D59" s="284">
        <f>PPA_emi!D32</f>
        <v>2065.3899269205281</v>
      </c>
      <c r="E59" s="284">
        <f>PPA_emi!E32</f>
        <v>2715.1142897008099</v>
      </c>
      <c r="F59" s="284">
        <f>PPA_emi!F32</f>
        <v>2043.5726160304221</v>
      </c>
      <c r="G59" s="284">
        <f>PPA_emi!G32</f>
        <v>2311.4733297435282</v>
      </c>
      <c r="H59" s="284">
        <f>PPA_emi!H32</f>
        <v>1688.8824333742939</v>
      </c>
      <c r="I59" s="284">
        <f>PPA_emi!I32</f>
        <v>1970.99162587816</v>
      </c>
      <c r="J59" s="284">
        <f>PPA_emi!J32</f>
        <v>1916.8778488639539</v>
      </c>
      <c r="K59" s="284">
        <f>PPA_emi!K32</f>
        <v>1691.3265637629511</v>
      </c>
      <c r="L59" s="284">
        <f>PPA_emi!L32</f>
        <v>1329.9886520879529</v>
      </c>
      <c r="M59" s="284">
        <f>PPA_emi!M32</f>
        <v>1445.141147158391</v>
      </c>
      <c r="N59" s="284">
        <f>PPA_emi!N32</f>
        <v>1677.088611105341</v>
      </c>
      <c r="O59" s="284">
        <f>PPA_emi!O32</f>
        <v>1763.0744233567841</v>
      </c>
      <c r="P59" s="284">
        <f>PPA_emi!P32</f>
        <v>1715.0875116258169</v>
      </c>
      <c r="Q59" s="284">
        <f>PPA_emi!Q32</f>
        <v>1299.5785786044551</v>
      </c>
      <c r="R59" s="284">
        <f>PPA_emi!R32</f>
        <v>1295.9067779465149</v>
      </c>
      <c r="S59" s="284">
        <f>PPA_emi!S32</f>
        <v>1258.1046793854559</v>
      </c>
      <c r="T59" s="284">
        <f>PPA_emi!T32</f>
        <v>1216.592102641785</v>
      </c>
      <c r="U59" s="284">
        <f>PPA_emi!U32</f>
        <v>1302.6903823354901</v>
      </c>
      <c r="V59" s="284">
        <f>PPA_emi!V32</f>
        <v>1190.0921787306279</v>
      </c>
      <c r="W59" s="284">
        <f>PPA_emi!W32</f>
        <v>1294.4635127832089</v>
      </c>
      <c r="DA59" s="94"/>
    </row>
    <row r="60" spans="1:105" ht="12" customHeight="1" x14ac:dyDescent="0.25">
      <c r="A60" s="52" t="s">
        <v>60</v>
      </c>
      <c r="B60" s="244">
        <f>PPA_emi!B83</f>
        <v>205.29401221632881</v>
      </c>
      <c r="C60" s="244">
        <f>PPA_emi!C83</f>
        <v>53.924576198964168</v>
      </c>
      <c r="D60" s="244">
        <f>PPA_emi!D83</f>
        <v>82.553707892741556</v>
      </c>
      <c r="E60" s="244">
        <f>PPA_emi!E83</f>
        <v>142.58188023289421</v>
      </c>
      <c r="F60" s="244">
        <f>PPA_emi!F83</f>
        <v>79.608110266611021</v>
      </c>
      <c r="G60" s="244">
        <f>PPA_emi!G83</f>
        <v>101.37238868559049</v>
      </c>
      <c r="H60" s="244">
        <f>PPA_emi!H83</f>
        <v>66.412631674612385</v>
      </c>
      <c r="I60" s="244">
        <f>PPA_emi!I83</f>
        <v>83.412527537158766</v>
      </c>
      <c r="J60" s="244">
        <f>PPA_emi!J83</f>
        <v>61.403070634314084</v>
      </c>
      <c r="K60" s="244">
        <f>PPA_emi!K83</f>
        <v>59.490160578798317</v>
      </c>
      <c r="L60" s="244">
        <f>PPA_emi!L83</f>
        <v>72.391262329469015</v>
      </c>
      <c r="M60" s="244">
        <f>PPA_emi!M83</f>
        <v>62.638359806692193</v>
      </c>
      <c r="N60" s="244">
        <f>PPA_emi!N83</f>
        <v>93.734572884207225</v>
      </c>
      <c r="O60" s="244">
        <f>PPA_emi!O83</f>
        <v>74.584794105369795</v>
      </c>
      <c r="P60" s="244">
        <f>PPA_emi!P83</f>
        <v>59.348208947371589</v>
      </c>
      <c r="Q60" s="244">
        <f>PPA_emi!Q83</f>
        <v>38.092645521567661</v>
      </c>
      <c r="R60" s="244">
        <f>PPA_emi!R83</f>
        <v>35.758691015014399</v>
      </c>
      <c r="S60" s="244">
        <f>PPA_emi!S83</f>
        <v>30.477070837714329</v>
      </c>
      <c r="T60" s="244">
        <f>PPA_emi!T83</f>
        <v>38.050907471270911</v>
      </c>
      <c r="U60" s="244">
        <f>PPA_emi!U83</f>
        <v>32.027843028532622</v>
      </c>
      <c r="V60" s="244">
        <f>PPA_emi!V83</f>
        <v>28.341887592640639</v>
      </c>
      <c r="W60" s="244">
        <f>PPA_emi!W83</f>
        <v>24.151463228446239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155.79731061300745</v>
      </c>
      <c r="C63" s="289">
        <f t="shared" si="13"/>
        <v>147.29388523102642</v>
      </c>
      <c r="D63" s="289">
        <f t="shared" si="13"/>
        <v>137.41824728381806</v>
      </c>
      <c r="E63" s="289">
        <f t="shared" si="13"/>
        <v>128.36746095458162</v>
      </c>
      <c r="F63" s="289">
        <f t="shared" si="13"/>
        <v>123.62315702837091</v>
      </c>
      <c r="G63" s="289">
        <f t="shared" si="13"/>
        <v>116.85957885725693</v>
      </c>
      <c r="H63" s="289">
        <f t="shared" si="13"/>
        <v>95.518272097404434</v>
      </c>
      <c r="I63" s="289">
        <f t="shared" si="13"/>
        <v>101.30837100448353</v>
      </c>
      <c r="J63" s="289">
        <f t="shared" si="13"/>
        <v>101.80872983400678</v>
      </c>
      <c r="K63" s="289">
        <f t="shared" si="13"/>
        <v>99.735613131581388</v>
      </c>
      <c r="L63" s="289">
        <f t="shared" si="13"/>
        <v>114.5380379916908</v>
      </c>
      <c r="M63" s="289">
        <f t="shared" si="13"/>
        <v>139.87343280924267</v>
      </c>
      <c r="N63" s="289">
        <f t="shared" si="13"/>
        <v>148.17974904383615</v>
      </c>
      <c r="O63" s="289">
        <f t="shared" si="13"/>
        <v>144.95230245875234</v>
      </c>
      <c r="P63" s="289">
        <f t="shared" si="13"/>
        <v>133.50194981617349</v>
      </c>
      <c r="Q63" s="289">
        <f t="shared" si="13"/>
        <v>178.81626898724789</v>
      </c>
      <c r="R63" s="289">
        <f t="shared" si="13"/>
        <v>125.93031515015899</v>
      </c>
      <c r="S63" s="289">
        <f t="shared" si="13"/>
        <v>174.92936207194765</v>
      </c>
      <c r="T63" s="289">
        <f t="shared" si="13"/>
        <v>216.16726116422336</v>
      </c>
      <c r="U63" s="289">
        <f t="shared" si="13"/>
        <v>122.42687995891134</v>
      </c>
      <c r="V63" s="289">
        <f t="shared" si="13"/>
        <v>58.368388574906533</v>
      </c>
      <c r="W63" s="289">
        <f t="shared" si="13"/>
        <v>58.251066879837097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786.6976638776556</v>
      </c>
      <c r="C64" s="290">
        <f t="shared" si="14"/>
        <v>748.45083884258213</v>
      </c>
      <c r="D64" s="290">
        <f t="shared" si="14"/>
        <v>700.27966874517551</v>
      </c>
      <c r="E64" s="290">
        <f t="shared" si="14"/>
        <v>650.61788477527512</v>
      </c>
      <c r="F64" s="290">
        <f t="shared" si="14"/>
        <v>625.01488951974454</v>
      </c>
      <c r="G64" s="290">
        <f t="shared" si="14"/>
        <v>591.17486019171804</v>
      </c>
      <c r="H64" s="290">
        <f t="shared" si="14"/>
        <v>488.60880314812414</v>
      </c>
      <c r="I64" s="290">
        <f t="shared" si="14"/>
        <v>517.36952938436275</v>
      </c>
      <c r="J64" s="290">
        <f t="shared" si="14"/>
        <v>519.5842903709397</v>
      </c>
      <c r="K64" s="290">
        <f t="shared" si="14"/>
        <v>529.9588601918789</v>
      </c>
      <c r="L64" s="290">
        <f t="shared" si="14"/>
        <v>543.15254662000575</v>
      </c>
      <c r="M64" s="290">
        <f t="shared" si="14"/>
        <v>549.51008946687682</v>
      </c>
      <c r="N64" s="290">
        <f t="shared" si="14"/>
        <v>523.55224028887062</v>
      </c>
      <c r="O64" s="290">
        <f t="shared" si="14"/>
        <v>503.94479383881543</v>
      </c>
      <c r="P64" s="290">
        <f t="shared" si="14"/>
        <v>465.52782629790102</v>
      </c>
      <c r="Q64" s="290">
        <f t="shared" si="14"/>
        <v>499.35117255598288</v>
      </c>
      <c r="R64" s="290">
        <f t="shared" si="14"/>
        <v>518.87707723209337</v>
      </c>
      <c r="S64" s="290">
        <f t="shared" si="14"/>
        <v>542.27601341383968</v>
      </c>
      <c r="T64" s="290">
        <f t="shared" si="14"/>
        <v>550.1793257818864</v>
      </c>
      <c r="U64" s="290">
        <f t="shared" si="14"/>
        <v>565.22052550228591</v>
      </c>
      <c r="V64" s="290">
        <f t="shared" si="14"/>
        <v>544.00250232299265</v>
      </c>
      <c r="W64" s="290">
        <f t="shared" si="14"/>
        <v>515.92441611976938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5425.6061899369379</v>
      </c>
      <c r="C65" s="291">
        <f t="shared" si="15"/>
        <v>5052.4812952166549</v>
      </c>
      <c r="D65" s="291">
        <f t="shared" si="15"/>
        <v>4912.5746447334095</v>
      </c>
      <c r="E65" s="291">
        <f t="shared" si="15"/>
        <v>4401.6589443271505</v>
      </c>
      <c r="F65" s="291">
        <f t="shared" si="15"/>
        <v>4847.7133985266501</v>
      </c>
      <c r="G65" s="291">
        <f t="shared" si="15"/>
        <v>4828.309002960099</v>
      </c>
      <c r="H65" s="291">
        <f t="shared" si="15"/>
        <v>4769.302802854324</v>
      </c>
      <c r="I65" s="291">
        <f t="shared" si="15"/>
        <v>4358.2230902342808</v>
      </c>
      <c r="J65" s="291">
        <f t="shared" si="15"/>
        <v>4276.9980852911904</v>
      </c>
      <c r="K65" s="291">
        <f t="shared" si="15"/>
        <v>4076.3129419016532</v>
      </c>
      <c r="L65" s="291">
        <f t="shared" si="15"/>
        <v>3897.679434182875</v>
      </c>
      <c r="M65" s="291">
        <f t="shared" si="15"/>
        <v>3478.8961915025584</v>
      </c>
      <c r="N65" s="291">
        <f t="shared" si="15"/>
        <v>2960.4119137699454</v>
      </c>
      <c r="O65" s="291">
        <f t="shared" si="15"/>
        <v>2683.8917237063988</v>
      </c>
      <c r="P65" s="291">
        <f t="shared" si="15"/>
        <v>2726.4772649293191</v>
      </c>
      <c r="Q65" s="291">
        <f t="shared" si="15"/>
        <v>2549.7377521981607</v>
      </c>
      <c r="R65" s="291">
        <f t="shared" si="15"/>
        <v>2526.6753532966095</v>
      </c>
      <c r="S65" s="291">
        <f t="shared" si="15"/>
        <v>2780.4945174759105</v>
      </c>
      <c r="T65" s="291">
        <f t="shared" si="15"/>
        <v>2509.5653369105025</v>
      </c>
      <c r="U65" s="291">
        <f t="shared" si="15"/>
        <v>2469.0472419644711</v>
      </c>
      <c r="V65" s="291">
        <f t="shared" si="15"/>
        <v>2280.0583465778432</v>
      </c>
      <c r="W65" s="291">
        <f t="shared" si="15"/>
        <v>2332.0937295269282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0.37327477510034868</v>
      </c>
      <c r="C67" s="254">
        <f t="shared" si="16"/>
        <v>0.32656561515543892</v>
      </c>
      <c r="D67" s="254">
        <f t="shared" si="16"/>
        <v>0.36423336799258033</v>
      </c>
      <c r="E67" s="254">
        <f t="shared" si="16"/>
        <v>0.41417304993380444</v>
      </c>
      <c r="F67" s="254">
        <f t="shared" si="16"/>
        <v>0.35003719451620136</v>
      </c>
      <c r="G67" s="254">
        <f t="shared" si="16"/>
        <v>0.37010586246291682</v>
      </c>
      <c r="H67" s="254">
        <f t="shared" si="16"/>
        <v>0.29157079369195993</v>
      </c>
      <c r="I67" s="254">
        <f t="shared" si="16"/>
        <v>0.32599816987497926</v>
      </c>
      <c r="J67" s="254">
        <f t="shared" si="16"/>
        <v>0.3080728628293396</v>
      </c>
      <c r="K67" s="254">
        <f t="shared" si="16"/>
        <v>0.30856721798896691</v>
      </c>
      <c r="L67" s="254">
        <f t="shared" si="16"/>
        <v>0.21198859027833922</v>
      </c>
      <c r="M67" s="254">
        <f t="shared" si="16"/>
        <v>0.24061064690076872</v>
      </c>
      <c r="N67" s="254">
        <f t="shared" si="16"/>
        <v>0.26854696260582844</v>
      </c>
      <c r="O67" s="254">
        <f t="shared" si="16"/>
        <v>0.26506132956543155</v>
      </c>
      <c r="P67" s="254">
        <f t="shared" si="16"/>
        <v>0.2729895496255948</v>
      </c>
      <c r="Q67" s="254">
        <f t="shared" si="16"/>
        <v>0.26803574315437434</v>
      </c>
      <c r="R67" s="254">
        <f t="shared" si="16"/>
        <v>0.2690579612836474</v>
      </c>
      <c r="S67" s="254">
        <f t="shared" si="16"/>
        <v>0.27595190313324458</v>
      </c>
      <c r="T67" s="254">
        <f t="shared" si="16"/>
        <v>0.26465878797378634</v>
      </c>
      <c r="U67" s="254">
        <f t="shared" si="16"/>
        <v>0.29048973045961179</v>
      </c>
      <c r="V67" s="254">
        <f t="shared" si="16"/>
        <v>0.24853047053387936</v>
      </c>
      <c r="W67" s="254">
        <f t="shared" si="16"/>
        <v>0.25410141150088461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0.26549273876111901</v>
      </c>
      <c r="C68" s="293">
        <f t="shared" si="17"/>
        <v>0.2322193213499433</v>
      </c>
      <c r="D68" s="293">
        <f t="shared" si="17"/>
        <v>0.25547439538229094</v>
      </c>
      <c r="E68" s="293">
        <f t="shared" si="17"/>
        <v>0.30508519556583358</v>
      </c>
      <c r="F68" s="293">
        <f t="shared" si="17"/>
        <v>0.25357287370107673</v>
      </c>
      <c r="G68" s="293">
        <f t="shared" si="17"/>
        <v>0.26759812496721558</v>
      </c>
      <c r="H68" s="293">
        <f t="shared" si="17"/>
        <v>0.20228030023286686</v>
      </c>
      <c r="I68" s="293">
        <f t="shared" si="17"/>
        <v>0.22689729907975736</v>
      </c>
      <c r="J68" s="293">
        <f t="shared" si="17"/>
        <v>0.21439054133544425</v>
      </c>
      <c r="K68" s="293">
        <f t="shared" si="17"/>
        <v>0.21529463483204697</v>
      </c>
      <c r="L68" s="293">
        <f t="shared" si="17"/>
        <v>0.14731796078295006</v>
      </c>
      <c r="M68" s="293">
        <f t="shared" si="17"/>
        <v>0.16923555458336226</v>
      </c>
      <c r="N68" s="293">
        <f t="shared" si="17"/>
        <v>0.18908642394631994</v>
      </c>
      <c r="O68" s="293">
        <f t="shared" si="17"/>
        <v>0.18675667915412378</v>
      </c>
      <c r="P68" s="293">
        <f t="shared" si="17"/>
        <v>0.18958627262974304</v>
      </c>
      <c r="Q68" s="293">
        <f t="shared" si="17"/>
        <v>0.18784247054724301</v>
      </c>
      <c r="R68" s="293">
        <f t="shared" si="17"/>
        <v>0.19048919392187683</v>
      </c>
      <c r="S68" s="293">
        <f t="shared" si="17"/>
        <v>0.19062448624798689</v>
      </c>
      <c r="T68" s="293">
        <f t="shared" si="17"/>
        <v>0.18743274552898986</v>
      </c>
      <c r="U68" s="293">
        <f t="shared" si="17"/>
        <v>0.20414962618080865</v>
      </c>
      <c r="V68" s="293">
        <f t="shared" si="17"/>
        <v>0.17188592941856473</v>
      </c>
      <c r="W68" s="293">
        <f t="shared" si="17"/>
        <v>0.17654575255321195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0.21034870739623318</v>
      </c>
      <c r="C69" s="255">
        <f t="shared" si="18"/>
        <v>0.18463662424577185</v>
      </c>
      <c r="D69" s="255">
        <f t="shared" si="18"/>
        <v>0.20137941983245</v>
      </c>
      <c r="E69" s="255">
        <f t="shared" si="18"/>
        <v>0.22687532161847174</v>
      </c>
      <c r="F69" s="255">
        <f t="shared" si="18"/>
        <v>0.2185604545141269</v>
      </c>
      <c r="G69" s="255">
        <f t="shared" si="18"/>
        <v>0.22128179266147943</v>
      </c>
      <c r="H69" s="255">
        <f t="shared" si="18"/>
        <v>0.19717144062657341</v>
      </c>
      <c r="I69" s="255">
        <f t="shared" si="18"/>
        <v>0.20915436911116339</v>
      </c>
      <c r="J69" s="255">
        <f t="shared" si="18"/>
        <v>0.1977864898230928</v>
      </c>
      <c r="K69" s="255">
        <f t="shared" si="18"/>
        <v>0.19382539285374473</v>
      </c>
      <c r="L69" s="255">
        <f t="shared" si="18"/>
        <v>0.13563137805966755</v>
      </c>
      <c r="M69" s="255">
        <f t="shared" si="18"/>
        <v>0.15579956487778715</v>
      </c>
      <c r="N69" s="255">
        <f t="shared" si="18"/>
        <v>0.17600973302506692</v>
      </c>
      <c r="O69" s="255">
        <f t="shared" si="18"/>
        <v>0.17322823514043403</v>
      </c>
      <c r="P69" s="255">
        <f t="shared" si="18"/>
        <v>0.17496563335214499</v>
      </c>
      <c r="Q69" s="255">
        <f t="shared" si="18"/>
        <v>0.15851685306412461</v>
      </c>
      <c r="R69" s="255">
        <f t="shared" si="18"/>
        <v>0.14537112296483704</v>
      </c>
      <c r="S69" s="255">
        <f t="shared" si="18"/>
        <v>0.15534765961320973</v>
      </c>
      <c r="T69" s="255">
        <f t="shared" si="18"/>
        <v>0.14828559697624122</v>
      </c>
      <c r="U69" s="255">
        <f t="shared" si="18"/>
        <v>0.1412521947144183</v>
      </c>
      <c r="V69" s="255">
        <f t="shared" si="18"/>
        <v>0.14220661687379127</v>
      </c>
      <c r="W69" s="255">
        <f t="shared" si="18"/>
        <v>0.14538646646650097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0.23821631756465156</v>
      </c>
      <c r="C71" s="254">
        <f>IF(PPA_ued!C$5=0,"",PPA_ued!C$5/C$10)</f>
        <v>0.20465955522050799</v>
      </c>
      <c r="D71" s="254">
        <f>IF(PPA_ued!D$5=0,"",PPA_ued!D$5/D$10)</f>
        <v>0.2301436942786334</v>
      </c>
      <c r="E71" s="254">
        <f>IF(PPA_ued!E$5=0,"",PPA_ued!E$5/E$10)</f>
        <v>0.26728822134921604</v>
      </c>
      <c r="F71" s="254">
        <f>IF(PPA_ued!F$5=0,"",PPA_ued!F$5/F$10)</f>
        <v>0.22433093177998104</v>
      </c>
      <c r="G71" s="254">
        <f>IF(PPA_ued!G$5=0,"",PPA_ued!G$5/G$10)</f>
        <v>0.24012590288569205</v>
      </c>
      <c r="H71" s="254">
        <f>IF(PPA_ued!H$5=0,"",PPA_ued!H$5/H$10)</f>
        <v>0.18549090170568061</v>
      </c>
      <c r="I71" s="254">
        <f>IF(PPA_ued!I$5=0,"",PPA_ued!I$5/I$10)</f>
        <v>0.20887651201557134</v>
      </c>
      <c r="J71" s="254">
        <f>IF(PPA_ued!J$5=0,"",PPA_ued!J$5/J$10)</f>
        <v>0.19790026509275846</v>
      </c>
      <c r="K71" s="254">
        <f>IF(PPA_ued!K$5=0,"",PPA_ued!K$5/K$10)</f>
        <v>0.1986130595834614</v>
      </c>
      <c r="L71" s="254">
        <f>IF(PPA_ued!L$5=0,"",PPA_ued!L$5/L$10)</f>
        <v>0.13709675937363525</v>
      </c>
      <c r="M71" s="254">
        <f>IF(PPA_ued!M$5=0,"",PPA_ued!M$5/M$10)</f>
        <v>0.15494896743654854</v>
      </c>
      <c r="N71" s="254">
        <f>IF(PPA_ued!N$5=0,"",PPA_ued!N$5/N$10)</f>
        <v>0.17763045647975675</v>
      </c>
      <c r="O71" s="254">
        <f>IF(PPA_ued!O$5=0,"",PPA_ued!O$5/O$10)</f>
        <v>0.17657026915990018</v>
      </c>
      <c r="P71" s="254">
        <f>IF(PPA_ued!P$5=0,"",PPA_ued!P$5/P$10)</f>
        <v>0.18221624328113184</v>
      </c>
      <c r="Q71" s="254">
        <f>IF(PPA_ued!Q$5=0,"",PPA_ued!Q$5/Q$10)</f>
        <v>0.17543466977149053</v>
      </c>
      <c r="R71" s="254">
        <f>IF(PPA_ued!R$5=0,"",PPA_ued!R$5/R$10)</f>
        <v>0.17569921582176043</v>
      </c>
      <c r="S71" s="254">
        <f>IF(PPA_ued!S$5=0,"",PPA_ued!S$5/S$10)</f>
        <v>0.18001936386843947</v>
      </c>
      <c r="T71" s="254">
        <f>IF(PPA_ued!T$5=0,"",PPA_ued!T$5/T$10)</f>
        <v>0.17611218986511684</v>
      </c>
      <c r="U71" s="254">
        <f>IF(PPA_ued!U$5=0,"",PPA_ued!U$5/U$10)</f>
        <v>0.19366459369038655</v>
      </c>
      <c r="V71" s="254">
        <f>IF(PPA_ued!V$5=0,"",PPA_ued!V$5/V$10)</f>
        <v>0.16738463905937642</v>
      </c>
      <c r="W71" s="254">
        <f>IF(PPA_ued!W$5=0,"",PPA_ued!W$5/W$10)</f>
        <v>0.1741456004029695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0.18854371088313956</v>
      </c>
      <c r="C72" s="293">
        <f>IF(PPA_ued!C$32=0,"",PPA_ued!C$32/C$11)</f>
        <v>0.16067835991512877</v>
      </c>
      <c r="D72" s="293">
        <f>IF(PPA_ued!D$32=0,"",PPA_ued!D$32/D$11)</f>
        <v>0.17947062942006889</v>
      </c>
      <c r="E72" s="293">
        <f>IF(PPA_ued!E$32=0,"",PPA_ued!E$32/E$11)</f>
        <v>0.2179700963128911</v>
      </c>
      <c r="F72" s="293">
        <f>IF(PPA_ued!F$32=0,"",PPA_ued!F$32/F$11)</f>
        <v>0.1794438671199004</v>
      </c>
      <c r="G72" s="293">
        <f>IF(PPA_ued!G$32=0,"",PPA_ued!G$32/G$11)</f>
        <v>0.19257431344794823</v>
      </c>
      <c r="H72" s="293">
        <f>IF(PPA_ued!H$32=0,"",PPA_ued!H$32/H$11)</f>
        <v>0.14271479961329409</v>
      </c>
      <c r="I72" s="293">
        <f>IF(PPA_ued!I$32=0,"",PPA_ued!I$32/I$11)</f>
        <v>0.16164604445337166</v>
      </c>
      <c r="J72" s="293">
        <f>IF(PPA_ued!J$32=0,"",PPA_ued!J$32/J$11)</f>
        <v>0.15306918289399693</v>
      </c>
      <c r="K72" s="293">
        <f>IF(PPA_ued!K$32=0,"",PPA_ued!K$32/K$11)</f>
        <v>0.15418642666161458</v>
      </c>
      <c r="L72" s="293">
        <f>IF(PPA_ued!L$32=0,"",PPA_ued!L$32/L$11)</f>
        <v>0.10634131227219215</v>
      </c>
      <c r="M72" s="293">
        <f>IF(PPA_ued!M$32=0,"",PPA_ued!M$32/M$11)</f>
        <v>0.12315840969793021</v>
      </c>
      <c r="N72" s="293">
        <f>IF(PPA_ued!N$32=0,"",PPA_ued!N$32/N$11)</f>
        <v>0.13969847956873033</v>
      </c>
      <c r="O72" s="293">
        <f>IF(PPA_ued!O$32=0,"",PPA_ued!O$32/O$11)</f>
        <v>0.13914453487697673</v>
      </c>
      <c r="P72" s="293">
        <f>IF(PPA_ued!P$32=0,"",PPA_ued!P$32/P$11)</f>
        <v>0.14404231455038971</v>
      </c>
      <c r="Q72" s="293">
        <f>IF(PPA_ued!Q$32=0,"",PPA_ued!Q$32/Q$11)</f>
        <v>0.13903478283034459</v>
      </c>
      <c r="R72" s="293">
        <f>IF(PPA_ued!R$32=0,"",PPA_ued!R$32/R$11)</f>
        <v>0.14057083482191685</v>
      </c>
      <c r="S72" s="293">
        <f>IF(PPA_ued!S$32=0,"",PPA_ued!S$32/S$11)</f>
        <v>0.14312265558503842</v>
      </c>
      <c r="T72" s="293">
        <f>IF(PPA_ued!T$32=0,"",PPA_ued!T$32/T$11)</f>
        <v>0.14087099577721657</v>
      </c>
      <c r="U72" s="293">
        <f>IF(PPA_ued!U$32=0,"",PPA_ued!U$32/U$11)</f>
        <v>0.15547006562850774</v>
      </c>
      <c r="V72" s="293">
        <f>IF(PPA_ued!V$32=0,"",PPA_ued!V$32/V$11)</f>
        <v>0.13305847797166995</v>
      </c>
      <c r="W72" s="293">
        <f>IF(PPA_ued!W$32=0,"",PPA_ued!W$32/W$11)</f>
        <v>0.13835638553958787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0.13869811172070845</v>
      </c>
      <c r="C73" s="255">
        <f>IF(PPA_ued!C$83=0,"",PPA_ued!C$83/C$12)</f>
        <v>0.12139533446400974</v>
      </c>
      <c r="D73" s="255">
        <f>IF(PPA_ued!D$83=0,"",PPA_ued!D$83/D$12)</f>
        <v>0.13249302870342425</v>
      </c>
      <c r="E73" s="255">
        <f>IF(PPA_ued!E$83=0,"",PPA_ued!E$83/E$12)</f>
        <v>0.14936391175389468</v>
      </c>
      <c r="F73" s="255">
        <f>IF(PPA_ued!F$83=0,"",PPA_ued!F$83/F$12)</f>
        <v>0.14423326198189348</v>
      </c>
      <c r="G73" s="255">
        <f>IF(PPA_ued!G$83=0,"",PPA_ued!G$83/G$12)</f>
        <v>0.14650792695190248</v>
      </c>
      <c r="H73" s="255">
        <f>IF(PPA_ued!H$83=0,"",PPA_ued!H$83/H$12)</f>
        <v>0.1313056566894753</v>
      </c>
      <c r="I73" s="255">
        <f>IF(PPA_ued!I$83=0,"",PPA_ued!I$83/I$12)</f>
        <v>0.14042431028621696</v>
      </c>
      <c r="J73" s="255">
        <f>IF(PPA_ued!J$83=0,"",PPA_ued!J$83/J$12)</f>
        <v>0.13340220800500877</v>
      </c>
      <c r="K73" s="255">
        <f>IF(PPA_ued!K$83=0,"",PPA_ued!K$83/K$12)</f>
        <v>0.13052772438795721</v>
      </c>
      <c r="L73" s="255">
        <f>IF(PPA_ued!L$83=0,"",PPA_ued!L$83/L$12)</f>
        <v>9.1710014622081171E-2</v>
      </c>
      <c r="M73" s="255">
        <f>IF(PPA_ued!M$83=0,"",PPA_ued!M$83/M$12)</f>
        <v>0.10577028843999321</v>
      </c>
      <c r="N73" s="255">
        <f>IF(PPA_ued!N$83=0,"",PPA_ued!N$83/N$12)</f>
        <v>0.1203187714530843</v>
      </c>
      <c r="O73" s="255">
        <f>IF(PPA_ued!O$83=0,"",PPA_ued!O$83/O$12)</f>
        <v>0.11877969391406612</v>
      </c>
      <c r="P73" s="255">
        <f>IF(PPA_ued!P$83=0,"",PPA_ued!P$83/P$12)</f>
        <v>0.12249056575111063</v>
      </c>
      <c r="Q73" s="255">
        <f>IF(PPA_ued!Q$83=0,"",PPA_ued!Q$83/Q$12)</f>
        <v>0.11271511377216419</v>
      </c>
      <c r="R73" s="255">
        <f>IF(PPA_ued!R$83=0,"",PPA_ued!R$83/R$12)</f>
        <v>0.1040495745838545</v>
      </c>
      <c r="S73" s="255">
        <f>IF(PPA_ued!S$83=0,"",PPA_ued!S$83/S$12)</f>
        <v>0.11185189637104685</v>
      </c>
      <c r="T73" s="255">
        <f>IF(PPA_ued!T$83=0,"",PPA_ued!T$83/T$12)</f>
        <v>0.10852241177362487</v>
      </c>
      <c r="U73" s="255">
        <f>IF(PPA_ued!U$83=0,"",PPA_ued!U$83/U$12)</f>
        <v>0.10433758176350817</v>
      </c>
      <c r="V73" s="255">
        <f>IF(PPA_ued!V$83=0,"",PPA_ued!V$83/V$12)</f>
        <v>0.10584260452206458</v>
      </c>
      <c r="W73" s="255">
        <f>IF(PPA_ued!W$83=0,"",PPA_ued!W$83/W$12)</f>
        <v>0.10910854950552472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1.6011507578346091</v>
      </c>
      <c r="C74" s="256">
        <f t="shared" si="19"/>
        <v>1.2066887911644599</v>
      </c>
      <c r="D74" s="256">
        <f t="shared" si="19"/>
        <v>1.3303860145568911</v>
      </c>
      <c r="E74" s="256">
        <f t="shared" si="19"/>
        <v>1.4762837613628248</v>
      </c>
      <c r="F74" s="256">
        <f t="shared" si="19"/>
        <v>1.2738636928375966</v>
      </c>
      <c r="G74" s="256">
        <f t="shared" si="19"/>
        <v>1.3372900995592014</v>
      </c>
      <c r="H74" s="256">
        <f t="shared" si="19"/>
        <v>1.0655179176284897</v>
      </c>
      <c r="I74" s="256">
        <f t="shared" si="19"/>
        <v>1.1432204899035963</v>
      </c>
      <c r="J74" s="256">
        <f t="shared" si="19"/>
        <v>1.2105671670360216</v>
      </c>
      <c r="K74" s="256">
        <f t="shared" si="19"/>
        <v>1.2054215902528345</v>
      </c>
      <c r="L74" s="256">
        <f t="shared" si="19"/>
        <v>1.3195407328745501</v>
      </c>
      <c r="M74" s="256">
        <f t="shared" si="19"/>
        <v>1.2193770206747558</v>
      </c>
      <c r="N74" s="256">
        <f t="shared" si="19"/>
        <v>1.2978665761714863</v>
      </c>
      <c r="O74" s="256">
        <f t="shared" si="19"/>
        <v>1.3266503639533032</v>
      </c>
      <c r="P74" s="256">
        <f t="shared" si="19"/>
        <v>1.3146811315188882</v>
      </c>
      <c r="Q74" s="256">
        <f t="shared" si="19"/>
        <v>0.98306863042907533</v>
      </c>
      <c r="R74" s="256">
        <f t="shared" si="19"/>
        <v>0.96971952538540418</v>
      </c>
      <c r="S74" s="256">
        <f t="shared" si="19"/>
        <v>0.93785706962951032</v>
      </c>
      <c r="T74" s="256">
        <f t="shared" si="19"/>
        <v>0.93696886322950135</v>
      </c>
      <c r="U74" s="256">
        <f t="shared" si="19"/>
        <v>0.89044530010071754</v>
      </c>
      <c r="V74" s="256">
        <f t="shared" si="19"/>
        <v>0.97833791146238802</v>
      </c>
      <c r="W74" s="256">
        <f t="shared" si="19"/>
        <v>0.96534699945282965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1.5789194342500943</v>
      </c>
      <c r="C75" s="257">
        <f t="shared" si="20"/>
        <v>1.0708994159567833</v>
      </c>
      <c r="D75" s="257">
        <f t="shared" si="20"/>
        <v>1.2062700883950781</v>
      </c>
      <c r="E75" s="257">
        <f t="shared" si="20"/>
        <v>1.3818380583430643</v>
      </c>
      <c r="F75" s="257">
        <f t="shared" si="20"/>
        <v>1.145069142890857</v>
      </c>
      <c r="G75" s="257">
        <f t="shared" si="20"/>
        <v>1.2164376691354657</v>
      </c>
      <c r="H75" s="257">
        <f t="shared" si="20"/>
        <v>0.9491944536484318</v>
      </c>
      <c r="I75" s="257">
        <f t="shared" si="20"/>
        <v>1.0261548986262161</v>
      </c>
      <c r="J75" s="257">
        <f t="shared" si="20"/>
        <v>1.0660368601097892</v>
      </c>
      <c r="K75" s="257">
        <f t="shared" si="20"/>
        <v>1.0681621969243933</v>
      </c>
      <c r="L75" s="257">
        <f t="shared" si="20"/>
        <v>1.2237528581951116</v>
      </c>
      <c r="M75" s="257">
        <f t="shared" si="20"/>
        <v>1.103409351543218</v>
      </c>
      <c r="N75" s="257">
        <f t="shared" si="20"/>
        <v>1.2035077354434252</v>
      </c>
      <c r="O75" s="257">
        <f t="shared" si="20"/>
        <v>1.1984158759069641</v>
      </c>
      <c r="P75" s="257">
        <f t="shared" si="20"/>
        <v>1.1831029016832271</v>
      </c>
      <c r="Q75" s="257">
        <f t="shared" si="20"/>
        <v>0.85125859642533419</v>
      </c>
      <c r="R75" s="257">
        <f t="shared" si="20"/>
        <v>0.83849905843872286</v>
      </c>
      <c r="S75" s="257">
        <f t="shared" si="20"/>
        <v>0.80375759039003336</v>
      </c>
      <c r="T75" s="257">
        <f t="shared" si="20"/>
        <v>0.82106904241622136</v>
      </c>
      <c r="U75" s="257">
        <f t="shared" si="20"/>
        <v>0.76197846328032559</v>
      </c>
      <c r="V75" s="257">
        <f t="shared" si="20"/>
        <v>0.85216241282613647</v>
      </c>
      <c r="W75" s="257">
        <f t="shared" si="20"/>
        <v>0.81446806470029476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1.6757369407486224</v>
      </c>
      <c r="C76" s="295">
        <f t="shared" si="21"/>
        <v>1.3903360429950415</v>
      </c>
      <c r="D76" s="295">
        <f t="shared" si="21"/>
        <v>1.5069017883701155</v>
      </c>
      <c r="E76" s="295">
        <f t="shared" si="21"/>
        <v>1.636845348877551</v>
      </c>
      <c r="F76" s="295">
        <f t="shared" si="21"/>
        <v>1.4583991463620487</v>
      </c>
      <c r="G76" s="295">
        <f t="shared" si="21"/>
        <v>1.5162108541651962</v>
      </c>
      <c r="H76" s="295">
        <f t="shared" si="21"/>
        <v>1.2103474155495944</v>
      </c>
      <c r="I76" s="295">
        <f t="shared" si="21"/>
        <v>1.2939556694680421</v>
      </c>
      <c r="J76" s="295">
        <f t="shared" si="21"/>
        <v>1.3939254572179689</v>
      </c>
      <c r="K76" s="295">
        <f t="shared" si="21"/>
        <v>1.3781985472801914</v>
      </c>
      <c r="L76" s="295">
        <f t="shared" si="21"/>
        <v>1.4577301345675693</v>
      </c>
      <c r="M76" s="295">
        <f t="shared" si="21"/>
        <v>1.3766954633525337</v>
      </c>
      <c r="N76" s="295">
        <f t="shared" si="21"/>
        <v>1.4359262069313392</v>
      </c>
      <c r="O76" s="295">
        <f t="shared" si="21"/>
        <v>1.4955728044326626</v>
      </c>
      <c r="P76" s="295">
        <f t="shared" si="21"/>
        <v>1.4988030069847171</v>
      </c>
      <c r="Q76" s="295">
        <f t="shared" si="21"/>
        <v>1.1167434689581497</v>
      </c>
      <c r="R76" s="295">
        <f t="shared" si="21"/>
        <v>1.0939131939625562</v>
      </c>
      <c r="S76" s="295">
        <f t="shared" si="21"/>
        <v>1.0614544030728192</v>
      </c>
      <c r="T76" s="295">
        <f t="shared" si="21"/>
        <v>1.0542692366734026</v>
      </c>
      <c r="U76" s="295">
        <f t="shared" si="21"/>
        <v>0.99137074039886752</v>
      </c>
      <c r="V76" s="295">
        <f t="shared" si="21"/>
        <v>1.1045277818691759</v>
      </c>
      <c r="W76" s="295">
        <f t="shared" si="21"/>
        <v>1.1011083271281581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1.1528357753307379</v>
      </c>
      <c r="C77" s="258">
        <f t="shared" si="22"/>
        <v>0.33126870168957845</v>
      </c>
      <c r="D77" s="258">
        <f t="shared" si="22"/>
        <v>0.44521089264016417</v>
      </c>
      <c r="E77" s="258">
        <f t="shared" si="22"/>
        <v>0.62865921518857193</v>
      </c>
      <c r="F77" s="258">
        <f t="shared" si="22"/>
        <v>0.40847444634517732</v>
      </c>
      <c r="G77" s="258">
        <f t="shared" si="22"/>
        <v>0.47913164934273322</v>
      </c>
      <c r="H77" s="258">
        <f t="shared" si="22"/>
        <v>0.35742183331801713</v>
      </c>
      <c r="I77" s="258">
        <f t="shared" si="22"/>
        <v>0.40816911782710663</v>
      </c>
      <c r="J77" s="258">
        <f t="shared" si="22"/>
        <v>0.33170235266619452</v>
      </c>
      <c r="K77" s="258">
        <f t="shared" si="22"/>
        <v>0.36292002515464716</v>
      </c>
      <c r="L77" s="258">
        <f t="shared" si="22"/>
        <v>0.59545787650916149</v>
      </c>
      <c r="M77" s="258">
        <f t="shared" si="22"/>
        <v>0.44241757186797537</v>
      </c>
      <c r="N77" s="258">
        <f t="shared" si="22"/>
        <v>0.59403073330990896</v>
      </c>
      <c r="O77" s="258">
        <f t="shared" si="22"/>
        <v>0.47536311954456417</v>
      </c>
      <c r="P77" s="258">
        <f t="shared" si="22"/>
        <v>0.38550186362922817</v>
      </c>
      <c r="Q77" s="258">
        <f t="shared" si="22"/>
        <v>0.27599946053422086</v>
      </c>
      <c r="R77" s="258">
        <f t="shared" si="22"/>
        <v>0.28037470980497819</v>
      </c>
      <c r="S77" s="258">
        <f t="shared" si="22"/>
        <v>0.25054762548517023</v>
      </c>
      <c r="T77" s="258">
        <f t="shared" si="22"/>
        <v>0.29396527180262966</v>
      </c>
      <c r="U77" s="258">
        <f t="shared" si="22"/>
        <v>0.25854961667410992</v>
      </c>
      <c r="V77" s="258">
        <f t="shared" si="22"/>
        <v>0.2519412619649416</v>
      </c>
      <c r="W77" s="258">
        <f t="shared" si="22"/>
        <v>0.19977405094087972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ES: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653.23085642561023</v>
      </c>
      <c r="C5" s="225">
        <v>562.01942368251036</v>
      </c>
      <c r="D5" s="225">
        <v>626.84562631523079</v>
      </c>
      <c r="E5" s="225">
        <v>784.44375657462558</v>
      </c>
      <c r="F5" s="225">
        <v>698.18418818201519</v>
      </c>
      <c r="G5" s="225">
        <v>754.64585356188741</v>
      </c>
      <c r="H5" s="225">
        <v>606.23399424432307</v>
      </c>
      <c r="I5" s="225">
        <v>678.17399279091944</v>
      </c>
      <c r="J5" s="225">
        <v>618.94918871042614</v>
      </c>
      <c r="K5" s="225">
        <v>538.60407899974177</v>
      </c>
      <c r="L5" s="225">
        <v>397.24541932257989</v>
      </c>
      <c r="M5" s="225">
        <v>475.44663827591899</v>
      </c>
      <c r="N5" s="225">
        <v>531.85725944084322</v>
      </c>
      <c r="O5" s="225">
        <v>511.31920841149139</v>
      </c>
      <c r="P5" s="225">
        <v>514.09664975041642</v>
      </c>
      <c r="Q5" s="225">
        <v>439.81985094201292</v>
      </c>
      <c r="R5" s="225">
        <v>451.21020107267668</v>
      </c>
      <c r="S5" s="225">
        <v>468.98025937494918</v>
      </c>
      <c r="T5" s="225">
        <v>449.78761016144989</v>
      </c>
      <c r="U5" s="225">
        <v>423.01114549528671</v>
      </c>
      <c r="V5" s="225">
        <v>429.95771402361129</v>
      </c>
      <c r="W5" s="225">
        <v>444.38271248920699</v>
      </c>
      <c r="DA5" s="89" t="s">
        <v>1844</v>
      </c>
    </row>
    <row r="6" spans="1:105" ht="12" customHeight="1" x14ac:dyDescent="0.25">
      <c r="A6" s="55" t="s">
        <v>92</v>
      </c>
      <c r="B6" s="261">
        <v>3.2661542821276059</v>
      </c>
      <c r="C6" s="261">
        <v>2.8100971184126688</v>
      </c>
      <c r="D6" s="261">
        <v>3.1342281315762022</v>
      </c>
      <c r="E6" s="261">
        <v>3.9222187828730641</v>
      </c>
      <c r="F6" s="261">
        <v>3.4909209409101551</v>
      </c>
      <c r="G6" s="261">
        <v>3.7732292678094761</v>
      </c>
      <c r="H6" s="261">
        <v>3.0311699712217068</v>
      </c>
      <c r="I6" s="261">
        <v>3.3908699639546742</v>
      </c>
      <c r="J6" s="261">
        <v>3.0947459435522542</v>
      </c>
      <c r="K6" s="261">
        <v>2.693020394998825</v>
      </c>
      <c r="L6" s="261">
        <v>1.986227096612863</v>
      </c>
      <c r="M6" s="261">
        <v>2.3772331913796512</v>
      </c>
      <c r="N6" s="261">
        <v>2.659286297204178</v>
      </c>
      <c r="O6" s="261">
        <v>2.556596042057512</v>
      </c>
      <c r="P6" s="261">
        <v>2.5704832487521641</v>
      </c>
      <c r="Q6" s="261">
        <v>2.1990992547102159</v>
      </c>
      <c r="R6" s="261">
        <v>2.256051005363549</v>
      </c>
      <c r="S6" s="261">
        <v>2.344901296874951</v>
      </c>
      <c r="T6" s="261">
        <v>2.24893805080738</v>
      </c>
      <c r="U6" s="261">
        <v>2.115055727476618</v>
      </c>
      <c r="V6" s="261">
        <v>2.14978857011823</v>
      </c>
      <c r="W6" s="261">
        <v>2.2219135624462298</v>
      </c>
      <c r="DA6" s="67" t="s">
        <v>1845</v>
      </c>
    </row>
    <row r="7" spans="1:105" ht="12" customHeight="1" x14ac:dyDescent="0.25">
      <c r="A7" s="202" t="s">
        <v>93</v>
      </c>
      <c r="B7" s="226">
        <v>4.5726159949786469</v>
      </c>
      <c r="C7" s="226">
        <v>3.9341359657777382</v>
      </c>
      <c r="D7" s="226">
        <v>4.3879193842066826</v>
      </c>
      <c r="E7" s="226">
        <v>5.4911062960222869</v>
      </c>
      <c r="F7" s="226">
        <v>4.8872893172742167</v>
      </c>
      <c r="G7" s="226">
        <v>5.2825209749332656</v>
      </c>
      <c r="H7" s="226">
        <v>4.2436379597103899</v>
      </c>
      <c r="I7" s="226">
        <v>4.7472179495365427</v>
      </c>
      <c r="J7" s="226">
        <v>4.3326443209731549</v>
      </c>
      <c r="K7" s="226">
        <v>3.7702285529983541</v>
      </c>
      <c r="L7" s="226">
        <v>2.7807179352580089</v>
      </c>
      <c r="M7" s="226">
        <v>3.328126467931511</v>
      </c>
      <c r="N7" s="226">
        <v>3.723000816085849</v>
      </c>
      <c r="O7" s="226">
        <v>3.5792344588805158</v>
      </c>
      <c r="P7" s="226">
        <v>3.598676548253029</v>
      </c>
      <c r="Q7" s="226">
        <v>3.078738956594302</v>
      </c>
      <c r="R7" s="226">
        <v>3.1584714075089679</v>
      </c>
      <c r="S7" s="226">
        <v>3.2828618156249321</v>
      </c>
      <c r="T7" s="226">
        <v>3.1485132711303319</v>
      </c>
      <c r="U7" s="226">
        <v>2.961078018467266</v>
      </c>
      <c r="V7" s="226">
        <v>3.0097039981655209</v>
      </c>
      <c r="W7" s="226">
        <v>3.110678987424722</v>
      </c>
      <c r="DA7" s="174" t="s">
        <v>1846</v>
      </c>
    </row>
    <row r="8" spans="1:105" ht="12" customHeight="1" x14ac:dyDescent="0.25">
      <c r="A8" s="202" t="s">
        <v>94</v>
      </c>
      <c r="B8" s="226">
        <v>26.12923425702084</v>
      </c>
      <c r="C8" s="226">
        <v>22.480776947301351</v>
      </c>
      <c r="D8" s="226">
        <v>25.073825052609621</v>
      </c>
      <c r="E8" s="226">
        <v>31.37775026298451</v>
      </c>
      <c r="F8" s="226">
        <v>27.927367527281241</v>
      </c>
      <c r="G8" s="226">
        <v>30.185834142475809</v>
      </c>
      <c r="H8" s="226">
        <v>24.249359769773651</v>
      </c>
      <c r="I8" s="226">
        <v>27.12695971163739</v>
      </c>
      <c r="J8" s="226">
        <v>24.75796754841803</v>
      </c>
      <c r="K8" s="226">
        <v>21.5441631599906</v>
      </c>
      <c r="L8" s="226">
        <v>15.889816772902909</v>
      </c>
      <c r="M8" s="226">
        <v>19.017865531037209</v>
      </c>
      <c r="N8" s="226">
        <v>21.27429037763342</v>
      </c>
      <c r="O8" s="226">
        <v>20.4527683364601</v>
      </c>
      <c r="P8" s="226">
        <v>20.563865990017309</v>
      </c>
      <c r="Q8" s="226">
        <v>17.59279403768172</v>
      </c>
      <c r="R8" s="226">
        <v>18.048408042908392</v>
      </c>
      <c r="S8" s="226">
        <v>18.759210374999611</v>
      </c>
      <c r="T8" s="226">
        <v>17.99150440645904</v>
      </c>
      <c r="U8" s="226">
        <v>16.92044581981294</v>
      </c>
      <c r="V8" s="226">
        <v>17.19830856094584</v>
      </c>
      <c r="W8" s="226">
        <v>17.775308499569839</v>
      </c>
      <c r="DA8" s="174" t="s">
        <v>1847</v>
      </c>
    </row>
    <row r="9" spans="1:105" ht="12" customHeight="1" x14ac:dyDescent="0.25">
      <c r="A9" s="202" t="s">
        <v>95</v>
      </c>
      <c r="B9" s="226">
        <v>13.06461712851042</v>
      </c>
      <c r="C9" s="226">
        <v>11.240388473650681</v>
      </c>
      <c r="D9" s="226">
        <v>12.53691252630481</v>
      </c>
      <c r="E9" s="226">
        <v>15.688875131492249</v>
      </c>
      <c r="F9" s="226">
        <v>13.963683763640621</v>
      </c>
      <c r="G9" s="226">
        <v>15.092917071237901</v>
      </c>
      <c r="H9" s="226">
        <v>12.124679884886829</v>
      </c>
      <c r="I9" s="226">
        <v>13.5634798558187</v>
      </c>
      <c r="J9" s="226">
        <v>12.37898377420902</v>
      </c>
      <c r="K9" s="226">
        <v>10.7720815799953</v>
      </c>
      <c r="L9" s="226">
        <v>7.9449083864514529</v>
      </c>
      <c r="M9" s="226">
        <v>9.5089327655186047</v>
      </c>
      <c r="N9" s="226">
        <v>10.63714518881671</v>
      </c>
      <c r="O9" s="226">
        <v>10.22638416823005</v>
      </c>
      <c r="P9" s="226">
        <v>10.28193299500866</v>
      </c>
      <c r="Q9" s="226">
        <v>8.796397018840862</v>
      </c>
      <c r="R9" s="226">
        <v>9.0242040214541941</v>
      </c>
      <c r="S9" s="226">
        <v>9.3796051874998039</v>
      </c>
      <c r="T9" s="226">
        <v>8.9957522032295198</v>
      </c>
      <c r="U9" s="226">
        <v>8.4602229099064701</v>
      </c>
      <c r="V9" s="226">
        <v>8.5991542804729182</v>
      </c>
      <c r="W9" s="226">
        <v>8.8876542497849211</v>
      </c>
      <c r="DA9" s="174" t="s">
        <v>1848</v>
      </c>
    </row>
    <row r="10" spans="1:105" ht="12" customHeight="1" x14ac:dyDescent="0.25">
      <c r="A10" s="56" t="s">
        <v>96</v>
      </c>
      <c r="B10" s="262">
        <v>9.9153609122862978</v>
      </c>
      <c r="C10" s="262">
        <v>6.5954341971643489</v>
      </c>
      <c r="D10" s="262">
        <v>7.5469656693566236</v>
      </c>
      <c r="E10" s="262">
        <v>10.141331049056671</v>
      </c>
      <c r="F10" s="262">
        <v>8.397738454978974</v>
      </c>
      <c r="G10" s="262">
        <v>9.2861363601645106</v>
      </c>
      <c r="H10" s="262">
        <v>7.0682219216674884</v>
      </c>
      <c r="I10" s="262">
        <v>8.0506061757935257</v>
      </c>
      <c r="J10" s="262">
        <v>7.3153363174919006</v>
      </c>
      <c r="K10" s="262">
        <v>6.3980421882834309</v>
      </c>
      <c r="L10" s="262">
        <v>5.0258682305463287</v>
      </c>
      <c r="M10" s="262">
        <v>5.7246179259553287</v>
      </c>
      <c r="N10" s="262">
        <v>6.7965708836481173</v>
      </c>
      <c r="O10" s="262">
        <v>6.3389152050554642</v>
      </c>
      <c r="P10" s="262">
        <v>6.9557639053661999</v>
      </c>
      <c r="Q10" s="262">
        <v>5.9397580787223792</v>
      </c>
      <c r="R10" s="262">
        <v>6.1714339803157534</v>
      </c>
      <c r="S10" s="262">
        <v>6.5376682602304221</v>
      </c>
      <c r="T10" s="262">
        <v>6.3081513479392273</v>
      </c>
      <c r="U10" s="262">
        <v>6.1250154560791987</v>
      </c>
      <c r="V10" s="262">
        <v>6.4922600921473466</v>
      </c>
      <c r="W10" s="262">
        <v>6.7685234533595224</v>
      </c>
      <c r="DA10" s="68" t="s">
        <v>1849</v>
      </c>
    </row>
    <row r="11" spans="1:105" ht="12" customHeight="1" x14ac:dyDescent="0.25">
      <c r="A11" s="37" t="s">
        <v>160</v>
      </c>
      <c r="B11" s="228">
        <v>0.3757348212201706</v>
      </c>
      <c r="C11" s="228">
        <v>0.27559022514922282</v>
      </c>
      <c r="D11" s="228">
        <v>0.27275544018769932</v>
      </c>
      <c r="E11" s="228">
        <v>0.31550171173475272</v>
      </c>
      <c r="F11" s="228">
        <v>0.32536531188796408</v>
      </c>
      <c r="G11" s="228">
        <v>0.4178708129426057</v>
      </c>
      <c r="H11" s="228">
        <v>0.214454450014783</v>
      </c>
      <c r="I11" s="228">
        <v>0.40589047743480489</v>
      </c>
      <c r="J11" s="228">
        <v>0.36070534229471352</v>
      </c>
      <c r="K11" s="228">
        <v>0.35001265774781481</v>
      </c>
      <c r="L11" s="228">
        <v>0.42643118499118571</v>
      </c>
      <c r="M11" s="228">
        <v>0.30013219660448709</v>
      </c>
      <c r="N11" s="228">
        <v>0.25301306052072109</v>
      </c>
      <c r="O11" s="228">
        <v>0.1711288302241174</v>
      </c>
      <c r="P11" s="228">
        <v>0.19984364626786211</v>
      </c>
      <c r="Q11" s="228">
        <v>0.23423697510508859</v>
      </c>
      <c r="R11" s="228">
        <v>0.1847249687044393</v>
      </c>
      <c r="S11" s="228">
        <v>0.1767599810957261</v>
      </c>
      <c r="T11" s="228">
        <v>0.23698847944977811</v>
      </c>
      <c r="U11" s="228">
        <v>0.18215608889703441</v>
      </c>
      <c r="V11" s="228">
        <v>0.170175266010472</v>
      </c>
      <c r="W11" s="228">
        <v>0.16216264354809959</v>
      </c>
      <c r="DA11" s="69" t="s">
        <v>1850</v>
      </c>
    </row>
    <row r="12" spans="1:105" ht="12" customHeight="1" x14ac:dyDescent="0.25">
      <c r="A12" s="37" t="s">
        <v>162</v>
      </c>
      <c r="B12" s="228">
        <v>9.4578185468085199</v>
      </c>
      <c r="C12" s="228">
        <v>3.9970278799922898</v>
      </c>
      <c r="D12" s="228">
        <v>5.6214407660830359</v>
      </c>
      <c r="E12" s="228">
        <v>8.8674324120240779</v>
      </c>
      <c r="F12" s="228">
        <v>5.985245017224889</v>
      </c>
      <c r="G12" s="228">
        <v>7.1695938526871226</v>
      </c>
      <c r="H12" s="228">
        <v>4.5659677076598708</v>
      </c>
      <c r="I12" s="228">
        <v>5.5510566167968376</v>
      </c>
      <c r="J12" s="228">
        <v>4.416649476374249</v>
      </c>
      <c r="K12" s="228">
        <v>4.1214106905462877</v>
      </c>
      <c r="L12" s="228">
        <v>4.0239773292351799</v>
      </c>
      <c r="M12" s="228">
        <v>4.1747212360423216</v>
      </c>
      <c r="N12" s="228">
        <v>5.8080942716386428</v>
      </c>
      <c r="O12" s="228">
        <v>5.0717025826004702</v>
      </c>
      <c r="P12" s="228">
        <v>4.3411794489622189</v>
      </c>
      <c r="Q12" s="228">
        <v>2.811882682806091</v>
      </c>
      <c r="R12" s="228">
        <v>2.9254769487588779</v>
      </c>
      <c r="S12" s="228">
        <v>2.806953827262443</v>
      </c>
      <c r="T12" s="228">
        <v>2.9165406294787548</v>
      </c>
      <c r="U12" s="228">
        <v>2.5304925218712802</v>
      </c>
      <c r="V12" s="228">
        <v>2.6788588215917919</v>
      </c>
      <c r="W12" s="228">
        <v>2.2864154455751731</v>
      </c>
      <c r="DA12" s="69" t="s">
        <v>1851</v>
      </c>
    </row>
    <row r="13" spans="1:105" ht="12" customHeight="1" x14ac:dyDescent="0.25">
      <c r="A13" s="37" t="s">
        <v>97</v>
      </c>
      <c r="B13" s="228">
        <v>9.0484953582235645E-5</v>
      </c>
      <c r="C13" s="228">
        <v>1.2255236511421041E-4</v>
      </c>
      <c r="D13" s="228">
        <v>8.1133975751729022E-4</v>
      </c>
      <c r="E13" s="228">
        <v>7.7027102299684553E-4</v>
      </c>
      <c r="F13" s="228">
        <v>1.4029503737878831E-3</v>
      </c>
      <c r="G13" s="228">
        <v>1.3613063431404521E-3</v>
      </c>
      <c r="H13" s="228">
        <v>1.273084022706207E-3</v>
      </c>
      <c r="I13" s="228">
        <v>2.1138123525784899E-3</v>
      </c>
      <c r="J13" s="228">
        <v>2.2271228391490452E-3</v>
      </c>
      <c r="K13" s="228">
        <v>3.278292591888307E-3</v>
      </c>
      <c r="L13" s="228">
        <v>2.9217962994053191E-3</v>
      </c>
      <c r="M13" s="228">
        <v>3.2102514427330849E-3</v>
      </c>
      <c r="N13" s="228">
        <v>3.030574865265701E-3</v>
      </c>
      <c r="O13" s="228">
        <v>3.135285739269526E-3</v>
      </c>
      <c r="P13" s="228">
        <v>3.3358515343034998E-3</v>
      </c>
      <c r="Q13" s="228">
        <v>3.217808466783384E-3</v>
      </c>
      <c r="R13" s="228">
        <v>3.418125888104649E-3</v>
      </c>
      <c r="S13" s="228">
        <v>3.681274856808085E-3</v>
      </c>
      <c r="T13" s="228">
        <v>3.368194914145045E-3</v>
      </c>
      <c r="U13" s="228">
        <v>3.1967061496916099E-3</v>
      </c>
      <c r="V13" s="228">
        <v>3.6640985706680382E-3</v>
      </c>
      <c r="W13" s="228">
        <v>3.527066481085213E-3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1.279004722230225</v>
      </c>
      <c r="Q14" s="228">
        <v>1.388601281820018</v>
      </c>
      <c r="R14" s="228">
        <v>1.575621228822556</v>
      </c>
      <c r="S14" s="228">
        <v>1.875756179908834</v>
      </c>
      <c r="T14" s="228">
        <v>1.8540685908269789</v>
      </c>
      <c r="U14" s="228">
        <v>2.099700197363779</v>
      </c>
      <c r="V14" s="228">
        <v>2.499232795603231</v>
      </c>
      <c r="W14" s="228">
        <v>2.7150551401579728</v>
      </c>
      <c r="DA14" s="69" t="s">
        <v>1853</v>
      </c>
    </row>
    <row r="15" spans="1:105" ht="12" customHeight="1" x14ac:dyDescent="0.25">
      <c r="A15" s="37" t="s">
        <v>38</v>
      </c>
      <c r="B15" s="228">
        <v>8.1717059304026451E-2</v>
      </c>
      <c r="C15" s="228">
        <v>2.3226935396577222</v>
      </c>
      <c r="D15" s="228">
        <v>1.651958123328372</v>
      </c>
      <c r="E15" s="228">
        <v>0.95762665427484539</v>
      </c>
      <c r="F15" s="228">
        <v>2.0857251754923332</v>
      </c>
      <c r="G15" s="228">
        <v>1.6973103881916409</v>
      </c>
      <c r="H15" s="228">
        <v>2.2865266799701289</v>
      </c>
      <c r="I15" s="228">
        <v>2.0915452692093059</v>
      </c>
      <c r="J15" s="228">
        <v>2.5357543759837888</v>
      </c>
      <c r="K15" s="228">
        <v>1.9233405473974401</v>
      </c>
      <c r="L15" s="228">
        <v>0.57253792002055748</v>
      </c>
      <c r="M15" s="228">
        <v>1.2465542418657869</v>
      </c>
      <c r="N15" s="228">
        <v>0.73243297662348772</v>
      </c>
      <c r="O15" s="228">
        <v>1.0929485064916069</v>
      </c>
      <c r="P15" s="228">
        <v>1.132400236371591</v>
      </c>
      <c r="Q15" s="228">
        <v>1.501819330524397</v>
      </c>
      <c r="R15" s="228">
        <v>1.482192708141775</v>
      </c>
      <c r="S15" s="228">
        <v>1.6745169971066121</v>
      </c>
      <c r="T15" s="228">
        <v>1.297185453269571</v>
      </c>
      <c r="U15" s="228">
        <v>1.309469941797414</v>
      </c>
      <c r="V15" s="228">
        <v>1.140329110371185</v>
      </c>
      <c r="W15" s="228">
        <v>1.6013631575971909</v>
      </c>
      <c r="DA15" s="69" t="s">
        <v>1854</v>
      </c>
    </row>
    <row r="16" spans="1:105" ht="12" customHeight="1" x14ac:dyDescent="0.25">
      <c r="A16" s="57" t="s">
        <v>1855</v>
      </c>
      <c r="B16" s="263">
        <v>4.7481011063086092</v>
      </c>
      <c r="C16" s="263">
        <v>14.52558256643708</v>
      </c>
      <c r="D16" s="263">
        <v>14.163213414191199</v>
      </c>
      <c r="E16" s="263">
        <v>14.020620541133489</v>
      </c>
      <c r="F16" s="263">
        <v>16.938340575462231</v>
      </c>
      <c r="G16" s="263">
        <v>16.918652278150379</v>
      </c>
      <c r="H16" s="263">
        <v>14.785595231207729</v>
      </c>
      <c r="I16" s="263">
        <v>15.89914867390649</v>
      </c>
      <c r="J16" s="263">
        <v>16.367179881312861</v>
      </c>
      <c r="K16" s="263">
        <v>13.65421747382411</v>
      </c>
      <c r="L16" s="263">
        <v>7.3196539899354693</v>
      </c>
      <c r="M16" s="263">
        <v>10.706352999020689</v>
      </c>
      <c r="N16" s="263">
        <v>9.8816703062835174</v>
      </c>
      <c r="O16" s="263">
        <v>11.518923511341191</v>
      </c>
      <c r="P16" s="263">
        <v>12.20375595451697</v>
      </c>
      <c r="Q16" s="263">
        <v>11.742460203356799</v>
      </c>
      <c r="R16" s="263">
        <v>11.84101107154016</v>
      </c>
      <c r="S16" s="263">
        <v>12.768660150059111</v>
      </c>
      <c r="T16" s="263">
        <v>11.20847075236165</v>
      </c>
      <c r="U16" s="263">
        <v>10.99987368925051</v>
      </c>
      <c r="V16" s="263">
        <v>11.016892265706881</v>
      </c>
      <c r="W16" s="263">
        <v>12.902522673938741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580.98343695258086</v>
      </c>
      <c r="C17" s="296">
        <f t="shared" si="0"/>
        <v>468.15393604390653</v>
      </c>
      <c r="D17" s="296">
        <f t="shared" si="0"/>
        <v>528.52875454989419</v>
      </c>
      <c r="E17" s="296">
        <f t="shared" si="0"/>
        <v>672.64491997521134</v>
      </c>
      <c r="F17" s="296">
        <f t="shared" si="0"/>
        <v>584.93809076810749</v>
      </c>
      <c r="G17" s="296">
        <f t="shared" si="0"/>
        <v>636.50955840455981</v>
      </c>
      <c r="H17" s="296">
        <f t="shared" si="0"/>
        <v>507.87445121428254</v>
      </c>
      <c r="I17" s="296">
        <f t="shared" si="0"/>
        <v>570.06426896270227</v>
      </c>
      <c r="J17" s="296">
        <f t="shared" si="0"/>
        <v>514.33082007710709</v>
      </c>
      <c r="K17" s="296">
        <f t="shared" si="0"/>
        <v>449.42962015226442</v>
      </c>
      <c r="L17" s="296">
        <f t="shared" si="0"/>
        <v>340.03232915546073</v>
      </c>
      <c r="M17" s="296">
        <f t="shared" si="0"/>
        <v>400.99161384169673</v>
      </c>
      <c r="N17" s="296">
        <f t="shared" si="0"/>
        <v>454.92602822387482</v>
      </c>
      <c r="O17" s="296">
        <f t="shared" si="0"/>
        <v>431.04877888648628</v>
      </c>
      <c r="P17" s="296">
        <f t="shared" si="0"/>
        <v>430.80271343179783</v>
      </c>
      <c r="Q17" s="296">
        <f t="shared" si="0"/>
        <v>364.37624738464712</v>
      </c>
      <c r="R17" s="296">
        <f t="shared" si="0"/>
        <v>374.39726360682988</v>
      </c>
      <c r="S17" s="296">
        <f t="shared" si="0"/>
        <v>387.53255195619579</v>
      </c>
      <c r="T17" s="296">
        <f t="shared" si="0"/>
        <v>374.97856734649702</v>
      </c>
      <c r="U17" s="296">
        <f t="shared" si="0"/>
        <v>350.98529012040376</v>
      </c>
      <c r="V17" s="296">
        <f t="shared" si="0"/>
        <v>357.00962344337279</v>
      </c>
      <c r="W17" s="296">
        <f t="shared" si="0"/>
        <v>364.04383845393028</v>
      </c>
      <c r="DA17" s="70"/>
    </row>
    <row r="18" spans="1:105" ht="12" customHeight="1" x14ac:dyDescent="0.25">
      <c r="A18" s="60" t="s">
        <v>1858</v>
      </c>
      <c r="B18" s="331">
        <v>541.41592773334264</v>
      </c>
      <c r="C18" s="331">
        <v>347.10741465693133</v>
      </c>
      <c r="D18" s="331">
        <v>410.50197609830138</v>
      </c>
      <c r="E18" s="331">
        <v>555.80641546576612</v>
      </c>
      <c r="F18" s="331">
        <v>443.7852526392561</v>
      </c>
      <c r="G18" s="331">
        <v>495.52078941997388</v>
      </c>
      <c r="H18" s="331">
        <v>384.66115762088538</v>
      </c>
      <c r="I18" s="331">
        <v>437.57136334681547</v>
      </c>
      <c r="J18" s="331">
        <v>377.9376543995005</v>
      </c>
      <c r="K18" s="331">
        <v>335.64447453706401</v>
      </c>
      <c r="L18" s="331">
        <v>279.03521257266539</v>
      </c>
      <c r="M18" s="331">
        <v>311.7720055165247</v>
      </c>
      <c r="N18" s="331">
        <v>372.57877567151252</v>
      </c>
      <c r="O18" s="331">
        <v>335.05774962531012</v>
      </c>
      <c r="P18" s="331">
        <v>329.10474714415682</v>
      </c>
      <c r="Q18" s="331">
        <v>266.52241235667418</v>
      </c>
      <c r="R18" s="331">
        <v>275.72217134399563</v>
      </c>
      <c r="S18" s="331">
        <v>281.12705070570371</v>
      </c>
      <c r="T18" s="331">
        <v>281.57464441015031</v>
      </c>
      <c r="U18" s="331">
        <v>259.31967604331658</v>
      </c>
      <c r="V18" s="331">
        <v>265.20218789581583</v>
      </c>
      <c r="W18" s="331">
        <v>256.52281617110788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9.5792247312564704</v>
      </c>
      <c r="C21" s="231">
        <v>7.5047378446186102</v>
      </c>
      <c r="D21" s="231">
        <v>7.5449092509725624</v>
      </c>
      <c r="E21" s="231">
        <v>8.0314069938018804</v>
      </c>
      <c r="F21" s="231">
        <v>8.2336175342184248</v>
      </c>
      <c r="G21" s="231">
        <v>8.6417072856469463</v>
      </c>
      <c r="H21" s="231">
        <v>7.1527602932174128</v>
      </c>
      <c r="I21" s="231">
        <v>7.0501386124850223</v>
      </c>
      <c r="J21" s="231">
        <v>6.9220634974676134</v>
      </c>
      <c r="K21" s="231">
        <v>5.7165089149864876</v>
      </c>
      <c r="L21" s="231">
        <v>5.4229393619234916</v>
      </c>
      <c r="M21" s="231">
        <v>5.6971165630761718</v>
      </c>
      <c r="N21" s="231">
        <v>5.2852724550947174</v>
      </c>
      <c r="O21" s="231">
        <v>3.4843565062019959</v>
      </c>
      <c r="P21" s="231">
        <v>4.7177427241347356</v>
      </c>
      <c r="Q21" s="231">
        <v>3.525272012748518</v>
      </c>
      <c r="R21" s="231">
        <v>3.5615446257188341</v>
      </c>
      <c r="S21" s="231">
        <v>3.6340559561961192</v>
      </c>
      <c r="T21" s="231">
        <v>3.1455236683324959</v>
      </c>
      <c r="U21" s="231">
        <v>2.4557399125878421</v>
      </c>
      <c r="V21" s="231">
        <v>2.6510942749844228</v>
      </c>
      <c r="W21" s="231">
        <v>1.598462303109127</v>
      </c>
      <c r="DA21" s="73" t="s">
        <v>1862</v>
      </c>
    </row>
    <row r="22" spans="1:105" ht="12" customHeight="1" x14ac:dyDescent="0.25">
      <c r="A22" s="64" t="s">
        <v>160</v>
      </c>
      <c r="B22" s="231">
        <v>12.00024320482583</v>
      </c>
      <c r="C22" s="231">
        <v>10.57234540367379</v>
      </c>
      <c r="D22" s="231">
        <v>10.318061226309769</v>
      </c>
      <c r="E22" s="231">
        <v>12.291035293090211</v>
      </c>
      <c r="F22" s="231">
        <v>13.927729528269939</v>
      </c>
      <c r="G22" s="231">
        <v>18.194307319831768</v>
      </c>
      <c r="H22" s="231">
        <v>7.3078019023116569</v>
      </c>
      <c r="I22" s="231">
        <v>14.798642733843041</v>
      </c>
      <c r="J22" s="231">
        <v>14.939157633321081</v>
      </c>
      <c r="K22" s="231">
        <v>14.28342057709243</v>
      </c>
      <c r="L22" s="231">
        <v>15.29866290997006</v>
      </c>
      <c r="M22" s="231">
        <v>11.27063867283286</v>
      </c>
      <c r="N22" s="231">
        <v>9.7877897149384943</v>
      </c>
      <c r="O22" s="231">
        <v>7.7740362597013224</v>
      </c>
      <c r="P22" s="231">
        <v>10.53443937725207</v>
      </c>
      <c r="Q22" s="231">
        <v>11.430606963188991</v>
      </c>
      <c r="R22" s="231">
        <v>8.6647879284909166</v>
      </c>
      <c r="S22" s="231">
        <v>8.6455931799224324</v>
      </c>
      <c r="T22" s="231">
        <v>10.72408625004782</v>
      </c>
      <c r="U22" s="231">
        <v>8.3987697587680348</v>
      </c>
      <c r="V22" s="231">
        <v>9.0816357120133411</v>
      </c>
      <c r="W22" s="231">
        <v>9.8273033789527222</v>
      </c>
      <c r="DA22" s="73" t="s">
        <v>1863</v>
      </c>
    </row>
    <row r="23" spans="1:105" ht="12" customHeight="1" x14ac:dyDescent="0.25">
      <c r="A23" s="64" t="s">
        <v>70</v>
      </c>
      <c r="B23" s="231">
        <v>73.951196548745941</v>
      </c>
      <c r="C23" s="231">
        <v>56.151350935149068</v>
      </c>
      <c r="D23" s="231">
        <v>59.802947434865438</v>
      </c>
      <c r="E23" s="231">
        <v>60.09195283688134</v>
      </c>
      <c r="F23" s="231">
        <v>37.326467139130308</v>
      </c>
      <c r="G23" s="231">
        <v>27.063951499235401</v>
      </c>
      <c r="H23" s="231">
        <v>49.119088848732432</v>
      </c>
      <c r="I23" s="231">
        <v>45.413568046252827</v>
      </c>
      <c r="J23" s="231">
        <v>48.530111643261108</v>
      </c>
      <c r="K23" s="231">
        <v>36.619458635772197</v>
      </c>
      <c r="L23" s="231">
        <v>25.732523706623709</v>
      </c>
      <c r="M23" s="231">
        <v>32.26948842204024</v>
      </c>
      <c r="N23" s="231">
        <v>19.38481414037188</v>
      </c>
      <c r="O23" s="231">
        <v>10.66422991625902</v>
      </c>
      <c r="P23" s="231">
        <v>7.3035222912602116</v>
      </c>
      <c r="Q23" s="231">
        <v>4.086382535457882</v>
      </c>
      <c r="R23" s="231">
        <v>5.8667204235680801</v>
      </c>
      <c r="S23" s="231">
        <v>5.5427532447188188</v>
      </c>
      <c r="T23" s="231">
        <v>5.3733078333639659</v>
      </c>
      <c r="U23" s="231">
        <v>4.5763575077287539</v>
      </c>
      <c r="V23" s="231">
        <v>4.3022751029441491</v>
      </c>
      <c r="W23" s="231">
        <v>2.3651711800610302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302.06442506511507</v>
      </c>
      <c r="C25" s="231">
        <v>153.33620527546361</v>
      </c>
      <c r="D25" s="231">
        <v>212.6533936943791</v>
      </c>
      <c r="E25" s="231">
        <v>345.44955124335269</v>
      </c>
      <c r="F25" s="231">
        <v>256.20701013462048</v>
      </c>
      <c r="G25" s="231">
        <v>312.16775585636032</v>
      </c>
      <c r="H25" s="231">
        <v>155.5910240968667</v>
      </c>
      <c r="I25" s="231">
        <v>202.3898273900912</v>
      </c>
      <c r="J25" s="231">
        <v>182.92222210773431</v>
      </c>
      <c r="K25" s="231">
        <v>168.18775253097289</v>
      </c>
      <c r="L25" s="231">
        <v>144.36437785056239</v>
      </c>
      <c r="M25" s="231">
        <v>156.77016709153591</v>
      </c>
      <c r="N25" s="231">
        <v>224.68565558765749</v>
      </c>
      <c r="O25" s="231">
        <v>230.39717927085039</v>
      </c>
      <c r="P25" s="231">
        <v>228.83835731043411</v>
      </c>
      <c r="Q25" s="231">
        <v>137.21798515940449</v>
      </c>
      <c r="R25" s="231">
        <v>137.2236656931976</v>
      </c>
      <c r="S25" s="231">
        <v>137.29228027126169</v>
      </c>
      <c r="T25" s="231">
        <v>131.97786379707591</v>
      </c>
      <c r="U25" s="231">
        <v>116.6747935584775</v>
      </c>
      <c r="V25" s="231">
        <v>142.960963199628</v>
      </c>
      <c r="W25" s="231">
        <v>138.56026112034789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143.82083818339939</v>
      </c>
      <c r="C27" s="231">
        <v>119.54277519802621</v>
      </c>
      <c r="D27" s="231">
        <v>120.1826644917745</v>
      </c>
      <c r="E27" s="231">
        <v>129.94246909863989</v>
      </c>
      <c r="F27" s="231">
        <v>128.09042830301689</v>
      </c>
      <c r="G27" s="231">
        <v>129.45306745889951</v>
      </c>
      <c r="H27" s="231">
        <v>165.49048247975719</v>
      </c>
      <c r="I27" s="231">
        <v>167.91918656414339</v>
      </c>
      <c r="J27" s="231">
        <v>124.6240995177164</v>
      </c>
      <c r="K27" s="231">
        <v>110.83733387824</v>
      </c>
      <c r="L27" s="231">
        <v>88.216708743585727</v>
      </c>
      <c r="M27" s="231">
        <v>105.7645947670395</v>
      </c>
      <c r="N27" s="231">
        <v>113.4352437734499</v>
      </c>
      <c r="O27" s="231">
        <v>82.737947672297267</v>
      </c>
      <c r="P27" s="231">
        <v>77.710685441075753</v>
      </c>
      <c r="Q27" s="231">
        <v>110.26216568587429</v>
      </c>
      <c r="R27" s="231">
        <v>120.40545267302009</v>
      </c>
      <c r="S27" s="231">
        <v>126.0123680536046</v>
      </c>
      <c r="T27" s="231">
        <v>130.35386286133021</v>
      </c>
      <c r="U27" s="231">
        <v>127.2140153057544</v>
      </c>
      <c r="V27" s="231">
        <v>106.2062196062458</v>
      </c>
      <c r="W27" s="231">
        <v>104.1716181886371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1869</v>
      </c>
    </row>
    <row r="29" spans="1:105" ht="12" customHeight="1" x14ac:dyDescent="0.25">
      <c r="A29" s="60" t="s">
        <v>1870</v>
      </c>
      <c r="B29" s="264">
        <v>39.567509219238246</v>
      </c>
      <c r="C29" s="264">
        <v>121.0465213869752</v>
      </c>
      <c r="D29" s="264">
        <v>118.0267784515928</v>
      </c>
      <c r="E29" s="264">
        <v>116.8385045094452</v>
      </c>
      <c r="F29" s="264">
        <v>141.15283812885141</v>
      </c>
      <c r="G29" s="264">
        <v>140.9887689845859</v>
      </c>
      <c r="H29" s="264">
        <v>123.2132935933972</v>
      </c>
      <c r="I29" s="264">
        <v>132.4929056158868</v>
      </c>
      <c r="J29" s="264">
        <v>136.39316567760659</v>
      </c>
      <c r="K29" s="264">
        <v>113.78514561520041</v>
      </c>
      <c r="L29" s="264">
        <v>60.997116582795321</v>
      </c>
      <c r="M29" s="264">
        <v>89.219608325172032</v>
      </c>
      <c r="N29" s="264">
        <v>82.347252552362306</v>
      </c>
      <c r="O29" s="264">
        <v>95.991029261176152</v>
      </c>
      <c r="P29" s="264">
        <v>101.69796628764099</v>
      </c>
      <c r="Q29" s="264">
        <v>97.85383502797292</v>
      </c>
      <c r="R29" s="264">
        <v>98.675092262834255</v>
      </c>
      <c r="S29" s="264">
        <v>106.40550125049209</v>
      </c>
      <c r="T29" s="264">
        <v>93.403922936346675</v>
      </c>
      <c r="U29" s="264">
        <v>91.665614077087184</v>
      </c>
      <c r="V29" s="264">
        <v>91.807435547556949</v>
      </c>
      <c r="W29" s="264">
        <v>107.5210222828224</v>
      </c>
      <c r="DA29" s="72" t="s">
        <v>1871</v>
      </c>
    </row>
    <row r="30" spans="1:105" ht="12" customHeight="1" x14ac:dyDescent="0.25">
      <c r="A30" s="132" t="s">
        <v>1872</v>
      </c>
      <c r="B30" s="318">
        <v>10.55133579179687</v>
      </c>
      <c r="C30" s="318">
        <v>32.27907236986006</v>
      </c>
      <c r="D30" s="318">
        <v>31.473807587091439</v>
      </c>
      <c r="E30" s="318">
        <v>31.15693453585207</v>
      </c>
      <c r="F30" s="318">
        <v>37.640756834360367</v>
      </c>
      <c r="G30" s="318">
        <v>37.597005062556271</v>
      </c>
      <c r="H30" s="318">
        <v>32.856878291572613</v>
      </c>
      <c r="I30" s="318">
        <v>35.331441497569841</v>
      </c>
      <c r="J30" s="318">
        <v>36.371510847361783</v>
      </c>
      <c r="K30" s="318">
        <v>30.342705497386799</v>
      </c>
      <c r="L30" s="318">
        <v>16.265897755412091</v>
      </c>
      <c r="M30" s="318">
        <v>23.791895553379231</v>
      </c>
      <c r="N30" s="318">
        <v>21.95926734729662</v>
      </c>
      <c r="O30" s="318">
        <v>25.59760780298032</v>
      </c>
      <c r="P30" s="318">
        <v>27.119457676704268</v>
      </c>
      <c r="Q30" s="318">
        <v>26.09435600745946</v>
      </c>
      <c r="R30" s="318">
        <v>26.313357936755821</v>
      </c>
      <c r="S30" s="318">
        <v>28.374800333464581</v>
      </c>
      <c r="T30" s="318">
        <v>24.907712783025801</v>
      </c>
      <c r="U30" s="318">
        <v>24.444163753889921</v>
      </c>
      <c r="V30" s="318">
        <v>24.48198281268186</v>
      </c>
      <c r="W30" s="318">
        <v>28.67227260875266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1265.072900196732</v>
      </c>
      <c r="C32" s="225">
        <v>1191.517337846559</v>
      </c>
      <c r="D32" s="225">
        <v>1370.6201312259909</v>
      </c>
      <c r="E32" s="225">
        <v>1658.7482082914371</v>
      </c>
      <c r="F32" s="225">
        <v>1401.24370007215</v>
      </c>
      <c r="G32" s="225">
        <v>1524.506517938227</v>
      </c>
      <c r="H32" s="225">
        <v>1395.3699670663621</v>
      </c>
      <c r="I32" s="225">
        <v>1523.2296379121351</v>
      </c>
      <c r="J32" s="225">
        <v>1375.16524928794</v>
      </c>
      <c r="K32" s="225">
        <v>1227.2009480061511</v>
      </c>
      <c r="L32" s="225">
        <v>912.36959472096635</v>
      </c>
      <c r="M32" s="225">
        <v>1049.717374414221</v>
      </c>
      <c r="N32" s="225">
        <v>1167.949023431629</v>
      </c>
      <c r="O32" s="225">
        <v>1178.862318257784</v>
      </c>
      <c r="P32" s="225">
        <v>1144.3048243386031</v>
      </c>
      <c r="Q32" s="225">
        <v>1163.7216735342799</v>
      </c>
      <c r="R32" s="225">
        <v>1184.652297000152</v>
      </c>
      <c r="S32" s="225">
        <v>1185.264930592733</v>
      </c>
      <c r="T32" s="225">
        <v>1153.9671843983319</v>
      </c>
      <c r="U32" s="225">
        <v>1314.029483875393</v>
      </c>
      <c r="V32" s="225">
        <v>1077.4669485602731</v>
      </c>
      <c r="W32" s="225">
        <v>1175.600511676583</v>
      </c>
      <c r="DA32" s="89" t="s">
        <v>1874</v>
      </c>
    </row>
    <row r="33" spans="1:105" ht="12" customHeight="1" x14ac:dyDescent="0.25">
      <c r="A33" s="55" t="s">
        <v>92</v>
      </c>
      <c r="B33" s="261">
        <v>6.677209257627811</v>
      </c>
      <c r="C33" s="261">
        <v>6.2889740169564341</v>
      </c>
      <c r="D33" s="261">
        <v>7.2343004324023603</v>
      </c>
      <c r="E33" s="261">
        <v>8.7550756092832476</v>
      </c>
      <c r="F33" s="261">
        <v>7.3959353685150067</v>
      </c>
      <c r="G33" s="261">
        <v>8.0465315740373349</v>
      </c>
      <c r="H33" s="261">
        <v>7.3649330884114974</v>
      </c>
      <c r="I33" s="261">
        <v>8.0397920453269709</v>
      </c>
      <c r="J33" s="261">
        <v>7.2582901205819557</v>
      </c>
      <c r="K33" s="261">
        <v>6.4773164690524769</v>
      </c>
      <c r="L33" s="261">
        <v>4.8155981392856537</v>
      </c>
      <c r="M33" s="261">
        <v>5.5405364933838586</v>
      </c>
      <c r="N33" s="261">
        <v>6.1645775753174643</v>
      </c>
      <c r="O33" s="261">
        <v>6.222179278139274</v>
      </c>
      <c r="P33" s="261">
        <v>6.0397806050810514</v>
      </c>
      <c r="Q33" s="261">
        <v>6.1422651063166951</v>
      </c>
      <c r="R33" s="261">
        <v>6.2527394930121192</v>
      </c>
      <c r="S33" s="261">
        <v>6.2559730479283351</v>
      </c>
      <c r="T33" s="261">
        <v>6.0907797214413586</v>
      </c>
      <c r="U33" s="261">
        <v>6.9356080848497648</v>
      </c>
      <c r="V33" s="261">
        <v>5.687002134497976</v>
      </c>
      <c r="W33" s="261">
        <v>6.2049630646727403</v>
      </c>
      <c r="DA33" s="67" t="s">
        <v>1875</v>
      </c>
    </row>
    <row r="34" spans="1:105" ht="12" customHeight="1" x14ac:dyDescent="0.25">
      <c r="A34" s="202" t="s">
        <v>93</v>
      </c>
      <c r="B34" s="226">
        <v>9.4754616884459608</v>
      </c>
      <c r="C34" s="226">
        <v>8.9245267084041444</v>
      </c>
      <c r="D34" s="226">
        <v>10.26601592748189</v>
      </c>
      <c r="E34" s="226">
        <v>12.42411018052824</v>
      </c>
      <c r="F34" s="226">
        <v>10.49538804771314</v>
      </c>
      <c r="G34" s="226">
        <v>11.41863295171742</v>
      </c>
      <c r="H34" s="226">
        <v>10.451393482612501</v>
      </c>
      <c r="I34" s="226">
        <v>11.40906905404262</v>
      </c>
      <c r="J34" s="226">
        <v>10.30005909768864</v>
      </c>
      <c r="K34" s="226">
        <v>9.1917988007240492</v>
      </c>
      <c r="L34" s="226">
        <v>6.8336956227074568</v>
      </c>
      <c r="M34" s="226">
        <v>7.8624376219035401</v>
      </c>
      <c r="N34" s="226">
        <v>8.7479988100785757</v>
      </c>
      <c r="O34" s="226">
        <v>8.8297399548021449</v>
      </c>
      <c r="P34" s="226">
        <v>8.5709025315759355</v>
      </c>
      <c r="Q34" s="226">
        <v>8.716335739919451</v>
      </c>
      <c r="R34" s="226">
        <v>8.8731071961219392</v>
      </c>
      <c r="S34" s="226">
        <v>8.8776958535301365</v>
      </c>
      <c r="T34" s="226">
        <v>8.643274109966212</v>
      </c>
      <c r="U34" s="226">
        <v>9.842149041382223</v>
      </c>
      <c r="V34" s="226">
        <v>8.0702833726511436</v>
      </c>
      <c r="W34" s="226">
        <v>8.8053088541988664</v>
      </c>
      <c r="DA34" s="174" t="s">
        <v>1876</v>
      </c>
    </row>
    <row r="35" spans="1:105" ht="12" customHeight="1" x14ac:dyDescent="0.25">
      <c r="A35" s="202" t="s">
        <v>94</v>
      </c>
      <c r="B35" s="226">
        <v>33.717457556487624</v>
      </c>
      <c r="C35" s="226">
        <v>31.757011995444898</v>
      </c>
      <c r="D35" s="226">
        <v>36.530563648542</v>
      </c>
      <c r="E35" s="226">
        <v>44.209920472781803</v>
      </c>
      <c r="F35" s="226">
        <v>37.346760788357273</v>
      </c>
      <c r="G35" s="226">
        <v>40.632032988124202</v>
      </c>
      <c r="H35" s="226">
        <v>37.190210645443841</v>
      </c>
      <c r="I35" s="226">
        <v>40.59800084019011</v>
      </c>
      <c r="J35" s="226">
        <v>36.651702774452261</v>
      </c>
      <c r="K35" s="226">
        <v>32.708072294682729</v>
      </c>
      <c r="L35" s="226">
        <v>24.317004246194511</v>
      </c>
      <c r="M35" s="226">
        <v>27.97767702763436</v>
      </c>
      <c r="N35" s="226">
        <v>31.12885559367442</v>
      </c>
      <c r="O35" s="226">
        <v>31.41972306467018</v>
      </c>
      <c r="P35" s="226">
        <v>30.498676669400389</v>
      </c>
      <c r="Q35" s="226">
        <v>31.01618580941469</v>
      </c>
      <c r="R35" s="226">
        <v>31.574040940317889</v>
      </c>
      <c r="S35" s="226">
        <v>31.590369206579659</v>
      </c>
      <c r="T35" s="226">
        <v>30.756203500588519</v>
      </c>
      <c r="U35" s="226">
        <v>35.02227685349402</v>
      </c>
      <c r="V35" s="226">
        <v>28.717274791791219</v>
      </c>
      <c r="W35" s="226">
        <v>31.332787501556261</v>
      </c>
      <c r="DA35" s="174" t="s">
        <v>1877</v>
      </c>
    </row>
    <row r="36" spans="1:105" ht="12" customHeight="1" x14ac:dyDescent="0.25">
      <c r="A36" s="202" t="s">
        <v>95</v>
      </c>
      <c r="B36" s="226">
        <v>26.70883703051123</v>
      </c>
      <c r="C36" s="226">
        <v>25.155896067825729</v>
      </c>
      <c r="D36" s="226">
        <v>28.937201729609431</v>
      </c>
      <c r="E36" s="226">
        <v>35.020302437132962</v>
      </c>
      <c r="F36" s="226">
        <v>29.58374147406002</v>
      </c>
      <c r="G36" s="226">
        <v>32.18612629614934</v>
      </c>
      <c r="H36" s="226">
        <v>29.45973235364599</v>
      </c>
      <c r="I36" s="226">
        <v>32.159168181307876</v>
      </c>
      <c r="J36" s="226">
        <v>29.033160482327808</v>
      </c>
      <c r="K36" s="226">
        <v>25.909265876209911</v>
      </c>
      <c r="L36" s="226">
        <v>19.262392557142601</v>
      </c>
      <c r="M36" s="226">
        <v>22.162145973535431</v>
      </c>
      <c r="N36" s="226">
        <v>24.658310301269861</v>
      </c>
      <c r="O36" s="226">
        <v>24.888717112557089</v>
      </c>
      <c r="P36" s="226">
        <v>24.159122420324209</v>
      </c>
      <c r="Q36" s="226">
        <v>24.56906042526678</v>
      </c>
      <c r="R36" s="226">
        <v>25.01095797204847</v>
      </c>
      <c r="S36" s="226">
        <v>25.02389219171334</v>
      </c>
      <c r="T36" s="226">
        <v>24.363118885765431</v>
      </c>
      <c r="U36" s="226">
        <v>27.742432339399059</v>
      </c>
      <c r="V36" s="226">
        <v>22.7480085379919</v>
      </c>
      <c r="W36" s="226">
        <v>24.819852258690961</v>
      </c>
      <c r="DA36" s="174" t="s">
        <v>1878</v>
      </c>
    </row>
    <row r="37" spans="1:105" ht="12" customHeight="1" x14ac:dyDescent="0.25">
      <c r="A37" s="56" t="s">
        <v>96</v>
      </c>
      <c r="B37" s="262">
        <v>15.672663964296451</v>
      </c>
      <c r="C37" s="262">
        <v>13.94187585037194</v>
      </c>
      <c r="D37" s="262">
        <v>15.83761008435213</v>
      </c>
      <c r="E37" s="262">
        <v>19.522936082788441</v>
      </c>
      <c r="F37" s="262">
        <v>16.492998220126449</v>
      </c>
      <c r="G37" s="262">
        <v>17.96974340482241</v>
      </c>
      <c r="H37" s="262">
        <v>15.94258823165174</v>
      </c>
      <c r="I37" s="262">
        <v>17.525504961447599</v>
      </c>
      <c r="J37" s="262">
        <v>16.323069078181909</v>
      </c>
      <c r="K37" s="262">
        <v>14.45027404761159</v>
      </c>
      <c r="L37" s="262">
        <v>10.57192919142528</v>
      </c>
      <c r="M37" s="262">
        <v>12.1198608022027</v>
      </c>
      <c r="N37" s="262">
        <v>13.69310458108661</v>
      </c>
      <c r="O37" s="262">
        <v>14.01724909799632</v>
      </c>
      <c r="P37" s="262">
        <v>15.065566635618641</v>
      </c>
      <c r="Q37" s="262">
        <v>15.841488424724719</v>
      </c>
      <c r="R37" s="262">
        <v>16.2436641049635</v>
      </c>
      <c r="S37" s="262">
        <v>16.764485492977851</v>
      </c>
      <c r="T37" s="262">
        <v>15.97160434062914</v>
      </c>
      <c r="U37" s="262">
        <v>19.02447411681155</v>
      </c>
      <c r="V37" s="262">
        <v>16.196929707670041</v>
      </c>
      <c r="W37" s="262">
        <v>18.586112712283061</v>
      </c>
      <c r="DA37" s="68" t="s">
        <v>1879</v>
      </c>
    </row>
    <row r="38" spans="1:105" ht="12" customHeight="1" x14ac:dyDescent="0.25">
      <c r="A38" s="37" t="s">
        <v>160</v>
      </c>
      <c r="B38" s="228">
        <v>0.59390330263942925</v>
      </c>
      <c r="C38" s="228">
        <v>0.58256129767141895</v>
      </c>
      <c r="D38" s="228">
        <v>0.57238822850599624</v>
      </c>
      <c r="E38" s="228">
        <v>0.60736797984529522</v>
      </c>
      <c r="F38" s="228">
        <v>0.63901126935877151</v>
      </c>
      <c r="G38" s="228">
        <v>0.80862815208650907</v>
      </c>
      <c r="H38" s="228">
        <v>0.48370849542093142</v>
      </c>
      <c r="I38" s="228">
        <v>0.88359005778677946</v>
      </c>
      <c r="J38" s="228">
        <v>0.80485953941274502</v>
      </c>
      <c r="K38" s="228">
        <v>0.79051976772691246</v>
      </c>
      <c r="L38" s="228">
        <v>0.89699930160173158</v>
      </c>
      <c r="M38" s="228">
        <v>0.6354241439613072</v>
      </c>
      <c r="N38" s="228">
        <v>0.50974739429649152</v>
      </c>
      <c r="O38" s="228">
        <v>0.37841734169075192</v>
      </c>
      <c r="P38" s="228">
        <v>0.43284358274879792</v>
      </c>
      <c r="Q38" s="228">
        <v>0.62471607102354287</v>
      </c>
      <c r="R38" s="228">
        <v>0.48620958321930952</v>
      </c>
      <c r="S38" s="228">
        <v>0.45326407227550231</v>
      </c>
      <c r="T38" s="228">
        <v>0.60003097869484434</v>
      </c>
      <c r="U38" s="228">
        <v>0.56578204957862666</v>
      </c>
      <c r="V38" s="228">
        <v>0.42455428193481382</v>
      </c>
      <c r="W38" s="228">
        <v>0.44529256513262011</v>
      </c>
      <c r="DA38" s="69" t="s">
        <v>1880</v>
      </c>
    </row>
    <row r="39" spans="1:105" ht="12" customHeight="1" x14ac:dyDescent="0.25">
      <c r="A39" s="37" t="s">
        <v>162</v>
      </c>
      <c r="B39" s="228">
        <v>14.9494519897654</v>
      </c>
      <c r="C39" s="228">
        <v>8.4491884548384739</v>
      </c>
      <c r="D39" s="228">
        <v>11.796818862844329</v>
      </c>
      <c r="E39" s="228">
        <v>17.070571442837942</v>
      </c>
      <c r="F39" s="228">
        <v>11.754907103302729</v>
      </c>
      <c r="G39" s="228">
        <v>13.87398987616173</v>
      </c>
      <c r="H39" s="228">
        <v>10.29867820350881</v>
      </c>
      <c r="I39" s="228">
        <v>12.084191942150291</v>
      </c>
      <c r="J39" s="228">
        <v>9.8550868159798224</v>
      </c>
      <c r="K39" s="228">
        <v>9.3083965670330286</v>
      </c>
      <c r="L39" s="228">
        <v>8.4644486168612811</v>
      </c>
      <c r="M39" s="228">
        <v>8.8385008263042923</v>
      </c>
      <c r="N39" s="228">
        <v>11.701613010422861</v>
      </c>
      <c r="O39" s="228">
        <v>11.21506064548154</v>
      </c>
      <c r="P39" s="228">
        <v>9.402608995262506</v>
      </c>
      <c r="Q39" s="228">
        <v>7.4993638429358258</v>
      </c>
      <c r="R39" s="228">
        <v>7.7000685827674369</v>
      </c>
      <c r="S39" s="228">
        <v>7.1978471288999506</v>
      </c>
      <c r="T39" s="228">
        <v>7.3843873439437484</v>
      </c>
      <c r="U39" s="228">
        <v>7.8597825312169949</v>
      </c>
      <c r="V39" s="228">
        <v>6.6832331752351033</v>
      </c>
      <c r="W39" s="228">
        <v>6.2784114543435026</v>
      </c>
      <c r="DA39" s="69" t="s">
        <v>1881</v>
      </c>
    </row>
    <row r="40" spans="1:105" ht="12" customHeight="1" x14ac:dyDescent="0.25">
      <c r="A40" s="37" t="s">
        <v>97</v>
      </c>
      <c r="B40" s="228">
        <v>1.430245740790029E-4</v>
      </c>
      <c r="C40" s="228">
        <v>2.5905949608691082E-4</v>
      </c>
      <c r="D40" s="228">
        <v>1.702629015216797E-3</v>
      </c>
      <c r="E40" s="228">
        <v>1.4828380885751949E-3</v>
      </c>
      <c r="F40" s="228">
        <v>2.755367786441408E-3</v>
      </c>
      <c r="G40" s="228">
        <v>2.6342845649487841E-3</v>
      </c>
      <c r="H40" s="228">
        <v>2.871479501242326E-3</v>
      </c>
      <c r="I40" s="228">
        <v>4.6015949685965169E-3</v>
      </c>
      <c r="J40" s="228">
        <v>4.9694885335757793E-3</v>
      </c>
      <c r="K40" s="228">
        <v>7.4041753659881242E-3</v>
      </c>
      <c r="L40" s="228">
        <v>6.1460074502836101E-3</v>
      </c>
      <c r="M40" s="228">
        <v>6.7965759687800354E-3</v>
      </c>
      <c r="N40" s="228">
        <v>6.1057229125257529E-3</v>
      </c>
      <c r="O40" s="228">
        <v>6.9330602759422738E-3</v>
      </c>
      <c r="P40" s="228">
        <v>7.2251580502622273E-3</v>
      </c>
      <c r="Q40" s="228">
        <v>8.5819784078638248E-3</v>
      </c>
      <c r="R40" s="228">
        <v>8.9967565029369749E-3</v>
      </c>
      <c r="S40" s="228">
        <v>9.4398608916947593E-3</v>
      </c>
      <c r="T40" s="228">
        <v>8.527930536799521E-3</v>
      </c>
      <c r="U40" s="228">
        <v>9.9290612146128721E-3</v>
      </c>
      <c r="V40" s="228">
        <v>9.1412152545871147E-3</v>
      </c>
      <c r="W40" s="228">
        <v>9.6851928803803958E-3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2.7702105954408331</v>
      </c>
      <c r="Q41" s="228">
        <v>3.7034355340683009</v>
      </c>
      <c r="R41" s="228">
        <v>4.1471499297046606</v>
      </c>
      <c r="S41" s="228">
        <v>4.8099851529231454</v>
      </c>
      <c r="T41" s="228">
        <v>4.6943150726322127</v>
      </c>
      <c r="U41" s="228">
        <v>6.521729184889554</v>
      </c>
      <c r="V41" s="228">
        <v>6.2351010802002982</v>
      </c>
      <c r="W41" s="228">
        <v>7.455440053176277</v>
      </c>
      <c r="DA41" s="69" t="s">
        <v>1883</v>
      </c>
    </row>
    <row r="42" spans="1:105" ht="12" customHeight="1" x14ac:dyDescent="0.25">
      <c r="A42" s="37" t="s">
        <v>38</v>
      </c>
      <c r="B42" s="228">
        <v>0.12916564731753971</v>
      </c>
      <c r="C42" s="228">
        <v>4.9098670383659648</v>
      </c>
      <c r="D42" s="228">
        <v>3.4667003639865799</v>
      </c>
      <c r="E42" s="228">
        <v>1.8435138220166261</v>
      </c>
      <c r="F42" s="228">
        <v>4.0963244796785121</v>
      </c>
      <c r="G42" s="228">
        <v>3.2844910920092261</v>
      </c>
      <c r="H42" s="228">
        <v>5.157330053220754</v>
      </c>
      <c r="I42" s="228">
        <v>4.5531213665419301</v>
      </c>
      <c r="J42" s="228">
        <v>5.6581532342557654</v>
      </c>
      <c r="K42" s="228">
        <v>4.3439535374856586</v>
      </c>
      <c r="L42" s="228">
        <v>1.204335265511981</v>
      </c>
      <c r="M42" s="228">
        <v>2.63913925596832</v>
      </c>
      <c r="N42" s="228">
        <v>1.475638453454734</v>
      </c>
      <c r="O42" s="228">
        <v>2.4168380505480909</v>
      </c>
      <c r="P42" s="228">
        <v>2.4526783041162359</v>
      </c>
      <c r="Q42" s="228">
        <v>4.0053909982891831</v>
      </c>
      <c r="R42" s="228">
        <v>3.9012392527691508</v>
      </c>
      <c r="S42" s="228">
        <v>4.2939492779875632</v>
      </c>
      <c r="T42" s="228">
        <v>3.284343014821538</v>
      </c>
      <c r="U42" s="228">
        <v>4.0672512899117672</v>
      </c>
      <c r="V42" s="228">
        <v>2.844899955045241</v>
      </c>
      <c r="W42" s="228">
        <v>4.3972834467502846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42.672671454589384</v>
      </c>
      <c r="C43" s="263">
        <f t="shared" si="1"/>
        <v>69.717965501171847</v>
      </c>
      <c r="D43" s="263">
        <f t="shared" si="1"/>
        <v>73.215408044089742</v>
      </c>
      <c r="E43" s="263">
        <f t="shared" si="1"/>
        <v>77.388460472403551</v>
      </c>
      <c r="F43" s="263">
        <f t="shared" si="1"/>
        <v>78.437817986140985</v>
      </c>
      <c r="G43" s="263">
        <f t="shared" si="1"/>
        <v>81.026518591722976</v>
      </c>
      <c r="H43" s="263">
        <f t="shared" si="1"/>
        <v>78.400351273739943</v>
      </c>
      <c r="I43" s="263">
        <f t="shared" si="1"/>
        <v>83.341414116544144</v>
      </c>
      <c r="J43" s="263">
        <f t="shared" si="1"/>
        <v>81.808807913391604</v>
      </c>
      <c r="K43" s="263">
        <f t="shared" si="1"/>
        <v>70.82212653187878</v>
      </c>
      <c r="L43" s="263">
        <f t="shared" si="1"/>
        <v>43.258901218962862</v>
      </c>
      <c r="M43" s="263">
        <f t="shared" si="1"/>
        <v>55.953562376512622</v>
      </c>
      <c r="N43" s="263">
        <f t="shared" si="1"/>
        <v>55.62024050001623</v>
      </c>
      <c r="O43" s="263">
        <f t="shared" si="1"/>
        <v>62.845882173151963</v>
      </c>
      <c r="P43" s="263">
        <f t="shared" si="1"/>
        <v>63.092120385910292</v>
      </c>
      <c r="Q43" s="263">
        <f t="shared" si="1"/>
        <v>69.685403247718725</v>
      </c>
      <c r="R43" s="263">
        <f t="shared" si="1"/>
        <v>70.043765843275111</v>
      </c>
      <c r="S43" s="263">
        <f t="shared" si="1"/>
        <v>72.012355320377708</v>
      </c>
      <c r="T43" s="263">
        <f t="shared" si="1"/>
        <v>65.753256333009134</v>
      </c>
      <c r="U43" s="263">
        <f t="shared" si="1"/>
        <v>77.159626318501807</v>
      </c>
      <c r="V43" s="263">
        <f t="shared" si="1"/>
        <v>62.589753678177118</v>
      </c>
      <c r="W43" s="263">
        <f t="shared" si="1"/>
        <v>75.055877112488673</v>
      </c>
      <c r="DA43" s="70"/>
    </row>
    <row r="44" spans="1:105" ht="12" customHeight="1" x14ac:dyDescent="0.25">
      <c r="A44" s="60" t="s">
        <v>1886</v>
      </c>
      <c r="B44" s="264">
        <v>32.427680439112862</v>
      </c>
      <c r="C44" s="264">
        <v>27.803039175828761</v>
      </c>
      <c r="D44" s="264">
        <v>32.642475414305721</v>
      </c>
      <c r="E44" s="264">
        <v>40.543784920615572</v>
      </c>
      <c r="F44" s="264">
        <v>33.026358826368003</v>
      </c>
      <c r="G44" s="264">
        <v>36.334506034292268</v>
      </c>
      <c r="H44" s="264">
        <v>32.875892237843509</v>
      </c>
      <c r="I44" s="264">
        <v>36.094531696378809</v>
      </c>
      <c r="J44" s="264">
        <v>31.954957627513441</v>
      </c>
      <c r="K44" s="264">
        <v>28.724934533188009</v>
      </c>
      <c r="L44" s="264">
        <v>22.24091862916001</v>
      </c>
      <c r="M44" s="264">
        <v>25.011446187734229</v>
      </c>
      <c r="N44" s="264">
        <v>28.44335011055604</v>
      </c>
      <c r="O44" s="264">
        <v>28.074890919961842</v>
      </c>
      <c r="P44" s="264">
        <v>27.01004739558126</v>
      </c>
      <c r="Q44" s="264">
        <v>26.934661650185721</v>
      </c>
      <c r="R44" s="264">
        <v>27.4992066258745</v>
      </c>
      <c r="S44" s="264">
        <v>27.31621659958013</v>
      </c>
      <c r="T44" s="264">
        <v>27.014102550349161</v>
      </c>
      <c r="U44" s="264">
        <v>30.520490115059062</v>
      </c>
      <c r="V44" s="264">
        <v>25.07058403907374</v>
      </c>
      <c r="W44" s="264">
        <v>26.691389869585301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0.57374011832290173</v>
      </c>
      <c r="C47" s="231">
        <v>0.60112377750409829</v>
      </c>
      <c r="D47" s="231">
        <v>0.59995938891427603</v>
      </c>
      <c r="E47" s="231">
        <v>0.58585800506415242</v>
      </c>
      <c r="F47" s="231">
        <v>0.61274322548346682</v>
      </c>
      <c r="G47" s="231">
        <v>0.6336609325402196</v>
      </c>
      <c r="H47" s="231">
        <v>0.61132602537089065</v>
      </c>
      <c r="I47" s="231">
        <v>0.58155417133756238</v>
      </c>
      <c r="J47" s="231">
        <v>0.5852664935119718</v>
      </c>
      <c r="K47" s="231">
        <v>0.48922701488786102</v>
      </c>
      <c r="L47" s="231">
        <v>0.43224348628759579</v>
      </c>
      <c r="M47" s="231">
        <v>0.45704271654074652</v>
      </c>
      <c r="N47" s="231">
        <v>0.40348743590933289</v>
      </c>
      <c r="O47" s="231">
        <v>0.29195841298186431</v>
      </c>
      <c r="P47" s="231">
        <v>0.38719117753479743</v>
      </c>
      <c r="Q47" s="231">
        <v>0.35626275497304449</v>
      </c>
      <c r="R47" s="231">
        <v>0.3552113748869471</v>
      </c>
      <c r="S47" s="231">
        <v>0.35310959719193408</v>
      </c>
      <c r="T47" s="231">
        <v>0.30177965465920831</v>
      </c>
      <c r="U47" s="231">
        <v>0.28902699120591829</v>
      </c>
      <c r="V47" s="231">
        <v>0.25061815041516439</v>
      </c>
      <c r="W47" s="231">
        <v>0.16632119185710981</v>
      </c>
      <c r="DA47" s="73" t="s">
        <v>1890</v>
      </c>
    </row>
    <row r="48" spans="1:105" ht="12" customHeight="1" x14ac:dyDescent="0.25">
      <c r="A48" s="64" t="s">
        <v>160</v>
      </c>
      <c r="B48" s="231">
        <v>0.71874511240715899</v>
      </c>
      <c r="C48" s="231">
        <v>0.84683680332573352</v>
      </c>
      <c r="D48" s="231">
        <v>0.82047609881045713</v>
      </c>
      <c r="E48" s="231">
        <v>0.89658031557111106</v>
      </c>
      <c r="F48" s="231">
        <v>1.0364972479406711</v>
      </c>
      <c r="G48" s="231">
        <v>1.3341138923273359</v>
      </c>
      <c r="H48" s="231">
        <v>0.62457698958180774</v>
      </c>
      <c r="I48" s="231">
        <v>1.220715348313872</v>
      </c>
      <c r="J48" s="231">
        <v>1.263118780588351</v>
      </c>
      <c r="K48" s="231">
        <v>1.222395576607842</v>
      </c>
      <c r="L48" s="231">
        <v>1.2194027907032841</v>
      </c>
      <c r="M48" s="231">
        <v>0.90417025159115583</v>
      </c>
      <c r="N48" s="231">
        <v>0.74721789819811646</v>
      </c>
      <c r="O48" s="231">
        <v>0.6513958272656406</v>
      </c>
      <c r="P48" s="231">
        <v>0.86457490915748336</v>
      </c>
      <c r="Q48" s="231">
        <v>1.1551731364255089</v>
      </c>
      <c r="R48" s="231">
        <v>0.86418437970909212</v>
      </c>
      <c r="S48" s="231">
        <v>0.8400646445860589</v>
      </c>
      <c r="T48" s="231">
        <v>1.0288624045835351</v>
      </c>
      <c r="U48" s="231">
        <v>0.98848869978658638</v>
      </c>
      <c r="V48" s="231">
        <v>0.85852199462143297</v>
      </c>
      <c r="W48" s="231">
        <v>1.0225382278641271</v>
      </c>
      <c r="DA48" s="73" t="s">
        <v>1891</v>
      </c>
    </row>
    <row r="49" spans="1:105" ht="12" customHeight="1" x14ac:dyDescent="0.25">
      <c r="A49" s="64" t="s">
        <v>70</v>
      </c>
      <c r="B49" s="231">
        <v>4.4292486551187151</v>
      </c>
      <c r="C49" s="231">
        <v>4.4976803833726002</v>
      </c>
      <c r="D49" s="231">
        <v>4.755436891924111</v>
      </c>
      <c r="E49" s="231">
        <v>4.3834600383959677</v>
      </c>
      <c r="F49" s="231">
        <v>2.7778239365237192</v>
      </c>
      <c r="G49" s="231">
        <v>1.9844885019089049</v>
      </c>
      <c r="H49" s="231">
        <v>4.1980684553638694</v>
      </c>
      <c r="I49" s="231">
        <v>3.7460894578513062</v>
      </c>
      <c r="J49" s="231">
        <v>4.1032631789042373</v>
      </c>
      <c r="K49" s="231">
        <v>3.13394568286625</v>
      </c>
      <c r="L49" s="231">
        <v>2.0510492586411768</v>
      </c>
      <c r="M49" s="231">
        <v>2.5887717912209842</v>
      </c>
      <c r="N49" s="231">
        <v>1.479872422761876</v>
      </c>
      <c r="O49" s="231">
        <v>0.89356862206344112</v>
      </c>
      <c r="P49" s="231">
        <v>0.59940941281899407</v>
      </c>
      <c r="Q49" s="231">
        <v>0.41296838788360862</v>
      </c>
      <c r="R49" s="231">
        <v>0.58511855016061953</v>
      </c>
      <c r="S49" s="231">
        <v>0.53857160956476025</v>
      </c>
      <c r="T49" s="231">
        <v>0.51551193165550546</v>
      </c>
      <c r="U49" s="231">
        <v>0.53861194109420729</v>
      </c>
      <c r="V49" s="231">
        <v>0.40671063230424309</v>
      </c>
      <c r="W49" s="231">
        <v>0.24609782091744539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18.091910758968741</v>
      </c>
      <c r="C51" s="231">
        <v>12.28211309332082</v>
      </c>
      <c r="D51" s="231">
        <v>16.909865432109829</v>
      </c>
      <c r="E51" s="231">
        <v>25.19911954380154</v>
      </c>
      <c r="F51" s="231">
        <v>19.066845056735421</v>
      </c>
      <c r="G51" s="231">
        <v>22.88998050344404</v>
      </c>
      <c r="H51" s="231">
        <v>13.297921144473181</v>
      </c>
      <c r="I51" s="231">
        <v>16.694799184027659</v>
      </c>
      <c r="J51" s="231">
        <v>15.466233090404071</v>
      </c>
      <c r="K51" s="231">
        <v>14.39374858590956</v>
      </c>
      <c r="L51" s="231">
        <v>11.50677848548424</v>
      </c>
      <c r="M51" s="231">
        <v>12.576653864595389</v>
      </c>
      <c r="N51" s="231">
        <v>17.152916870213971</v>
      </c>
      <c r="O51" s="231">
        <v>19.305256134291788</v>
      </c>
      <c r="P51" s="231">
        <v>18.78105658006314</v>
      </c>
      <c r="Q51" s="231">
        <v>13.867201523160061</v>
      </c>
      <c r="R51" s="231">
        <v>13.686030102197449</v>
      </c>
      <c r="S51" s="231">
        <v>13.34025187517808</v>
      </c>
      <c r="T51" s="231">
        <v>12.66187711773134</v>
      </c>
      <c r="U51" s="231">
        <v>13.73197721750681</v>
      </c>
      <c r="V51" s="231">
        <v>13.51465035277619</v>
      </c>
      <c r="W51" s="231">
        <v>14.41729825516898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8.6140357942953489</v>
      </c>
      <c r="C53" s="231">
        <v>9.5752851183055085</v>
      </c>
      <c r="D53" s="231">
        <v>9.5567376025470416</v>
      </c>
      <c r="E53" s="231">
        <v>9.4787670177828058</v>
      </c>
      <c r="F53" s="231">
        <v>9.5324493596847191</v>
      </c>
      <c r="G53" s="231">
        <v>9.492262204071773</v>
      </c>
      <c r="H53" s="231">
        <v>14.143999623053761</v>
      </c>
      <c r="I53" s="231">
        <v>13.85137353484842</v>
      </c>
      <c r="J53" s="231">
        <v>10.537076084104809</v>
      </c>
      <c r="K53" s="231">
        <v>9.4856176729164989</v>
      </c>
      <c r="L53" s="231">
        <v>7.0314446080437074</v>
      </c>
      <c r="M53" s="231">
        <v>8.4848075637859548</v>
      </c>
      <c r="N53" s="231">
        <v>8.6598554834727413</v>
      </c>
      <c r="O53" s="231">
        <v>6.9327119233591032</v>
      </c>
      <c r="P53" s="231">
        <v>6.3778153160068429</v>
      </c>
      <c r="Q53" s="231">
        <v>11.143055847743501</v>
      </c>
      <c r="R53" s="231">
        <v>12.00866221892039</v>
      </c>
      <c r="S53" s="231">
        <v>12.2442188730593</v>
      </c>
      <c r="T53" s="231">
        <v>12.50607144171958</v>
      </c>
      <c r="U53" s="231">
        <v>14.97238526546554</v>
      </c>
      <c r="V53" s="231">
        <v>10.04008290895672</v>
      </c>
      <c r="W53" s="231">
        <v>10.839134373777631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1897</v>
      </c>
    </row>
    <row r="55" spans="1:105" ht="12" customHeight="1" x14ac:dyDescent="0.25">
      <c r="A55" s="60" t="s">
        <v>1898</v>
      </c>
      <c r="B55" s="264">
        <v>10.24499101547652</v>
      </c>
      <c r="C55" s="264">
        <v>41.914926325343089</v>
      </c>
      <c r="D55" s="264">
        <v>40.572932629784027</v>
      </c>
      <c r="E55" s="264">
        <v>36.844675551787979</v>
      </c>
      <c r="F55" s="264">
        <v>45.411459159772981</v>
      </c>
      <c r="G55" s="264">
        <v>44.692012557430708</v>
      </c>
      <c r="H55" s="264">
        <v>45.524459035896427</v>
      </c>
      <c r="I55" s="264">
        <v>47.246882420165328</v>
      </c>
      <c r="J55" s="264">
        <v>49.853850285878167</v>
      </c>
      <c r="K55" s="264">
        <v>42.097191998690768</v>
      </c>
      <c r="L55" s="264">
        <v>21.017982589802848</v>
      </c>
      <c r="M55" s="264">
        <v>30.942116188778389</v>
      </c>
      <c r="N55" s="264">
        <v>27.176890389460191</v>
      </c>
      <c r="O55" s="264">
        <v>34.770991253190118</v>
      </c>
      <c r="P55" s="264">
        <v>36.082072990329031</v>
      </c>
      <c r="Q55" s="264">
        <v>42.750741597533008</v>
      </c>
      <c r="R55" s="264">
        <v>42.544559217400611</v>
      </c>
      <c r="S55" s="264">
        <v>44.696138720797578</v>
      </c>
      <c r="T55" s="264">
        <v>38.739153782659969</v>
      </c>
      <c r="U55" s="264">
        <v>46.639136203442753</v>
      </c>
      <c r="V55" s="264">
        <v>37.519169639103382</v>
      </c>
      <c r="W55" s="264">
        <v>48.364487242903373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992.85194499711849</v>
      </c>
      <c r="C56" s="263">
        <f t="shared" si="2"/>
        <v>916.00447613032793</v>
      </c>
      <c r="D56" s="263">
        <f t="shared" si="2"/>
        <v>1058.5649382923552</v>
      </c>
      <c r="E56" s="263">
        <f t="shared" si="2"/>
        <v>1288.3181831501968</v>
      </c>
      <c r="F56" s="263">
        <f t="shared" si="2"/>
        <v>1079.5372530364702</v>
      </c>
      <c r="G56" s="263">
        <f t="shared" si="2"/>
        <v>1177.3756726244696</v>
      </c>
      <c r="H56" s="263">
        <f t="shared" si="2"/>
        <v>1075.2440882357832</v>
      </c>
      <c r="I56" s="263">
        <f t="shared" si="2"/>
        <v>1175.1693612885522</v>
      </c>
      <c r="J56" s="263">
        <f t="shared" si="2"/>
        <v>1056.0768718590534</v>
      </c>
      <c r="K56" s="263">
        <f t="shared" si="2"/>
        <v>944.01753413559163</v>
      </c>
      <c r="L56" s="263">
        <f t="shared" si="2"/>
        <v>708.30248091784529</v>
      </c>
      <c r="M56" s="263">
        <f t="shared" si="2"/>
        <v>810.81279580831722</v>
      </c>
      <c r="N56" s="263">
        <f t="shared" si="2"/>
        <v>906.41162610641265</v>
      </c>
      <c r="O56" s="263">
        <f t="shared" si="2"/>
        <v>910.19881334171328</v>
      </c>
      <c r="P56" s="263">
        <f t="shared" si="2"/>
        <v>880.81572212898038</v>
      </c>
      <c r="Q56" s="263">
        <f t="shared" si="2"/>
        <v>891.58656341582912</v>
      </c>
      <c r="R56" s="263">
        <f t="shared" si="2"/>
        <v>908.11997557516884</v>
      </c>
      <c r="S56" s="263">
        <f t="shared" si="2"/>
        <v>906.83505324182647</v>
      </c>
      <c r="T56" s="263">
        <f t="shared" si="2"/>
        <v>886.13004385796376</v>
      </c>
      <c r="U56" s="263">
        <f t="shared" si="2"/>
        <v>1006.7604104922182</v>
      </c>
      <c r="V56" s="263">
        <f t="shared" si="2"/>
        <v>825.44030376856051</v>
      </c>
      <c r="W56" s="263">
        <f t="shared" si="2"/>
        <v>895.2592138686382</v>
      </c>
      <c r="DA56" s="70"/>
    </row>
    <row r="57" spans="1:105" ht="12" customHeight="1" x14ac:dyDescent="0.25">
      <c r="A57" s="60" t="s">
        <v>1901</v>
      </c>
      <c r="B57" s="264">
        <v>972.83041317338598</v>
      </c>
      <c r="C57" s="264">
        <v>834.09117527486319</v>
      </c>
      <c r="D57" s="264">
        <v>979.27426242917159</v>
      </c>
      <c r="E57" s="264">
        <v>1216.313547618468</v>
      </c>
      <c r="F57" s="264">
        <v>990.79076479103992</v>
      </c>
      <c r="G57" s="264">
        <v>1090.0351810287691</v>
      </c>
      <c r="H57" s="264">
        <v>986.27676713530559</v>
      </c>
      <c r="I57" s="264">
        <v>1082.835950891365</v>
      </c>
      <c r="J57" s="264">
        <v>958.64872882540317</v>
      </c>
      <c r="K57" s="264">
        <v>861.74803599564007</v>
      </c>
      <c r="L57" s="264">
        <v>667.22755887480037</v>
      </c>
      <c r="M57" s="264">
        <v>750.34338563202709</v>
      </c>
      <c r="N57" s="264">
        <v>853.30050331668122</v>
      </c>
      <c r="O57" s="264">
        <v>842.24672759885516</v>
      </c>
      <c r="P57" s="264">
        <v>810.30142186743819</v>
      </c>
      <c r="Q57" s="264">
        <v>808.03984950557174</v>
      </c>
      <c r="R57" s="264">
        <v>824.97619877623526</v>
      </c>
      <c r="S57" s="264">
        <v>819.48649798740394</v>
      </c>
      <c r="T57" s="264">
        <v>810.42307651047508</v>
      </c>
      <c r="U57" s="264">
        <v>915.61470345177202</v>
      </c>
      <c r="V57" s="264">
        <v>752.11752117221204</v>
      </c>
      <c r="W57" s="264">
        <v>800.74169608755915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17.21220354968705</v>
      </c>
      <c r="C60" s="231">
        <v>18.03371332512295</v>
      </c>
      <c r="D60" s="231">
        <v>17.998781667428279</v>
      </c>
      <c r="E60" s="231">
        <v>17.575740151924581</v>
      </c>
      <c r="F60" s="231">
        <v>18.382296764504009</v>
      </c>
      <c r="G60" s="231">
        <v>19.009827976206601</v>
      </c>
      <c r="H60" s="231">
        <v>18.339780761126729</v>
      </c>
      <c r="I60" s="231">
        <v>17.44662514012688</v>
      </c>
      <c r="J60" s="231">
        <v>17.557994805359151</v>
      </c>
      <c r="K60" s="231">
        <v>14.67681044663583</v>
      </c>
      <c r="L60" s="231">
        <v>12.967304588627879</v>
      </c>
      <c r="M60" s="231">
        <v>13.7112814962224</v>
      </c>
      <c r="N60" s="231">
        <v>12.10462307727998</v>
      </c>
      <c r="O60" s="231">
        <v>8.7587523894559318</v>
      </c>
      <c r="P60" s="231">
        <v>11.61573532604393</v>
      </c>
      <c r="Q60" s="231">
        <v>10.687882649191341</v>
      </c>
      <c r="R60" s="231">
        <v>10.65634124660842</v>
      </c>
      <c r="S60" s="231">
        <v>10.593287915758021</v>
      </c>
      <c r="T60" s="231">
        <v>9.053389639776249</v>
      </c>
      <c r="U60" s="231">
        <v>8.6708097361775511</v>
      </c>
      <c r="V60" s="231">
        <v>7.5185445124549286</v>
      </c>
      <c r="W60" s="231">
        <v>4.9896357557132927</v>
      </c>
      <c r="DA60" s="73" t="s">
        <v>1905</v>
      </c>
    </row>
    <row r="61" spans="1:105" ht="12" customHeight="1" x14ac:dyDescent="0.25">
      <c r="A61" s="64" t="s">
        <v>160</v>
      </c>
      <c r="B61" s="231">
        <v>21.562353372214769</v>
      </c>
      <c r="C61" s="231">
        <v>25.405104099772011</v>
      </c>
      <c r="D61" s="231">
        <v>24.61428296431372</v>
      </c>
      <c r="E61" s="231">
        <v>26.897409467133329</v>
      </c>
      <c r="F61" s="231">
        <v>31.094917438220129</v>
      </c>
      <c r="G61" s="231">
        <v>40.023416769820102</v>
      </c>
      <c r="H61" s="231">
        <v>18.737309687454239</v>
      </c>
      <c r="I61" s="231">
        <v>36.621460449416183</v>
      </c>
      <c r="J61" s="231">
        <v>37.893563417650547</v>
      </c>
      <c r="K61" s="231">
        <v>36.67186729823527</v>
      </c>
      <c r="L61" s="231">
        <v>36.582083721098513</v>
      </c>
      <c r="M61" s="231">
        <v>27.125107547734679</v>
      </c>
      <c r="N61" s="231">
        <v>22.416536945943491</v>
      </c>
      <c r="O61" s="231">
        <v>19.541874817969219</v>
      </c>
      <c r="P61" s="231">
        <v>25.937247274724509</v>
      </c>
      <c r="Q61" s="231">
        <v>34.655194092765292</v>
      </c>
      <c r="R61" s="231">
        <v>25.92553139127277</v>
      </c>
      <c r="S61" s="231">
        <v>25.201939337581759</v>
      </c>
      <c r="T61" s="231">
        <v>30.865872137506059</v>
      </c>
      <c r="U61" s="231">
        <v>29.654660993597599</v>
      </c>
      <c r="V61" s="231">
        <v>25.755659838642991</v>
      </c>
      <c r="W61" s="231">
        <v>30.67614683592382</v>
      </c>
      <c r="DA61" s="73" t="s">
        <v>1906</v>
      </c>
    </row>
    <row r="62" spans="1:105" ht="12" customHeight="1" x14ac:dyDescent="0.25">
      <c r="A62" s="64" t="s">
        <v>70</v>
      </c>
      <c r="B62" s="231">
        <v>132.8774596535614</v>
      </c>
      <c r="C62" s="231">
        <v>134.93041150117801</v>
      </c>
      <c r="D62" s="231">
        <v>142.66310675772331</v>
      </c>
      <c r="E62" s="231">
        <v>131.50380115187909</v>
      </c>
      <c r="F62" s="231">
        <v>83.334718095711565</v>
      </c>
      <c r="G62" s="231">
        <v>59.534655057267187</v>
      </c>
      <c r="H62" s="231">
        <v>125.9420536609161</v>
      </c>
      <c r="I62" s="231">
        <v>112.3826837355392</v>
      </c>
      <c r="J62" s="231">
        <v>123.09789536712709</v>
      </c>
      <c r="K62" s="231">
        <v>94.018370485987475</v>
      </c>
      <c r="L62" s="231">
        <v>61.531477759235329</v>
      </c>
      <c r="M62" s="231">
        <v>77.663153736629539</v>
      </c>
      <c r="N62" s="231">
        <v>44.396172682856282</v>
      </c>
      <c r="O62" s="231">
        <v>26.807058661903241</v>
      </c>
      <c r="P62" s="231">
        <v>17.982282384569832</v>
      </c>
      <c r="Q62" s="231">
        <v>12.38905163650826</v>
      </c>
      <c r="R62" s="231">
        <v>17.553556504818591</v>
      </c>
      <c r="S62" s="231">
        <v>16.15714828694281</v>
      </c>
      <c r="T62" s="231">
        <v>15.465357949665171</v>
      </c>
      <c r="U62" s="231">
        <v>16.15835823282622</v>
      </c>
      <c r="V62" s="231">
        <v>12.201318969127289</v>
      </c>
      <c r="W62" s="231">
        <v>7.3829346275233618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542.75732276906228</v>
      </c>
      <c r="C64" s="231">
        <v>368.46339279962478</v>
      </c>
      <c r="D64" s="231">
        <v>507.29596296329498</v>
      </c>
      <c r="E64" s="231">
        <v>755.97358631404643</v>
      </c>
      <c r="F64" s="231">
        <v>572.00535170206263</v>
      </c>
      <c r="G64" s="231">
        <v>686.69941510332148</v>
      </c>
      <c r="H64" s="231">
        <v>398.93763433419542</v>
      </c>
      <c r="I64" s="231">
        <v>500.84397552082982</v>
      </c>
      <c r="J64" s="231">
        <v>463.986992712122</v>
      </c>
      <c r="K64" s="231">
        <v>431.81245757728658</v>
      </c>
      <c r="L64" s="231">
        <v>345.20335456452739</v>
      </c>
      <c r="M64" s="231">
        <v>377.29961593786169</v>
      </c>
      <c r="N64" s="231">
        <v>514.58750610641914</v>
      </c>
      <c r="O64" s="231">
        <v>579.15768402875369</v>
      </c>
      <c r="P64" s="231">
        <v>563.43169740189455</v>
      </c>
      <c r="Q64" s="231">
        <v>416.01604569480168</v>
      </c>
      <c r="R64" s="231">
        <v>410.58090306592362</v>
      </c>
      <c r="S64" s="231">
        <v>400.20755625534241</v>
      </c>
      <c r="T64" s="231">
        <v>379.85631353194032</v>
      </c>
      <c r="U64" s="231">
        <v>411.95931652520431</v>
      </c>
      <c r="V64" s="231">
        <v>405.43951058328543</v>
      </c>
      <c r="W64" s="231">
        <v>432.51894765506961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258.42107382886047</v>
      </c>
      <c r="C66" s="231">
        <v>287.25855354916541</v>
      </c>
      <c r="D66" s="231">
        <v>286.70212807641133</v>
      </c>
      <c r="E66" s="231">
        <v>284.36301053348433</v>
      </c>
      <c r="F66" s="231">
        <v>285.97348079054171</v>
      </c>
      <c r="G66" s="231">
        <v>284.76786612215341</v>
      </c>
      <c r="H66" s="231">
        <v>424.31998869161299</v>
      </c>
      <c r="I66" s="231">
        <v>415.54120604545261</v>
      </c>
      <c r="J66" s="231">
        <v>316.11228252314442</v>
      </c>
      <c r="K66" s="231">
        <v>284.5685301874949</v>
      </c>
      <c r="L66" s="231">
        <v>210.9433382413113</v>
      </c>
      <c r="M66" s="231">
        <v>254.54422691357871</v>
      </c>
      <c r="N66" s="231">
        <v>259.79566450418218</v>
      </c>
      <c r="O66" s="231">
        <v>207.98135770077309</v>
      </c>
      <c r="P66" s="231">
        <v>191.33445948020531</v>
      </c>
      <c r="Q66" s="231">
        <v>334.29167543230511</v>
      </c>
      <c r="R66" s="231">
        <v>360.25986656761188</v>
      </c>
      <c r="S66" s="231">
        <v>367.32656619177891</v>
      </c>
      <c r="T66" s="231">
        <v>375.18214325158738</v>
      </c>
      <c r="U66" s="231">
        <v>449.17155796396628</v>
      </c>
      <c r="V66" s="231">
        <v>301.20248726870142</v>
      </c>
      <c r="W66" s="231">
        <v>325.17403121332899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1912</v>
      </c>
    </row>
    <row r="68" spans="1:105" ht="12" customHeight="1" x14ac:dyDescent="0.25">
      <c r="A68" s="60" t="s">
        <v>1913</v>
      </c>
      <c r="B68" s="264">
        <v>20.021531823732541</v>
      </c>
      <c r="C68" s="264">
        <v>81.913300855464755</v>
      </c>
      <c r="D68" s="264">
        <v>79.290675863183665</v>
      </c>
      <c r="E68" s="264">
        <v>72.004635531728852</v>
      </c>
      <c r="F68" s="264">
        <v>88.746488245430257</v>
      </c>
      <c r="G68" s="264">
        <v>87.340491595700442</v>
      </c>
      <c r="H68" s="264">
        <v>88.967321100477719</v>
      </c>
      <c r="I68" s="264">
        <v>92.333410397187251</v>
      </c>
      <c r="J68" s="264">
        <v>97.428143033650187</v>
      </c>
      <c r="K68" s="264">
        <v>82.269498139951565</v>
      </c>
      <c r="L68" s="264">
        <v>41.074922043044978</v>
      </c>
      <c r="M68" s="264">
        <v>60.46941017629009</v>
      </c>
      <c r="N68" s="264">
        <v>53.111122789731397</v>
      </c>
      <c r="O68" s="264">
        <v>67.952085742858145</v>
      </c>
      <c r="P68" s="264">
        <v>70.514300261542161</v>
      </c>
      <c r="Q68" s="264">
        <v>83.546713910257338</v>
      </c>
      <c r="R68" s="264">
        <v>83.143776798933629</v>
      </c>
      <c r="S68" s="264">
        <v>87.348555254422536</v>
      </c>
      <c r="T68" s="264">
        <v>75.706967347488671</v>
      </c>
      <c r="U68" s="264">
        <v>91.145707040446169</v>
      </c>
      <c r="V68" s="264">
        <v>73.322782596348489</v>
      </c>
      <c r="W68" s="264">
        <v>94.517517781078993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137.29665424765486</v>
      </c>
      <c r="C69" s="263">
        <f t="shared" si="3"/>
        <v>119.72661157605614</v>
      </c>
      <c r="D69" s="263">
        <f t="shared" si="3"/>
        <v>140.03409306715824</v>
      </c>
      <c r="E69" s="263">
        <f t="shared" si="3"/>
        <v>173.1092198863218</v>
      </c>
      <c r="F69" s="263">
        <f t="shared" si="3"/>
        <v>141.95380515076684</v>
      </c>
      <c r="G69" s="263">
        <f t="shared" si="3"/>
        <v>155.85125950718438</v>
      </c>
      <c r="H69" s="263">
        <f t="shared" si="3"/>
        <v>141.31666975507341</v>
      </c>
      <c r="I69" s="263">
        <f t="shared" si="3"/>
        <v>154.98732742472404</v>
      </c>
      <c r="J69" s="263">
        <f t="shared" si="3"/>
        <v>137.71328796226257</v>
      </c>
      <c r="K69" s="263">
        <f t="shared" si="3"/>
        <v>123.62455985040008</v>
      </c>
      <c r="L69" s="263">
        <f t="shared" si="3"/>
        <v>95.007592827402505</v>
      </c>
      <c r="M69" s="263">
        <f t="shared" si="3"/>
        <v>107.28835831073087</v>
      </c>
      <c r="N69" s="263">
        <f t="shared" si="3"/>
        <v>121.52430996377356</v>
      </c>
      <c r="O69" s="263">
        <f t="shared" si="3"/>
        <v>120.440014234754</v>
      </c>
      <c r="P69" s="263">
        <f t="shared" si="3"/>
        <v>116.06293296171184</v>
      </c>
      <c r="Q69" s="263">
        <f t="shared" si="3"/>
        <v>116.16437136508988</v>
      </c>
      <c r="R69" s="263">
        <f t="shared" si="3"/>
        <v>118.53404587524452</v>
      </c>
      <c r="S69" s="263">
        <f t="shared" si="3"/>
        <v>117.90510623779926</v>
      </c>
      <c r="T69" s="263">
        <f t="shared" si="3"/>
        <v>116.25890364896878</v>
      </c>
      <c r="U69" s="263">
        <f t="shared" si="3"/>
        <v>131.54250662873676</v>
      </c>
      <c r="V69" s="263">
        <f t="shared" si="3"/>
        <v>108.01739256893268</v>
      </c>
      <c r="W69" s="263">
        <f t="shared" si="3"/>
        <v>115.53639630405465</v>
      </c>
      <c r="DA69" s="70"/>
    </row>
    <row r="70" spans="1:105" ht="12" customHeight="1" x14ac:dyDescent="0.25">
      <c r="A70" s="60" t="s">
        <v>1916</v>
      </c>
      <c r="B70" s="264">
        <v>113.4968815368948</v>
      </c>
      <c r="C70" s="264">
        <v>97.310637115400453</v>
      </c>
      <c r="D70" s="264">
        <v>114.2486639500697</v>
      </c>
      <c r="E70" s="264">
        <v>141.90324722215419</v>
      </c>
      <c r="F70" s="264">
        <v>115.5922558922877</v>
      </c>
      <c r="G70" s="264">
        <v>127.17077112002271</v>
      </c>
      <c r="H70" s="264">
        <v>115.06562283245199</v>
      </c>
      <c r="I70" s="264">
        <v>126.3308609373255</v>
      </c>
      <c r="J70" s="264">
        <v>111.8423516962968</v>
      </c>
      <c r="K70" s="264">
        <v>100.5372708661577</v>
      </c>
      <c r="L70" s="264">
        <v>77.843215202059866</v>
      </c>
      <c r="M70" s="264">
        <v>87.5400616570696</v>
      </c>
      <c r="N70" s="264">
        <v>99.551725386945876</v>
      </c>
      <c r="O70" s="264">
        <v>98.26211821986621</v>
      </c>
      <c r="P70" s="264">
        <v>94.53516588453418</v>
      </c>
      <c r="Q70" s="264">
        <v>94.271315775649782</v>
      </c>
      <c r="R70" s="264">
        <v>96.247223190560533</v>
      </c>
      <c r="S70" s="264">
        <v>95.606758098530207</v>
      </c>
      <c r="T70" s="264">
        <v>94.549358926221856</v>
      </c>
      <c r="U70" s="264">
        <v>106.8217154027064</v>
      </c>
      <c r="V70" s="264">
        <v>87.747044136757864</v>
      </c>
      <c r="W70" s="264">
        <v>93.419864543548329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2.0080904141301512</v>
      </c>
      <c r="C73" s="231">
        <v>2.1039332212643389</v>
      </c>
      <c r="D73" s="231">
        <v>2.0998578611999599</v>
      </c>
      <c r="E73" s="231">
        <v>2.0505030177245298</v>
      </c>
      <c r="F73" s="231">
        <v>2.1446012891921278</v>
      </c>
      <c r="G73" s="231">
        <v>2.2178132638907648</v>
      </c>
      <c r="H73" s="231">
        <v>2.1396410887981121</v>
      </c>
      <c r="I73" s="231">
        <v>2.0354395996814638</v>
      </c>
      <c r="J73" s="231">
        <v>2.0484327272918961</v>
      </c>
      <c r="K73" s="231">
        <v>1.712294552107509</v>
      </c>
      <c r="L73" s="231">
        <v>1.512852202006582</v>
      </c>
      <c r="M73" s="231">
        <v>1.599649507892609</v>
      </c>
      <c r="N73" s="231">
        <v>1.412206025682661</v>
      </c>
      <c r="O73" s="231">
        <v>1.021854445436523</v>
      </c>
      <c r="P73" s="231">
        <v>1.355169121371788</v>
      </c>
      <c r="Q73" s="231">
        <v>1.246919642405653</v>
      </c>
      <c r="R73" s="231">
        <v>1.243239812104312</v>
      </c>
      <c r="S73" s="231">
        <v>1.235883590171766</v>
      </c>
      <c r="T73" s="231">
        <v>1.056228791307227</v>
      </c>
      <c r="U73" s="231">
        <v>1.0115944692207119</v>
      </c>
      <c r="V73" s="231">
        <v>0.87716352645307283</v>
      </c>
      <c r="W73" s="231">
        <v>0.58212417149988283</v>
      </c>
      <c r="DA73" s="73" t="s">
        <v>1920</v>
      </c>
    </row>
    <row r="74" spans="1:105" ht="12" customHeight="1" x14ac:dyDescent="0.25">
      <c r="A74" s="64" t="s">
        <v>160</v>
      </c>
      <c r="B74" s="231">
        <v>2.5156078934250501</v>
      </c>
      <c r="C74" s="231">
        <v>2.9639288116400602</v>
      </c>
      <c r="D74" s="231">
        <v>2.8716663458365921</v>
      </c>
      <c r="E74" s="231">
        <v>3.1380311044988831</v>
      </c>
      <c r="F74" s="231">
        <v>3.6277403677923381</v>
      </c>
      <c r="G74" s="231">
        <v>4.6693986231456677</v>
      </c>
      <c r="H74" s="231">
        <v>2.1860194635363221</v>
      </c>
      <c r="I74" s="231">
        <v>4.2725037190985429</v>
      </c>
      <c r="J74" s="231">
        <v>4.4209157320592194</v>
      </c>
      <c r="K74" s="231">
        <v>4.2783845181274369</v>
      </c>
      <c r="L74" s="231">
        <v>4.2679097674614841</v>
      </c>
      <c r="M74" s="231">
        <v>3.164595880569038</v>
      </c>
      <c r="N74" s="231">
        <v>2.6152626436933999</v>
      </c>
      <c r="O74" s="231">
        <v>2.2798853954297371</v>
      </c>
      <c r="P74" s="231">
        <v>3.0260121820511841</v>
      </c>
      <c r="Q74" s="231">
        <v>4.0431059774892733</v>
      </c>
      <c r="R74" s="231">
        <v>3.0246453289818152</v>
      </c>
      <c r="S74" s="231">
        <v>2.9402262560511989</v>
      </c>
      <c r="T74" s="231">
        <v>3.6010184160423648</v>
      </c>
      <c r="U74" s="231">
        <v>3.4597104492530439</v>
      </c>
      <c r="V74" s="231">
        <v>3.004826981175007</v>
      </c>
      <c r="W74" s="231">
        <v>3.578883797524437</v>
      </c>
      <c r="DA74" s="73" t="s">
        <v>1921</v>
      </c>
    </row>
    <row r="75" spans="1:105" ht="12" customHeight="1" x14ac:dyDescent="0.25">
      <c r="A75" s="64" t="s">
        <v>70</v>
      </c>
      <c r="B75" s="231">
        <v>15.50237029291546</v>
      </c>
      <c r="C75" s="231">
        <v>15.74188134180406</v>
      </c>
      <c r="D75" s="231">
        <v>16.644029121734349</v>
      </c>
      <c r="E75" s="231">
        <v>15.342110134385861</v>
      </c>
      <c r="F75" s="231">
        <v>9.7223837778329898</v>
      </c>
      <c r="G75" s="231">
        <v>6.9457097566811532</v>
      </c>
      <c r="H75" s="231">
        <v>14.6932395937735</v>
      </c>
      <c r="I75" s="231">
        <v>13.11131310247954</v>
      </c>
      <c r="J75" s="231">
        <v>14.361421126164791</v>
      </c>
      <c r="K75" s="231">
        <v>10.96880989003184</v>
      </c>
      <c r="L75" s="231">
        <v>7.1786724052441064</v>
      </c>
      <c r="M75" s="231">
        <v>9.060701269273423</v>
      </c>
      <c r="N75" s="231">
        <v>5.179553479666553</v>
      </c>
      <c r="O75" s="231">
        <v>3.127490177222036</v>
      </c>
      <c r="P75" s="231">
        <v>2.097932944866475</v>
      </c>
      <c r="Q75" s="231">
        <v>1.4453893575926271</v>
      </c>
      <c r="R75" s="231">
        <v>2.0479149255621629</v>
      </c>
      <c r="S75" s="231">
        <v>1.885000633476656</v>
      </c>
      <c r="T75" s="231">
        <v>1.804291760794265</v>
      </c>
      <c r="U75" s="231">
        <v>1.885141793829721</v>
      </c>
      <c r="V75" s="231">
        <v>1.423487213064847</v>
      </c>
      <c r="W75" s="231">
        <v>0.86134237321105678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63.321687656390459</v>
      </c>
      <c r="C77" s="231">
        <v>42.987395826622787</v>
      </c>
      <c r="D77" s="231">
        <v>59.184529012384267</v>
      </c>
      <c r="E77" s="231">
        <v>88.196918403305219</v>
      </c>
      <c r="F77" s="231">
        <v>66.733957698573803</v>
      </c>
      <c r="G77" s="231">
        <v>80.11493176205397</v>
      </c>
      <c r="H77" s="231">
        <v>46.542724005655998</v>
      </c>
      <c r="I77" s="231">
        <v>58.431797144096663</v>
      </c>
      <c r="J77" s="231">
        <v>54.131815816414097</v>
      </c>
      <c r="K77" s="231">
        <v>50.378120050683307</v>
      </c>
      <c r="L77" s="231">
        <v>40.273724699194773</v>
      </c>
      <c r="M77" s="231">
        <v>44.018288526083758</v>
      </c>
      <c r="N77" s="231">
        <v>60.035209045748744</v>
      </c>
      <c r="O77" s="231">
        <v>67.568396470021099</v>
      </c>
      <c r="P77" s="231">
        <v>65.733698030220836</v>
      </c>
      <c r="Q77" s="231">
        <v>48.535205331060077</v>
      </c>
      <c r="R77" s="231">
        <v>47.901105357690973</v>
      </c>
      <c r="S77" s="231">
        <v>46.690881563123163</v>
      </c>
      <c r="T77" s="231">
        <v>44.316569912059578</v>
      </c>
      <c r="U77" s="231">
        <v>48.061920261273713</v>
      </c>
      <c r="V77" s="231">
        <v>47.301276234716518</v>
      </c>
      <c r="W77" s="231">
        <v>50.460543893091327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30.149125280033651</v>
      </c>
      <c r="C79" s="231">
        <v>33.513497914069212</v>
      </c>
      <c r="D79" s="231">
        <v>33.448581608914552</v>
      </c>
      <c r="E79" s="231">
        <v>33.175684562239752</v>
      </c>
      <c r="F79" s="231">
        <v>33.363572758896431</v>
      </c>
      <c r="G79" s="231">
        <v>33.222917714251139</v>
      </c>
      <c r="H79" s="231">
        <v>49.503998680688028</v>
      </c>
      <c r="I79" s="231">
        <v>48.479807371969343</v>
      </c>
      <c r="J79" s="231">
        <v>36.879766294366753</v>
      </c>
      <c r="K79" s="231">
        <v>33.199661855207651</v>
      </c>
      <c r="L79" s="231">
        <v>24.61005612815293</v>
      </c>
      <c r="M79" s="231">
        <v>29.696826473250781</v>
      </c>
      <c r="N79" s="231">
        <v>30.30949419215451</v>
      </c>
      <c r="O79" s="231">
        <v>24.264491731756799</v>
      </c>
      <c r="P79" s="231">
        <v>22.322353606023899</v>
      </c>
      <c r="Q79" s="231">
        <v>39.000695467102148</v>
      </c>
      <c r="R79" s="231">
        <v>42.030317766221273</v>
      </c>
      <c r="S79" s="231">
        <v>42.854766055707429</v>
      </c>
      <c r="T79" s="231">
        <v>43.771250046018409</v>
      </c>
      <c r="U79" s="231">
        <v>52.403348429129267</v>
      </c>
      <c r="V79" s="231">
        <v>35.140290181348412</v>
      </c>
      <c r="W79" s="231">
        <v>37.936970308221618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1927</v>
      </c>
    </row>
    <row r="81" spans="1:105" ht="12" customHeight="1" x14ac:dyDescent="0.25">
      <c r="A81" s="61" t="s">
        <v>1928</v>
      </c>
      <c r="B81" s="265">
        <v>23.799772710760049</v>
      </c>
      <c r="C81" s="265">
        <v>22.41597446065569</v>
      </c>
      <c r="D81" s="265">
        <v>25.78542911708853</v>
      </c>
      <c r="E81" s="265">
        <v>31.2059726641676</v>
      </c>
      <c r="F81" s="265">
        <v>26.361549258479151</v>
      </c>
      <c r="G81" s="265">
        <v>28.680488387161681</v>
      </c>
      <c r="H81" s="265">
        <v>26.251046922621398</v>
      </c>
      <c r="I81" s="265">
        <v>28.656466487398539</v>
      </c>
      <c r="J81" s="265">
        <v>25.870936265965771</v>
      </c>
      <c r="K81" s="265">
        <v>23.087288984242381</v>
      </c>
      <c r="L81" s="265">
        <v>17.164377625342642</v>
      </c>
      <c r="M81" s="265">
        <v>19.748296653661271</v>
      </c>
      <c r="N81" s="265">
        <v>21.972584576827689</v>
      </c>
      <c r="O81" s="265">
        <v>22.177896014887789</v>
      </c>
      <c r="P81" s="265">
        <v>21.527767077177661</v>
      </c>
      <c r="Q81" s="265">
        <v>21.893055589440099</v>
      </c>
      <c r="R81" s="265">
        <v>22.28682268468399</v>
      </c>
      <c r="S81" s="265">
        <v>22.298348139269049</v>
      </c>
      <c r="T81" s="265">
        <v>21.709544722746919</v>
      </c>
      <c r="U81" s="265">
        <v>24.72079122603035</v>
      </c>
      <c r="V81" s="265">
        <v>20.270348432174821</v>
      </c>
      <c r="W81" s="265">
        <v>22.116531760506319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178.077412767167</v>
      </c>
      <c r="C83" s="225">
        <v>162.78198309689759</v>
      </c>
      <c r="D83" s="225">
        <v>185.42607392911319</v>
      </c>
      <c r="E83" s="225">
        <v>226.80313401613861</v>
      </c>
      <c r="F83" s="225">
        <v>194.89128629441601</v>
      </c>
      <c r="G83" s="225">
        <v>211.57522953169939</v>
      </c>
      <c r="H83" s="225">
        <v>185.81022613557451</v>
      </c>
      <c r="I83" s="225">
        <v>204.35776224621401</v>
      </c>
      <c r="J83" s="225">
        <v>185.1149687084266</v>
      </c>
      <c r="K83" s="225">
        <v>163.92085433546529</v>
      </c>
      <c r="L83" s="225">
        <v>121.5724322161271</v>
      </c>
      <c r="M83" s="225">
        <v>141.58198902955081</v>
      </c>
      <c r="N83" s="225">
        <v>157.79414705014159</v>
      </c>
      <c r="O83" s="225">
        <v>156.9006745345074</v>
      </c>
      <c r="P83" s="225">
        <v>153.95051113021881</v>
      </c>
      <c r="Q83" s="225">
        <v>138.01710136619849</v>
      </c>
      <c r="R83" s="225">
        <v>127.5389318811503</v>
      </c>
      <c r="S83" s="225">
        <v>121.6418266934174</v>
      </c>
      <c r="T83" s="225">
        <v>129.4401452183051</v>
      </c>
      <c r="U83" s="225">
        <v>123.8750358268845</v>
      </c>
      <c r="V83" s="225">
        <v>112.49402885258429</v>
      </c>
      <c r="W83" s="225">
        <v>120.8938954518849</v>
      </c>
      <c r="DA83" s="89" t="s">
        <v>1930</v>
      </c>
    </row>
    <row r="84" spans="1:105" ht="12" customHeight="1" x14ac:dyDescent="0.25">
      <c r="A84" s="55" t="s">
        <v>92</v>
      </c>
      <c r="B84" s="261">
        <v>6.5938073465840246</v>
      </c>
      <c r="C84" s="261">
        <v>6.0274518781313198</v>
      </c>
      <c r="D84" s="261">
        <v>6.8659117937704144</v>
      </c>
      <c r="E84" s="261">
        <v>8.3980115617438198</v>
      </c>
      <c r="F84" s="261">
        <v>7.2163873867246071</v>
      </c>
      <c r="G84" s="261">
        <v>7.8341563995285091</v>
      </c>
      <c r="H84" s="261">
        <v>6.8801360887100644</v>
      </c>
      <c r="I84" s="261">
        <v>7.5669097674540842</v>
      </c>
      <c r="J84" s="261">
        <v>6.8543922649441704</v>
      </c>
      <c r="K84" s="261">
        <v>6.0696217267547858</v>
      </c>
      <c r="L84" s="261">
        <v>4.5015546005118923</v>
      </c>
      <c r="M84" s="261">
        <v>5.2424636280407269</v>
      </c>
      <c r="N84" s="261">
        <v>5.8427634920099729</v>
      </c>
      <c r="O84" s="261">
        <v>5.809680207913499</v>
      </c>
      <c r="P84" s="261">
        <v>5.7004422712966409</v>
      </c>
      <c r="Q84" s="261">
        <v>5.1104638303167889</v>
      </c>
      <c r="R84" s="261">
        <v>4.722480706260515</v>
      </c>
      <c r="S84" s="261">
        <v>4.5041241224232111</v>
      </c>
      <c r="T84" s="261">
        <v>4.7928783736296854</v>
      </c>
      <c r="U84" s="261">
        <v>4.586814849797773</v>
      </c>
      <c r="V84" s="261">
        <v>4.1654016776693723</v>
      </c>
      <c r="W84" s="261">
        <v>4.4764299054047081</v>
      </c>
      <c r="DA84" s="67" t="s">
        <v>1931</v>
      </c>
    </row>
    <row r="85" spans="1:105" ht="12" customHeight="1" x14ac:dyDescent="0.25">
      <c r="A85" s="202" t="s">
        <v>93</v>
      </c>
      <c r="B85" s="226">
        <v>2.9074540362646819</v>
      </c>
      <c r="C85" s="226">
        <v>2.6577269201749991</v>
      </c>
      <c r="D85" s="226">
        <v>3.0274349716596922</v>
      </c>
      <c r="E85" s="226">
        <v>3.702994541452425</v>
      </c>
      <c r="F85" s="226">
        <v>3.1819726497850351</v>
      </c>
      <c r="G85" s="226">
        <v>3.4543699030481978</v>
      </c>
      <c r="H85" s="226">
        <v>3.0337069904739411</v>
      </c>
      <c r="I85" s="226">
        <v>3.336530958374532</v>
      </c>
      <c r="J85" s="226">
        <v>3.0223555844678471</v>
      </c>
      <c r="K85" s="226">
        <v>2.676321169315822</v>
      </c>
      <c r="L85" s="226">
        <v>1.984902258253652</v>
      </c>
      <c r="M85" s="226">
        <v>2.3115965077769758</v>
      </c>
      <c r="N85" s="226">
        <v>2.5762909658840529</v>
      </c>
      <c r="O85" s="226">
        <v>2.561703319805948</v>
      </c>
      <c r="P85" s="226">
        <v>2.513536265017116</v>
      </c>
      <c r="Q85" s="226">
        <v>2.2533929048346781</v>
      </c>
      <c r="R85" s="226">
        <v>2.0823167661567119</v>
      </c>
      <c r="S85" s="226">
        <v>1.9860352556949861</v>
      </c>
      <c r="T85" s="226">
        <v>2.1133577067510951</v>
      </c>
      <c r="U85" s="226">
        <v>2.022496662046414</v>
      </c>
      <c r="V85" s="226">
        <v>1.8366799762018451</v>
      </c>
      <c r="W85" s="226">
        <v>1.973823849019092</v>
      </c>
      <c r="DA85" s="174" t="s">
        <v>1932</v>
      </c>
    </row>
    <row r="86" spans="1:105" ht="12" customHeight="1" x14ac:dyDescent="0.25">
      <c r="A86" s="202" t="s">
        <v>94</v>
      </c>
      <c r="B86" s="226">
        <v>22.552074119570069</v>
      </c>
      <c r="C86" s="226">
        <v>20.61503079524757</v>
      </c>
      <c r="D86" s="226">
        <v>23.482723035843179</v>
      </c>
      <c r="E86" s="226">
        <v>28.722795380967479</v>
      </c>
      <c r="F86" s="226">
        <v>24.68141616319059</v>
      </c>
      <c r="G86" s="226">
        <v>26.794303579099839</v>
      </c>
      <c r="H86" s="226">
        <v>23.531372827521391</v>
      </c>
      <c r="I86" s="226">
        <v>25.880269313620399</v>
      </c>
      <c r="J86" s="226">
        <v>23.44332405824845</v>
      </c>
      <c r="K86" s="226">
        <v>20.759259690903761</v>
      </c>
      <c r="L86" s="226">
        <v>15.396172145767769</v>
      </c>
      <c r="M86" s="226">
        <v>17.930221811829831</v>
      </c>
      <c r="N86" s="226">
        <v>19.983361419133612</v>
      </c>
      <c r="O86" s="226">
        <v>19.870210300842441</v>
      </c>
      <c r="P86" s="226">
        <v>19.49659579957429</v>
      </c>
      <c r="Q86" s="226">
        <v>17.478757420232061</v>
      </c>
      <c r="R86" s="226">
        <v>16.151781409112719</v>
      </c>
      <c r="S86" s="226">
        <v>15.40496039898022</v>
      </c>
      <c r="T86" s="226">
        <v>16.392554808896211</v>
      </c>
      <c r="U86" s="226">
        <v>15.687778399982079</v>
      </c>
      <c r="V86" s="226">
        <v>14.246465271880711</v>
      </c>
      <c r="W86" s="226">
        <v>15.31024091415811</v>
      </c>
      <c r="DA86" s="174" t="s">
        <v>1933</v>
      </c>
    </row>
    <row r="87" spans="1:105" ht="12" customHeight="1" x14ac:dyDescent="0.25">
      <c r="A87" s="202" t="s">
        <v>95</v>
      </c>
      <c r="B87" s="226">
        <v>9.9580030313314207</v>
      </c>
      <c r="C87" s="226">
        <v>9.102689981491574</v>
      </c>
      <c r="D87" s="226">
        <v>10.368936619090031</v>
      </c>
      <c r="E87" s="226">
        <v>12.68272186210068</v>
      </c>
      <c r="F87" s="226">
        <v>10.89822672928009</v>
      </c>
      <c r="G87" s="226">
        <v>11.83118478807914</v>
      </c>
      <c r="H87" s="226">
        <v>10.390418225191389</v>
      </c>
      <c r="I87" s="226">
        <v>11.427587498617999</v>
      </c>
      <c r="J87" s="226">
        <v>10.351539765202469</v>
      </c>
      <c r="K87" s="226">
        <v>9.166375111849657</v>
      </c>
      <c r="L87" s="226">
        <v>6.7982717725024324</v>
      </c>
      <c r="M87" s="226">
        <v>7.9171965384641139</v>
      </c>
      <c r="N87" s="226">
        <v>8.8237725954989656</v>
      </c>
      <c r="O87" s="226">
        <v>8.7738100433643851</v>
      </c>
      <c r="P87" s="226">
        <v>8.6088383287251045</v>
      </c>
      <c r="Q87" s="226">
        <v>7.7178497397513688</v>
      </c>
      <c r="R87" s="226">
        <v>7.1319155559964624</v>
      </c>
      <c r="S87" s="226">
        <v>6.802152278200742</v>
      </c>
      <c r="T87" s="226">
        <v>7.238230488813544</v>
      </c>
      <c r="U87" s="226">
        <v>6.9270322558187516</v>
      </c>
      <c r="V87" s="226">
        <v>6.2906118351233271</v>
      </c>
      <c r="W87" s="226">
        <v>6.7603283239168066</v>
      </c>
      <c r="DA87" s="174" t="s">
        <v>1934</v>
      </c>
    </row>
    <row r="88" spans="1:105" ht="12" customHeight="1" x14ac:dyDescent="0.25">
      <c r="A88" s="56" t="s">
        <v>96</v>
      </c>
      <c r="B88" s="262">
        <v>87.478407833877142</v>
      </c>
      <c r="C88" s="262">
        <v>34.992121292037737</v>
      </c>
      <c r="D88" s="262">
        <v>44.599755128221503</v>
      </c>
      <c r="E88" s="262">
        <v>66.561329046411814</v>
      </c>
      <c r="F88" s="262">
        <v>44.591547836274103</v>
      </c>
      <c r="G88" s="262">
        <v>51.927355521774743</v>
      </c>
      <c r="H88" s="262">
        <v>41.436851222836751</v>
      </c>
      <c r="I88" s="262">
        <v>47.451534404744677</v>
      </c>
      <c r="J88" s="262">
        <v>39.343424408394242</v>
      </c>
      <c r="K88" s="262">
        <v>36.039514132649892</v>
      </c>
      <c r="L88" s="262">
        <v>34.541835111799898</v>
      </c>
      <c r="M88" s="262">
        <v>34.134463795356098</v>
      </c>
      <c r="N88" s="262">
        <v>44.881277660501411</v>
      </c>
      <c r="O88" s="262">
        <v>38.576733808426283</v>
      </c>
      <c r="P88" s="262">
        <v>38.758306526186757</v>
      </c>
      <c r="Q88" s="262">
        <v>32.024486260571919</v>
      </c>
      <c r="R88" s="262">
        <v>30.21304143385635</v>
      </c>
      <c r="S88" s="262">
        <v>28.463847480926852</v>
      </c>
      <c r="T88" s="262">
        <v>32.311724801854659</v>
      </c>
      <c r="U88" s="262">
        <v>30.700674835357969</v>
      </c>
      <c r="V88" s="262">
        <v>28.958243708062401</v>
      </c>
      <c r="W88" s="262">
        <v>28.767436670065159</v>
      </c>
      <c r="DA88" s="68" t="s">
        <v>1935</v>
      </c>
    </row>
    <row r="89" spans="1:105" ht="12" customHeight="1" x14ac:dyDescent="0.25">
      <c r="A89" s="37" t="s">
        <v>160</v>
      </c>
      <c r="B89" s="228">
        <v>3.31492562084743</v>
      </c>
      <c r="C89" s="228">
        <v>1.4621458264973259</v>
      </c>
      <c r="D89" s="228">
        <v>1.611883023617716</v>
      </c>
      <c r="E89" s="228">
        <v>2.0707551255253072</v>
      </c>
      <c r="F89" s="228">
        <v>1.7276726284222821</v>
      </c>
      <c r="G89" s="228">
        <v>2.3367012311952862</v>
      </c>
      <c r="H89" s="228">
        <v>1.2572210151038159</v>
      </c>
      <c r="I89" s="228">
        <v>2.3923820808011969</v>
      </c>
      <c r="J89" s="228">
        <v>1.939949546043785</v>
      </c>
      <c r="K89" s="228">
        <v>1.971585330995306</v>
      </c>
      <c r="L89" s="228">
        <v>2.9307803155224779</v>
      </c>
      <c r="M89" s="228">
        <v>1.7896131639400019</v>
      </c>
      <c r="N89" s="228">
        <v>1.670776280474624</v>
      </c>
      <c r="O89" s="228">
        <v>1.0414386558189319</v>
      </c>
      <c r="P89" s="228">
        <v>1.113551495528061</v>
      </c>
      <c r="Q89" s="228">
        <v>1.262899716041018</v>
      </c>
      <c r="R89" s="228">
        <v>0.90434462251988545</v>
      </c>
      <c r="S89" s="228">
        <v>0.76958159122973469</v>
      </c>
      <c r="T89" s="228">
        <v>1.2139065958987809</v>
      </c>
      <c r="U89" s="228">
        <v>0.91302869267993947</v>
      </c>
      <c r="V89" s="228">
        <v>0.75905412849620502</v>
      </c>
      <c r="W89" s="228">
        <v>0.68922027243694572</v>
      </c>
      <c r="DA89" s="69" t="s">
        <v>1936</v>
      </c>
    </row>
    <row r="90" spans="1:105" ht="12" customHeight="1" x14ac:dyDescent="0.25">
      <c r="A90" s="37" t="s">
        <v>162</v>
      </c>
      <c r="B90" s="228">
        <v>83.441734030208906</v>
      </c>
      <c r="C90" s="228">
        <v>21.206258784975859</v>
      </c>
      <c r="D90" s="228">
        <v>33.220620394908813</v>
      </c>
      <c r="E90" s="228">
        <v>58.200258301246727</v>
      </c>
      <c r="F90" s="228">
        <v>31.781335049696199</v>
      </c>
      <c r="G90" s="228">
        <v>40.091813698998862</v>
      </c>
      <c r="H90" s="228">
        <v>26.767598228713279</v>
      </c>
      <c r="I90" s="228">
        <v>32.718797601431241</v>
      </c>
      <c r="J90" s="228">
        <v>23.753674099249189</v>
      </c>
      <c r="K90" s="228">
        <v>23.215482870744911</v>
      </c>
      <c r="L90" s="228">
        <v>27.65602976919935</v>
      </c>
      <c r="M90" s="228">
        <v>24.892817779382209</v>
      </c>
      <c r="N90" s="228">
        <v>38.353854634392079</v>
      </c>
      <c r="O90" s="228">
        <v>30.864858442726959</v>
      </c>
      <c r="P90" s="228">
        <v>24.189544966909281</v>
      </c>
      <c r="Q90" s="228">
        <v>15.1603983105711</v>
      </c>
      <c r="R90" s="228">
        <v>14.32204517597731</v>
      </c>
      <c r="S90" s="228">
        <v>12.22097886355373</v>
      </c>
      <c r="T90" s="228">
        <v>14.939156179873789</v>
      </c>
      <c r="U90" s="228">
        <v>12.683695028094739</v>
      </c>
      <c r="V90" s="228">
        <v>11.94885071055273</v>
      </c>
      <c r="W90" s="228">
        <v>9.7176750564993384</v>
      </c>
      <c r="DA90" s="69" t="s">
        <v>1937</v>
      </c>
    </row>
    <row r="91" spans="1:105" ht="12" customHeight="1" x14ac:dyDescent="0.25">
      <c r="A91" s="37" t="s">
        <v>97</v>
      </c>
      <c r="B91" s="228">
        <v>7.9830474576957078E-4</v>
      </c>
      <c r="C91" s="228">
        <v>6.5020241223031131E-4</v>
      </c>
      <c r="D91" s="228">
        <v>4.79471566406987E-3</v>
      </c>
      <c r="E91" s="228">
        <v>5.0555753252309356E-3</v>
      </c>
      <c r="F91" s="228">
        <v>7.449592415871167E-3</v>
      </c>
      <c r="G91" s="228">
        <v>7.61231966800981E-3</v>
      </c>
      <c r="H91" s="228">
        <v>7.4633470521540428E-3</v>
      </c>
      <c r="I91" s="228">
        <v>1.245914126008851E-2</v>
      </c>
      <c r="J91" s="228">
        <v>1.197793720853981E-2</v>
      </c>
      <c r="K91" s="228">
        <v>1.8466285266558819E-2</v>
      </c>
      <c r="L91" s="228">
        <v>2.0080949474744751E-2</v>
      </c>
      <c r="M91" s="228">
        <v>1.9141925812922331E-2</v>
      </c>
      <c r="N91" s="228">
        <v>2.0012455446638239E-2</v>
      </c>
      <c r="O91" s="228">
        <v>1.9080407209216999E-2</v>
      </c>
      <c r="P91" s="228">
        <v>1.8587743639866771E-2</v>
      </c>
      <c r="Q91" s="228">
        <v>1.734896634979145E-2</v>
      </c>
      <c r="R91" s="228">
        <v>1.67338708333973E-2</v>
      </c>
      <c r="S91" s="228">
        <v>1.602761747593829E-2</v>
      </c>
      <c r="T91" s="228">
        <v>1.7252627773494199E-2</v>
      </c>
      <c r="U91" s="228">
        <v>1.6022985860135969E-2</v>
      </c>
      <c r="V91" s="228">
        <v>1.6343439399186661E-2</v>
      </c>
      <c r="W91" s="228">
        <v>1.499066411232822E-2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7.1267595834291884</v>
      </c>
      <c r="Q92" s="228">
        <v>7.486709404943122</v>
      </c>
      <c r="R92" s="228">
        <v>7.7136544962349172</v>
      </c>
      <c r="S92" s="228">
        <v>8.1667095501186022</v>
      </c>
      <c r="T92" s="228">
        <v>9.4969430449912746</v>
      </c>
      <c r="U92" s="228">
        <v>10.52441638282272</v>
      </c>
      <c r="V92" s="228">
        <v>11.14764216945021</v>
      </c>
      <c r="W92" s="228">
        <v>11.539470512060101</v>
      </c>
      <c r="DA92" s="69" t="s">
        <v>1939</v>
      </c>
    </row>
    <row r="93" spans="1:105" ht="12" customHeight="1" x14ac:dyDescent="0.25">
      <c r="A93" s="37" t="s">
        <v>38</v>
      </c>
      <c r="B93" s="228">
        <v>0.72094987807503241</v>
      </c>
      <c r="C93" s="228">
        <v>12.323066478152329</v>
      </c>
      <c r="D93" s="228">
        <v>9.7624569940309076</v>
      </c>
      <c r="E93" s="228">
        <v>6.2852600443145459</v>
      </c>
      <c r="F93" s="228">
        <v>11.07509056573975</v>
      </c>
      <c r="G93" s="228">
        <v>9.491228271912588</v>
      </c>
      <c r="H93" s="228">
        <v>13.4045686319675</v>
      </c>
      <c r="I93" s="228">
        <v>12.327895581252159</v>
      </c>
      <c r="J93" s="228">
        <v>13.637822825892741</v>
      </c>
      <c r="K93" s="228">
        <v>10.833979645643121</v>
      </c>
      <c r="L93" s="228">
        <v>3.9349440776033231</v>
      </c>
      <c r="M93" s="228">
        <v>7.4328909262209706</v>
      </c>
      <c r="N93" s="228">
        <v>4.8366342901880657</v>
      </c>
      <c r="O93" s="228">
        <v>6.6513563026711688</v>
      </c>
      <c r="P93" s="228">
        <v>6.3098627366803646</v>
      </c>
      <c r="Q93" s="228">
        <v>8.0971298626668915</v>
      </c>
      <c r="R93" s="228">
        <v>7.2562632682908497</v>
      </c>
      <c r="S93" s="228">
        <v>7.2905498585488511</v>
      </c>
      <c r="T93" s="228">
        <v>6.6444663533173189</v>
      </c>
      <c r="U93" s="228">
        <v>6.563511745900434</v>
      </c>
      <c r="V93" s="228">
        <v>5.0863532601640742</v>
      </c>
      <c r="W93" s="228">
        <v>6.8060801649564464</v>
      </c>
      <c r="DA93" s="69" t="s">
        <v>1940</v>
      </c>
    </row>
    <row r="94" spans="1:105" ht="12" customHeight="1" x14ac:dyDescent="0.25">
      <c r="A94" s="132" t="s">
        <v>1941</v>
      </c>
      <c r="B94" s="318">
        <v>48.587666399539657</v>
      </c>
      <c r="C94" s="318">
        <v>89.386962229814415</v>
      </c>
      <c r="D94" s="318">
        <v>97.081312380528402</v>
      </c>
      <c r="E94" s="318">
        <v>106.7352816234624</v>
      </c>
      <c r="F94" s="318">
        <v>104.3217355291616</v>
      </c>
      <c r="G94" s="318">
        <v>109.733859340169</v>
      </c>
      <c r="H94" s="318">
        <v>100.53774078084091</v>
      </c>
      <c r="I94" s="318">
        <v>108.6949303034023</v>
      </c>
      <c r="J94" s="318">
        <v>102.09993262716939</v>
      </c>
      <c r="K94" s="318">
        <v>89.209762503991371</v>
      </c>
      <c r="L94" s="318">
        <v>58.349696327291483</v>
      </c>
      <c r="M94" s="318">
        <v>74.046046748083086</v>
      </c>
      <c r="N94" s="318">
        <v>75.686680917113634</v>
      </c>
      <c r="O94" s="318">
        <v>81.308536854154852</v>
      </c>
      <c r="P94" s="318">
        <v>78.87279193941886</v>
      </c>
      <c r="Q94" s="318">
        <v>73.43215121049171</v>
      </c>
      <c r="R94" s="318">
        <v>67.237396009767522</v>
      </c>
      <c r="S94" s="318">
        <v>64.480707157191361</v>
      </c>
      <c r="T94" s="318">
        <v>66.591399038359938</v>
      </c>
      <c r="U94" s="318">
        <v>63.95023882388152</v>
      </c>
      <c r="V94" s="318">
        <v>56.996626383646642</v>
      </c>
      <c r="W94" s="318">
        <v>63.60563578932107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1</v>
      </c>
      <c r="F98" s="234">
        <f t="shared" si="4"/>
        <v>1.0000000000000002</v>
      </c>
      <c r="G98" s="234">
        <f t="shared" si="4"/>
        <v>1</v>
      </c>
      <c r="H98" s="234">
        <f t="shared" si="4"/>
        <v>0.99999999999999978</v>
      </c>
      <c r="I98" s="234">
        <f t="shared" si="4"/>
        <v>1</v>
      </c>
      <c r="J98" s="234">
        <f t="shared" si="4"/>
        <v>0.99999999999999989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</v>
      </c>
      <c r="O98" s="234">
        <f t="shared" si="4"/>
        <v>1.0000000000000002</v>
      </c>
      <c r="P98" s="234">
        <f t="shared" si="4"/>
        <v>1</v>
      </c>
      <c r="Q98" s="234">
        <f t="shared" si="4"/>
        <v>0.99999999999999978</v>
      </c>
      <c r="R98" s="234">
        <f t="shared" si="4"/>
        <v>1</v>
      </c>
      <c r="S98" s="234">
        <f t="shared" si="4"/>
        <v>1</v>
      </c>
      <c r="T98" s="234">
        <f t="shared" si="4"/>
        <v>1.0000000000000002</v>
      </c>
      <c r="U98" s="234">
        <f t="shared" si="4"/>
        <v>0.99999999999999989</v>
      </c>
      <c r="V98" s="234">
        <f t="shared" si="4"/>
        <v>1.0000000000000002</v>
      </c>
      <c r="W98" s="234">
        <f t="shared" si="4"/>
        <v>0.99999999999999978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4.9999999999993184E-3</v>
      </c>
      <c r="C99" s="268">
        <f t="shared" si="5"/>
        <v>5.0000000000002083E-3</v>
      </c>
      <c r="D99" s="268">
        <f t="shared" si="5"/>
        <v>5.0000000000000773E-3</v>
      </c>
      <c r="E99" s="268">
        <f t="shared" si="5"/>
        <v>4.9999999999999186E-3</v>
      </c>
      <c r="F99" s="268">
        <f t="shared" si="5"/>
        <v>5.0000000000001137E-3</v>
      </c>
      <c r="G99" s="268">
        <f t="shared" si="5"/>
        <v>5.0000000000000521E-3</v>
      </c>
      <c r="H99" s="268">
        <f t="shared" si="5"/>
        <v>5.000000000000151E-3</v>
      </c>
      <c r="I99" s="268">
        <f t="shared" si="5"/>
        <v>5.0000000000001137E-3</v>
      </c>
      <c r="J99" s="268">
        <f t="shared" si="5"/>
        <v>5.0000000000001996E-3</v>
      </c>
      <c r="K99" s="268">
        <f t="shared" si="5"/>
        <v>5.0000000000002152E-3</v>
      </c>
      <c r="L99" s="268">
        <f t="shared" si="5"/>
        <v>4.9999999999999082E-3</v>
      </c>
      <c r="M99" s="268">
        <f t="shared" si="5"/>
        <v>5.0000000000001181E-3</v>
      </c>
      <c r="N99" s="268">
        <f t="shared" si="5"/>
        <v>4.9999999999999281E-3</v>
      </c>
      <c r="O99" s="268">
        <f t="shared" si="5"/>
        <v>5.0000000000001077E-3</v>
      </c>
      <c r="P99" s="268">
        <f t="shared" si="5"/>
        <v>5.0000000000001597E-3</v>
      </c>
      <c r="Q99" s="268">
        <f t="shared" si="5"/>
        <v>5.0000000000003444E-3</v>
      </c>
      <c r="R99" s="268">
        <f t="shared" si="5"/>
        <v>5.000000000000367E-3</v>
      </c>
      <c r="S99" s="268">
        <f t="shared" si="5"/>
        <v>5.0000000000004373E-3</v>
      </c>
      <c r="T99" s="268">
        <f t="shared" si="5"/>
        <v>5.0000000000002898E-3</v>
      </c>
      <c r="U99" s="268">
        <f t="shared" si="5"/>
        <v>5.0000000000004355E-3</v>
      </c>
      <c r="V99" s="268">
        <f t="shared" si="5"/>
        <v>5.0000000000004034E-3</v>
      </c>
      <c r="W99" s="268">
        <f t="shared" si="5"/>
        <v>5.0000000000004381E-3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6.9999999999990434E-3</v>
      </c>
      <c r="C100" s="269">
        <f t="shared" si="6"/>
        <v>7.000000000000295E-3</v>
      </c>
      <c r="D100" s="269">
        <f t="shared" si="6"/>
        <v>7.0000000000001068E-3</v>
      </c>
      <c r="E100" s="269">
        <f t="shared" si="6"/>
        <v>6.9999999999998822E-3</v>
      </c>
      <c r="F100" s="269">
        <f t="shared" si="6"/>
        <v>7.000000000000158E-3</v>
      </c>
      <c r="G100" s="269">
        <f t="shared" si="6"/>
        <v>7.0000000000000713E-3</v>
      </c>
      <c r="H100" s="269">
        <f t="shared" si="6"/>
        <v>7.0000000000002118E-3</v>
      </c>
      <c r="I100" s="269">
        <f t="shared" si="6"/>
        <v>7.0000000000001571E-3</v>
      </c>
      <c r="J100" s="269">
        <f t="shared" si="6"/>
        <v>7.0000000000002777E-3</v>
      </c>
      <c r="K100" s="269">
        <f t="shared" si="6"/>
        <v>7.0000000000003003E-3</v>
      </c>
      <c r="L100" s="269">
        <f t="shared" si="6"/>
        <v>6.9999999999998735E-3</v>
      </c>
      <c r="M100" s="269">
        <f t="shared" si="6"/>
        <v>7.0000000000001641E-3</v>
      </c>
      <c r="N100" s="269">
        <f t="shared" si="6"/>
        <v>6.9999999999998995E-3</v>
      </c>
      <c r="O100" s="269">
        <f t="shared" si="6"/>
        <v>7.0000000000001485E-3</v>
      </c>
      <c r="P100" s="269">
        <f t="shared" si="6"/>
        <v>7.0000000000002222E-3</v>
      </c>
      <c r="Q100" s="269">
        <f t="shared" si="6"/>
        <v>7.0000000000004807E-3</v>
      </c>
      <c r="R100" s="269">
        <f t="shared" si="6"/>
        <v>7.0000000000005119E-3</v>
      </c>
      <c r="S100" s="269">
        <f t="shared" si="6"/>
        <v>7.0000000000006134E-3</v>
      </c>
      <c r="T100" s="269">
        <f t="shared" si="6"/>
        <v>7.0000000000004061E-3</v>
      </c>
      <c r="U100" s="269">
        <f t="shared" si="6"/>
        <v>7.0000000000006125E-3</v>
      </c>
      <c r="V100" s="269">
        <f t="shared" si="6"/>
        <v>7.0000000000005622E-3</v>
      </c>
      <c r="W100" s="269">
        <f t="shared" si="6"/>
        <v>7.0000000000006142E-3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3.999999999999454E-2</v>
      </c>
      <c r="C101" s="269">
        <f t="shared" si="7"/>
        <v>4.0000000000001666E-2</v>
      </c>
      <c r="D101" s="269">
        <f t="shared" si="7"/>
        <v>4.0000000000000618E-2</v>
      </c>
      <c r="E101" s="269">
        <f t="shared" si="7"/>
        <v>3.9999999999999349E-2</v>
      </c>
      <c r="F101" s="269">
        <f t="shared" si="7"/>
        <v>4.000000000000091E-2</v>
      </c>
      <c r="G101" s="269">
        <f t="shared" si="7"/>
        <v>4.0000000000000417E-2</v>
      </c>
      <c r="H101" s="269">
        <f t="shared" si="7"/>
        <v>4.0000000000001201E-2</v>
      </c>
      <c r="I101" s="269">
        <f t="shared" si="7"/>
        <v>4.0000000000000903E-2</v>
      </c>
      <c r="J101" s="269">
        <f t="shared" si="7"/>
        <v>4.000000000000159E-2</v>
      </c>
      <c r="K101" s="269">
        <f t="shared" si="7"/>
        <v>4.0000000000001722E-2</v>
      </c>
      <c r="L101" s="269">
        <f t="shared" si="7"/>
        <v>3.9999999999999279E-2</v>
      </c>
      <c r="M101" s="269">
        <f t="shared" si="7"/>
        <v>4.0000000000000945E-2</v>
      </c>
      <c r="N101" s="269">
        <f t="shared" si="7"/>
        <v>3.9999999999999418E-2</v>
      </c>
      <c r="O101" s="269">
        <f t="shared" si="7"/>
        <v>4.0000000000000868E-2</v>
      </c>
      <c r="P101" s="269">
        <f t="shared" si="7"/>
        <v>4.0000000000001271E-2</v>
      </c>
      <c r="Q101" s="269">
        <f t="shared" si="7"/>
        <v>4.0000000000002735E-2</v>
      </c>
      <c r="R101" s="269">
        <f t="shared" si="7"/>
        <v>4.0000000000002936E-2</v>
      </c>
      <c r="S101" s="269">
        <f t="shared" si="7"/>
        <v>4.0000000000003505E-2</v>
      </c>
      <c r="T101" s="269">
        <f t="shared" si="7"/>
        <v>4.0000000000002318E-2</v>
      </c>
      <c r="U101" s="269">
        <f t="shared" si="7"/>
        <v>4.0000000000003477E-2</v>
      </c>
      <c r="V101" s="269">
        <f t="shared" si="7"/>
        <v>4.0000000000003227E-2</v>
      </c>
      <c r="W101" s="269">
        <f t="shared" si="7"/>
        <v>4.0000000000003505E-2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1.999999999999727E-2</v>
      </c>
      <c r="C102" s="269">
        <f t="shared" si="8"/>
        <v>2.0000000000000843E-2</v>
      </c>
      <c r="D102" s="269">
        <f t="shared" si="8"/>
        <v>2.0000000000000309E-2</v>
      </c>
      <c r="E102" s="269">
        <f t="shared" si="8"/>
        <v>1.9999999999999667E-2</v>
      </c>
      <c r="F102" s="269">
        <f t="shared" si="8"/>
        <v>2.0000000000000455E-2</v>
      </c>
      <c r="G102" s="269">
        <f t="shared" si="8"/>
        <v>2.0000000000000202E-2</v>
      </c>
      <c r="H102" s="269">
        <f t="shared" si="8"/>
        <v>2.0000000000000608E-2</v>
      </c>
      <c r="I102" s="269">
        <f t="shared" si="8"/>
        <v>2.0000000000000458E-2</v>
      </c>
      <c r="J102" s="269">
        <f t="shared" si="8"/>
        <v>2.0000000000000805E-2</v>
      </c>
      <c r="K102" s="269">
        <f t="shared" si="8"/>
        <v>2.0000000000000861E-2</v>
      </c>
      <c r="L102" s="269">
        <f t="shared" si="8"/>
        <v>1.9999999999999636E-2</v>
      </c>
      <c r="M102" s="269">
        <f t="shared" si="8"/>
        <v>2.0000000000000472E-2</v>
      </c>
      <c r="N102" s="269">
        <f t="shared" si="8"/>
        <v>1.9999999999999709E-2</v>
      </c>
      <c r="O102" s="269">
        <f t="shared" si="8"/>
        <v>2.0000000000000434E-2</v>
      </c>
      <c r="P102" s="269">
        <f t="shared" si="8"/>
        <v>2.0000000000000646E-2</v>
      </c>
      <c r="Q102" s="269">
        <f t="shared" si="8"/>
        <v>2.0000000000001371E-2</v>
      </c>
      <c r="R102" s="269">
        <f t="shared" si="8"/>
        <v>2.0000000000001465E-2</v>
      </c>
      <c r="S102" s="269">
        <f t="shared" si="8"/>
        <v>2.0000000000001749E-2</v>
      </c>
      <c r="T102" s="269">
        <f t="shared" si="8"/>
        <v>2.0000000000001159E-2</v>
      </c>
      <c r="U102" s="269">
        <f t="shared" si="8"/>
        <v>2.0000000000001739E-2</v>
      </c>
      <c r="V102" s="269">
        <f t="shared" si="8"/>
        <v>2.000000000000161E-2</v>
      </c>
      <c r="W102" s="269">
        <f t="shared" si="8"/>
        <v>2.0000000000001759E-2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1.517895368039072E-2</v>
      </c>
      <c r="C103" s="270">
        <f t="shared" si="9"/>
        <v>1.1735242447581611E-2</v>
      </c>
      <c r="D103" s="270">
        <f t="shared" si="9"/>
        <v>1.2039592130074739E-2</v>
      </c>
      <c r="E103" s="270">
        <f t="shared" si="9"/>
        <v>1.292805375026515E-2</v>
      </c>
      <c r="F103" s="270">
        <f t="shared" si="9"/>
        <v>1.2027969978589233E-2</v>
      </c>
      <c r="G103" s="270">
        <f t="shared" si="9"/>
        <v>1.2305290377379603E-2</v>
      </c>
      <c r="H103" s="270">
        <f t="shared" si="9"/>
        <v>1.1659230575609835E-2</v>
      </c>
      <c r="I103" s="270">
        <f t="shared" si="9"/>
        <v>1.1871003992150318E-2</v>
      </c>
      <c r="J103" s="270">
        <f t="shared" si="9"/>
        <v>1.1818960992150783E-2</v>
      </c>
      <c r="K103" s="270">
        <f t="shared" si="9"/>
        <v>1.1878933780385459E-2</v>
      </c>
      <c r="L103" s="270">
        <f t="shared" si="9"/>
        <v>1.2651796562228233E-2</v>
      </c>
      <c r="M103" s="270">
        <f t="shared" si="9"/>
        <v>1.2040505632165443E-2</v>
      </c>
      <c r="N103" s="270">
        <f t="shared" si="9"/>
        <v>1.2778937887946753E-2</v>
      </c>
      <c r="O103" s="270">
        <f t="shared" si="9"/>
        <v>1.239717792873162E-2</v>
      </c>
      <c r="P103" s="270">
        <f t="shared" si="9"/>
        <v>1.3530070481383381E-2</v>
      </c>
      <c r="Q103" s="270">
        <f t="shared" si="9"/>
        <v>1.3504979518319861E-2</v>
      </c>
      <c r="R103" s="270">
        <f t="shared" si="9"/>
        <v>1.367751430629051E-2</v>
      </c>
      <c r="S103" s="270">
        <f t="shared" si="9"/>
        <v>1.3940177927624803E-2</v>
      </c>
      <c r="T103" s="270">
        <f t="shared" si="9"/>
        <v>1.4024733464034137E-2</v>
      </c>
      <c r="U103" s="270">
        <f t="shared" si="9"/>
        <v>1.4479560459116662E-2</v>
      </c>
      <c r="V103" s="270">
        <f t="shared" si="9"/>
        <v>1.5099764187021475E-2</v>
      </c>
      <c r="W103" s="270">
        <f t="shared" si="9"/>
        <v>1.5231293349477256E-2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7.2686417973112415E-3</v>
      </c>
      <c r="C104" s="271">
        <f t="shared" si="10"/>
        <v>2.5845339065438969E-2</v>
      </c>
      <c r="D104" s="271">
        <f t="shared" si="10"/>
        <v>2.2594420092625394E-2</v>
      </c>
      <c r="E104" s="271">
        <f t="shared" si="10"/>
        <v>1.7873327977465624E-2</v>
      </c>
      <c r="F104" s="271">
        <f t="shared" si="10"/>
        <v>2.4260561700154747E-2</v>
      </c>
      <c r="G104" s="271">
        <f t="shared" si="10"/>
        <v>2.241932715630154E-2</v>
      </c>
      <c r="H104" s="271">
        <f t="shared" si="10"/>
        <v>2.4389254597373951E-2</v>
      </c>
      <c r="I104" s="271">
        <f t="shared" si="10"/>
        <v>2.3444055423706266E-2</v>
      </c>
      <c r="J104" s="271">
        <f t="shared" si="10"/>
        <v>2.644349516866433E-2</v>
      </c>
      <c r="K104" s="271">
        <f t="shared" si="10"/>
        <v>2.5351121549583838E-2</v>
      </c>
      <c r="L104" s="271">
        <f t="shared" si="10"/>
        <v>1.8426024905252851E-2</v>
      </c>
      <c r="M104" s="271">
        <f t="shared" si="10"/>
        <v>2.2518516563382246E-2</v>
      </c>
      <c r="N104" s="271">
        <f t="shared" si="10"/>
        <v>1.8579553312240957E-2</v>
      </c>
      <c r="O104" s="271">
        <f t="shared" si="10"/>
        <v>2.2527852116346024E-2</v>
      </c>
      <c r="P104" s="271">
        <f t="shared" si="10"/>
        <v>2.3738252253621275E-2</v>
      </c>
      <c r="Q104" s="271">
        <f t="shared" si="10"/>
        <v>2.669834064607729E-2</v>
      </c>
      <c r="R104" s="271">
        <f t="shared" si="10"/>
        <v>2.6242782285041739E-2</v>
      </c>
      <c r="S104" s="271">
        <f t="shared" si="10"/>
        <v>2.722643415114533E-2</v>
      </c>
      <c r="T104" s="271">
        <f t="shared" si="10"/>
        <v>2.4919474212147383E-2</v>
      </c>
      <c r="U104" s="271">
        <f t="shared" si="10"/>
        <v>2.6003744360851771E-2</v>
      </c>
      <c r="V104" s="271">
        <f t="shared" si="10"/>
        <v>2.5623199459800561E-2</v>
      </c>
      <c r="W104" s="271">
        <f t="shared" si="10"/>
        <v>2.903470884739269E-2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0.88939986719494946</v>
      </c>
      <c r="C105" s="271">
        <f t="shared" si="11"/>
        <v>0.83298533167489019</v>
      </c>
      <c r="D105" s="271">
        <f t="shared" si="11"/>
        <v>0.84315616534924243</v>
      </c>
      <c r="E105" s="271">
        <f t="shared" si="11"/>
        <v>0.85748011165568039</v>
      </c>
      <c r="F105" s="271">
        <f t="shared" si="11"/>
        <v>0.83779910898757748</v>
      </c>
      <c r="G105" s="271">
        <f t="shared" si="11"/>
        <v>0.84345465545231491</v>
      </c>
      <c r="H105" s="271">
        <f t="shared" si="11"/>
        <v>0.83775317127729421</v>
      </c>
      <c r="I105" s="271">
        <f t="shared" si="11"/>
        <v>0.84058703964257253</v>
      </c>
      <c r="J105" s="271">
        <f t="shared" si="11"/>
        <v>0.83097422124215026</v>
      </c>
      <c r="K105" s="271">
        <f t="shared" si="11"/>
        <v>0.8344341190042861</v>
      </c>
      <c r="L105" s="271">
        <f t="shared" si="11"/>
        <v>0.85597545652084728</v>
      </c>
      <c r="M105" s="271">
        <f t="shared" si="11"/>
        <v>0.84339982988582352</v>
      </c>
      <c r="N105" s="271">
        <f t="shared" si="11"/>
        <v>0.85535361255038922</v>
      </c>
      <c r="O105" s="271">
        <f t="shared" si="11"/>
        <v>0.84301307636304101</v>
      </c>
      <c r="P105" s="271">
        <f t="shared" si="11"/>
        <v>0.8379800055902793</v>
      </c>
      <c r="Q105" s="271">
        <f t="shared" si="11"/>
        <v>0.8284670339554262</v>
      </c>
      <c r="R105" s="271">
        <f t="shared" si="11"/>
        <v>0.82976240944190338</v>
      </c>
      <c r="S105" s="271">
        <f t="shared" si="11"/>
        <v>0.8263302009186787</v>
      </c>
      <c r="T105" s="271">
        <f t="shared" si="11"/>
        <v>0.8336791829634872</v>
      </c>
      <c r="U105" s="271">
        <f t="shared" si="11"/>
        <v>0.82973059660035486</v>
      </c>
      <c r="V105" s="271">
        <f t="shared" si="11"/>
        <v>0.83033659310917141</v>
      </c>
      <c r="W105" s="271">
        <f t="shared" si="11"/>
        <v>0.81921242258669558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0.82882785221735611</v>
      </c>
      <c r="C106" s="320">
        <f t="shared" si="12"/>
        <v>0.61760750612956627</v>
      </c>
      <c r="D106" s="320">
        <f t="shared" si="12"/>
        <v>0.65486933124403168</v>
      </c>
      <c r="E106" s="320">
        <f t="shared" si="12"/>
        <v>0.70853571184346753</v>
      </c>
      <c r="F106" s="320">
        <f t="shared" si="12"/>
        <v>0.63562776148628874</v>
      </c>
      <c r="G106" s="320">
        <f t="shared" si="12"/>
        <v>0.65662692914980281</v>
      </c>
      <c r="H106" s="320">
        <f t="shared" si="12"/>
        <v>0.63450938296584547</v>
      </c>
      <c r="I106" s="320">
        <f t="shared" si="12"/>
        <v>0.64521991111168786</v>
      </c>
      <c r="J106" s="320">
        <f t="shared" si="12"/>
        <v>0.61061176150328178</v>
      </c>
      <c r="K106" s="320">
        <f t="shared" si="12"/>
        <v>0.62317477275775501</v>
      </c>
      <c r="L106" s="320">
        <f t="shared" si="12"/>
        <v>0.70242524897707415</v>
      </c>
      <c r="M106" s="320">
        <f t="shared" si="12"/>
        <v>0.65574552519097229</v>
      </c>
      <c r="N106" s="320">
        <f t="shared" si="12"/>
        <v>0.70052400161504846</v>
      </c>
      <c r="O106" s="320">
        <f t="shared" si="12"/>
        <v>0.65528097539349162</v>
      </c>
      <c r="P106" s="320">
        <f t="shared" si="12"/>
        <v>0.64016123681010284</v>
      </c>
      <c r="Q106" s="320">
        <f t="shared" si="12"/>
        <v>0.60598086190478306</v>
      </c>
      <c r="R106" s="320">
        <f t="shared" si="12"/>
        <v>0.61107255706655639</v>
      </c>
      <c r="S106" s="320">
        <f t="shared" si="12"/>
        <v>0.59944324965913531</v>
      </c>
      <c r="T106" s="320">
        <f t="shared" si="12"/>
        <v>0.62601689786225978</v>
      </c>
      <c r="U106" s="320">
        <f t="shared" si="12"/>
        <v>0.61303272692659105</v>
      </c>
      <c r="V106" s="320">
        <f t="shared" si="12"/>
        <v>0.61680993094416758</v>
      </c>
      <c r="W106" s="320">
        <f t="shared" si="12"/>
        <v>0.57725651552509083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6.057201497759343E-2</v>
      </c>
      <c r="C107" s="320">
        <f t="shared" si="13"/>
        <v>0.21537782554532392</v>
      </c>
      <c r="D107" s="320">
        <f t="shared" si="13"/>
        <v>0.18828683410521077</v>
      </c>
      <c r="E107" s="320">
        <f t="shared" si="13"/>
        <v>0.14894439981221286</v>
      </c>
      <c r="F107" s="320">
        <f t="shared" si="13"/>
        <v>0.20217134750128882</v>
      </c>
      <c r="G107" s="320">
        <f t="shared" si="13"/>
        <v>0.18682772630251207</v>
      </c>
      <c r="H107" s="320">
        <f t="shared" si="13"/>
        <v>0.20324378831144868</v>
      </c>
      <c r="I107" s="320">
        <f t="shared" si="13"/>
        <v>0.19536712853088464</v>
      </c>
      <c r="J107" s="320">
        <f t="shared" si="13"/>
        <v>0.22036245973886848</v>
      </c>
      <c r="K107" s="320">
        <f t="shared" si="13"/>
        <v>0.21125934624653103</v>
      </c>
      <c r="L107" s="320">
        <f t="shared" si="13"/>
        <v>0.1535502075437731</v>
      </c>
      <c r="M107" s="320">
        <f t="shared" si="13"/>
        <v>0.18765430469485125</v>
      </c>
      <c r="N107" s="320">
        <f t="shared" si="13"/>
        <v>0.15482961093534067</v>
      </c>
      <c r="O107" s="320">
        <f t="shared" si="13"/>
        <v>0.18773210096954937</v>
      </c>
      <c r="P107" s="320">
        <f t="shared" si="13"/>
        <v>0.19781876878017648</v>
      </c>
      <c r="Q107" s="320">
        <f t="shared" si="13"/>
        <v>0.22248617205064317</v>
      </c>
      <c r="R107" s="320">
        <f t="shared" si="13"/>
        <v>0.21868985237534691</v>
      </c>
      <c r="S107" s="320">
        <f t="shared" si="13"/>
        <v>0.22688695125954336</v>
      </c>
      <c r="T107" s="320">
        <f t="shared" si="13"/>
        <v>0.20766228510122728</v>
      </c>
      <c r="U107" s="320">
        <f t="shared" si="13"/>
        <v>0.21669786967376381</v>
      </c>
      <c r="V107" s="320">
        <f t="shared" si="13"/>
        <v>0.21352666216500377</v>
      </c>
      <c r="W107" s="320">
        <f t="shared" si="13"/>
        <v>0.24195590706160477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1.6152537327358253E-2</v>
      </c>
      <c r="C108" s="321">
        <f t="shared" si="14"/>
        <v>5.7434086812086386E-2</v>
      </c>
      <c r="D108" s="321">
        <f t="shared" si="14"/>
        <v>5.0209822428056244E-2</v>
      </c>
      <c r="E108" s="321">
        <f t="shared" si="14"/>
        <v>3.9718506616590113E-2</v>
      </c>
      <c r="F108" s="321">
        <f t="shared" si="14"/>
        <v>5.3912359333677003E-2</v>
      </c>
      <c r="G108" s="321">
        <f t="shared" si="14"/>
        <v>4.9820727014003259E-2</v>
      </c>
      <c r="H108" s="321">
        <f t="shared" si="14"/>
        <v>5.4198343549719696E-2</v>
      </c>
      <c r="I108" s="321">
        <f t="shared" si="14"/>
        <v>5.2097900941569283E-2</v>
      </c>
      <c r="J108" s="321">
        <f t="shared" si="14"/>
        <v>5.8763322597031639E-2</v>
      </c>
      <c r="K108" s="321">
        <f t="shared" si="14"/>
        <v>5.6335825665741655E-2</v>
      </c>
      <c r="L108" s="321">
        <f t="shared" si="14"/>
        <v>4.0946722011672841E-2</v>
      </c>
      <c r="M108" s="321">
        <f t="shared" si="14"/>
        <v>5.0041147918627051E-2</v>
      </c>
      <c r="N108" s="321">
        <f t="shared" si="14"/>
        <v>4.1287896249424194E-2</v>
      </c>
      <c r="O108" s="321">
        <f t="shared" si="14"/>
        <v>5.0061893591879854E-2</v>
      </c>
      <c r="P108" s="321">
        <f t="shared" si="14"/>
        <v>5.2751671674713729E-2</v>
      </c>
      <c r="Q108" s="321">
        <f t="shared" si="14"/>
        <v>5.9329645880171547E-2</v>
      </c>
      <c r="R108" s="321">
        <f t="shared" si="14"/>
        <v>5.8317293966759221E-2</v>
      </c>
      <c r="S108" s="321">
        <f t="shared" si="14"/>
        <v>6.0503187002544943E-2</v>
      </c>
      <c r="T108" s="321">
        <f t="shared" si="14"/>
        <v>5.5376609360327317E-2</v>
      </c>
      <c r="U108" s="321">
        <f t="shared" si="14"/>
        <v>5.7786098579670361E-2</v>
      </c>
      <c r="V108" s="321">
        <f t="shared" si="14"/>
        <v>5.6940443244001021E-2</v>
      </c>
      <c r="W108" s="321">
        <f t="shared" si="14"/>
        <v>6.4521575216427984E-2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1.0000000000000002</v>
      </c>
      <c r="D110" s="234">
        <f t="shared" si="15"/>
        <v>1</v>
      </c>
      <c r="E110" s="234">
        <f t="shared" si="15"/>
        <v>0.99999999999999978</v>
      </c>
      <c r="F110" s="234">
        <f t="shared" si="15"/>
        <v>0.99999999999999978</v>
      </c>
      <c r="G110" s="234">
        <f t="shared" si="15"/>
        <v>1.0000000000000004</v>
      </c>
      <c r="H110" s="234">
        <f t="shared" si="15"/>
        <v>1</v>
      </c>
      <c r="I110" s="234">
        <f t="shared" si="15"/>
        <v>1.0000000000000002</v>
      </c>
      <c r="J110" s="234">
        <f t="shared" si="15"/>
        <v>0.99999999999999989</v>
      </c>
      <c r="K110" s="234">
        <f t="shared" si="15"/>
        <v>1.0000000000000002</v>
      </c>
      <c r="L110" s="234">
        <f t="shared" si="15"/>
        <v>0.99999999999999989</v>
      </c>
      <c r="M110" s="234">
        <f t="shared" si="15"/>
        <v>0.99999999999999956</v>
      </c>
      <c r="N110" s="234">
        <f t="shared" si="15"/>
        <v>1.0000000000000002</v>
      </c>
      <c r="O110" s="234">
        <f t="shared" si="15"/>
        <v>1.0000000000000002</v>
      </c>
      <c r="P110" s="234">
        <f t="shared" si="15"/>
        <v>0.99999999999999967</v>
      </c>
      <c r="Q110" s="234">
        <f t="shared" si="15"/>
        <v>1.0000000000000002</v>
      </c>
      <c r="R110" s="234">
        <f t="shared" si="15"/>
        <v>1.0000000000000004</v>
      </c>
      <c r="S110" s="234">
        <f t="shared" si="15"/>
        <v>0.99999999999999978</v>
      </c>
      <c r="T110" s="234">
        <f t="shared" si="15"/>
        <v>1.0000000000000002</v>
      </c>
      <c r="U110" s="234">
        <f t="shared" si="15"/>
        <v>1.0000000000000004</v>
      </c>
      <c r="V110" s="234">
        <f t="shared" si="15"/>
        <v>0.99999999999999944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5.2781221197524941E-3</v>
      </c>
      <c r="C111" s="301">
        <f t="shared" si="16"/>
        <v>5.2781221197524143E-3</v>
      </c>
      <c r="D111" s="301">
        <f t="shared" si="16"/>
        <v>5.2781221197527794E-3</v>
      </c>
      <c r="E111" s="301">
        <f t="shared" si="16"/>
        <v>5.2781221197527326E-3</v>
      </c>
      <c r="F111" s="301">
        <f t="shared" si="16"/>
        <v>5.2781221197527525E-3</v>
      </c>
      <c r="G111" s="301">
        <f t="shared" si="16"/>
        <v>5.2781221197529702E-3</v>
      </c>
      <c r="H111" s="301">
        <f t="shared" si="16"/>
        <v>5.2781221197526536E-3</v>
      </c>
      <c r="I111" s="301">
        <f t="shared" si="16"/>
        <v>5.278122119752723E-3</v>
      </c>
      <c r="J111" s="301">
        <f t="shared" si="16"/>
        <v>5.2781221197527317E-3</v>
      </c>
      <c r="K111" s="301">
        <f t="shared" si="16"/>
        <v>5.2781221197524784E-3</v>
      </c>
      <c r="L111" s="301">
        <f t="shared" si="16"/>
        <v>5.2781221197517299E-3</v>
      </c>
      <c r="M111" s="301">
        <f t="shared" si="16"/>
        <v>5.2781221197521584E-3</v>
      </c>
      <c r="N111" s="301">
        <f t="shared" si="16"/>
        <v>5.2781221197522026E-3</v>
      </c>
      <c r="O111" s="301">
        <f t="shared" si="16"/>
        <v>5.2781221197526302E-3</v>
      </c>
      <c r="P111" s="301">
        <f t="shared" si="16"/>
        <v>5.278122119752475E-3</v>
      </c>
      <c r="Q111" s="301">
        <f t="shared" si="16"/>
        <v>5.2781221197525123E-3</v>
      </c>
      <c r="R111" s="301">
        <f t="shared" si="16"/>
        <v>5.2781221197525071E-3</v>
      </c>
      <c r="S111" s="301">
        <f t="shared" si="16"/>
        <v>5.2781221197524325E-3</v>
      </c>
      <c r="T111" s="301">
        <f t="shared" si="16"/>
        <v>5.2781221197525097E-3</v>
      </c>
      <c r="U111" s="301">
        <f t="shared" si="16"/>
        <v>5.2781221197525704E-3</v>
      </c>
      <c r="V111" s="301">
        <f t="shared" si="16"/>
        <v>5.2781221197522859E-3</v>
      </c>
      <c r="W111" s="301">
        <f t="shared" si="16"/>
        <v>5.2781221197526788E-3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7.4900519068683141E-3</v>
      </c>
      <c r="C112" s="235">
        <f t="shared" si="17"/>
        <v>7.4900519068682031E-3</v>
      </c>
      <c r="D112" s="235">
        <f t="shared" si="17"/>
        <v>7.4900519068687209E-3</v>
      </c>
      <c r="E112" s="235">
        <f t="shared" si="17"/>
        <v>7.4900519068686533E-3</v>
      </c>
      <c r="F112" s="235">
        <f t="shared" si="17"/>
        <v>7.4900519068686862E-3</v>
      </c>
      <c r="G112" s="235">
        <f t="shared" si="17"/>
        <v>7.4900519068689889E-3</v>
      </c>
      <c r="H112" s="235">
        <f t="shared" si="17"/>
        <v>7.4900519068685422E-3</v>
      </c>
      <c r="I112" s="235">
        <f t="shared" si="17"/>
        <v>7.4900519068686429E-3</v>
      </c>
      <c r="J112" s="235">
        <f t="shared" si="17"/>
        <v>7.4900519068686524E-3</v>
      </c>
      <c r="K112" s="235">
        <f t="shared" si="17"/>
        <v>7.4900519068682933E-3</v>
      </c>
      <c r="L112" s="235">
        <f t="shared" si="17"/>
        <v>7.4900519068672308E-3</v>
      </c>
      <c r="M112" s="235">
        <f t="shared" si="17"/>
        <v>7.4900519068678414E-3</v>
      </c>
      <c r="N112" s="235">
        <f t="shared" si="17"/>
        <v>7.4900519068679013E-3</v>
      </c>
      <c r="O112" s="235">
        <f t="shared" si="17"/>
        <v>7.4900519068685084E-3</v>
      </c>
      <c r="P112" s="235">
        <f t="shared" si="17"/>
        <v>7.4900519068682881E-3</v>
      </c>
      <c r="Q112" s="235">
        <f t="shared" si="17"/>
        <v>7.490051906868341E-3</v>
      </c>
      <c r="R112" s="235">
        <f t="shared" si="17"/>
        <v>7.4900519068683332E-3</v>
      </c>
      <c r="S112" s="235">
        <f t="shared" si="17"/>
        <v>7.4900519068682274E-3</v>
      </c>
      <c r="T112" s="235">
        <f t="shared" si="17"/>
        <v>7.4900519068683367E-3</v>
      </c>
      <c r="U112" s="235">
        <f t="shared" si="17"/>
        <v>7.4900519068684277E-3</v>
      </c>
      <c r="V112" s="235">
        <f t="shared" si="17"/>
        <v>7.4900519068680236E-3</v>
      </c>
      <c r="W112" s="235">
        <f t="shared" si="17"/>
        <v>7.4900519068685778E-3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2.6652580694159371E-2</v>
      </c>
      <c r="C113" s="235">
        <f t="shared" si="18"/>
        <v>2.6652580694158975E-2</v>
      </c>
      <c r="D113" s="235">
        <f t="shared" si="18"/>
        <v>2.6652580694160807E-2</v>
      </c>
      <c r="E113" s="235">
        <f t="shared" si="18"/>
        <v>2.6652580694160578E-2</v>
      </c>
      <c r="F113" s="235">
        <f t="shared" si="18"/>
        <v>2.6652580694160686E-2</v>
      </c>
      <c r="G113" s="235">
        <f t="shared" si="18"/>
        <v>2.6652580694161789E-2</v>
      </c>
      <c r="H113" s="235">
        <f t="shared" si="18"/>
        <v>2.6652580694160176E-2</v>
      </c>
      <c r="I113" s="235">
        <f t="shared" si="18"/>
        <v>2.6652580694160533E-2</v>
      </c>
      <c r="J113" s="235">
        <f t="shared" si="18"/>
        <v>2.6652580694160571E-2</v>
      </c>
      <c r="K113" s="235">
        <f t="shared" si="18"/>
        <v>2.6652580694159298E-2</v>
      </c>
      <c r="L113" s="235">
        <f t="shared" si="18"/>
        <v>2.6652580694155506E-2</v>
      </c>
      <c r="M113" s="235">
        <f t="shared" si="18"/>
        <v>2.6652580694157685E-2</v>
      </c>
      <c r="N113" s="235">
        <f t="shared" si="18"/>
        <v>2.665258069415791E-2</v>
      </c>
      <c r="O113" s="235">
        <f t="shared" si="18"/>
        <v>2.6652580694160054E-2</v>
      </c>
      <c r="P113" s="235">
        <f t="shared" si="18"/>
        <v>2.6652580694159288E-2</v>
      </c>
      <c r="Q113" s="235">
        <f t="shared" si="18"/>
        <v>2.6652580694159461E-2</v>
      </c>
      <c r="R113" s="235">
        <f t="shared" si="18"/>
        <v>2.6652580694159444E-2</v>
      </c>
      <c r="S113" s="235">
        <f t="shared" si="18"/>
        <v>2.6652580694159066E-2</v>
      </c>
      <c r="T113" s="235">
        <f t="shared" si="18"/>
        <v>2.6652580694159451E-2</v>
      </c>
      <c r="U113" s="235">
        <f t="shared" si="18"/>
        <v>2.6652580694159766E-2</v>
      </c>
      <c r="V113" s="235">
        <f t="shared" si="18"/>
        <v>2.665258069415833E-2</v>
      </c>
      <c r="W113" s="235">
        <f t="shared" si="18"/>
        <v>2.6652580694160297E-2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2.1112488479009966E-2</v>
      </c>
      <c r="C114" s="235">
        <f t="shared" si="19"/>
        <v>2.1112488479009654E-2</v>
      </c>
      <c r="D114" s="235">
        <f t="shared" si="19"/>
        <v>2.1112488479011111E-2</v>
      </c>
      <c r="E114" s="235">
        <f t="shared" si="19"/>
        <v>2.1112488479010913E-2</v>
      </c>
      <c r="F114" s="235">
        <f t="shared" si="19"/>
        <v>2.1112488479011007E-2</v>
      </c>
      <c r="G114" s="235">
        <f t="shared" si="19"/>
        <v>2.1112488479011881E-2</v>
      </c>
      <c r="H114" s="235">
        <f t="shared" si="19"/>
        <v>2.1112488479010615E-2</v>
      </c>
      <c r="I114" s="235">
        <f t="shared" si="19"/>
        <v>2.1112488479010885E-2</v>
      </c>
      <c r="J114" s="235">
        <f t="shared" si="19"/>
        <v>2.1112488479010916E-2</v>
      </c>
      <c r="K114" s="235">
        <f t="shared" si="19"/>
        <v>2.1112488479009917E-2</v>
      </c>
      <c r="L114" s="235">
        <f t="shared" si="19"/>
        <v>2.1112488479006906E-2</v>
      </c>
      <c r="M114" s="235">
        <f t="shared" si="19"/>
        <v>2.111248847900863E-2</v>
      </c>
      <c r="N114" s="235">
        <f t="shared" si="19"/>
        <v>2.111248847900881E-2</v>
      </c>
      <c r="O114" s="235">
        <f t="shared" si="19"/>
        <v>2.1112488479010514E-2</v>
      </c>
      <c r="P114" s="235">
        <f t="shared" si="19"/>
        <v>2.1112488479009903E-2</v>
      </c>
      <c r="Q114" s="235">
        <f t="shared" si="19"/>
        <v>2.1112488479010049E-2</v>
      </c>
      <c r="R114" s="235">
        <f t="shared" si="19"/>
        <v>2.1112488479010025E-2</v>
      </c>
      <c r="S114" s="235">
        <f t="shared" si="19"/>
        <v>2.111248847900973E-2</v>
      </c>
      <c r="T114" s="235">
        <f t="shared" si="19"/>
        <v>2.1112488479010035E-2</v>
      </c>
      <c r="U114" s="235">
        <f t="shared" si="19"/>
        <v>2.1112488479010282E-2</v>
      </c>
      <c r="V114" s="235">
        <f t="shared" si="19"/>
        <v>2.111248847900914E-2</v>
      </c>
      <c r="W114" s="235">
        <f t="shared" si="19"/>
        <v>2.1112488479010715E-2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1.2388743733154973E-2</v>
      </c>
      <c r="C115" s="302">
        <f t="shared" si="20"/>
        <v>1.1700942493685597E-2</v>
      </c>
      <c r="D115" s="302">
        <f t="shared" si="20"/>
        <v>1.155506892357237E-2</v>
      </c>
      <c r="E115" s="302">
        <f t="shared" si="20"/>
        <v>1.1769680283722916E-2</v>
      </c>
      <c r="F115" s="302">
        <f t="shared" si="20"/>
        <v>1.1770256822048316E-2</v>
      </c>
      <c r="G115" s="302">
        <f t="shared" si="20"/>
        <v>1.1787252591825614E-2</v>
      </c>
      <c r="H115" s="302">
        <f t="shared" si="20"/>
        <v>1.1425348551230164E-2</v>
      </c>
      <c r="I115" s="302">
        <f t="shared" si="20"/>
        <v>1.1505491046950419E-2</v>
      </c>
      <c r="J115" s="302">
        <f t="shared" si="20"/>
        <v>1.1869896426363295E-2</v>
      </c>
      <c r="K115" s="302">
        <f t="shared" si="20"/>
        <v>1.1774986053497704E-2</v>
      </c>
      <c r="L115" s="302">
        <f t="shared" si="20"/>
        <v>1.1587331770584196E-2</v>
      </c>
      <c r="M115" s="302">
        <f t="shared" si="20"/>
        <v>1.1545832333170636E-2</v>
      </c>
      <c r="N115" s="302">
        <f t="shared" si="20"/>
        <v>1.172406013136942E-2</v>
      </c>
      <c r="O115" s="302">
        <f t="shared" si="20"/>
        <v>1.1890488720270676E-2</v>
      </c>
      <c r="P115" s="302">
        <f t="shared" si="20"/>
        <v>1.3165693541776676E-2</v>
      </c>
      <c r="Q115" s="302">
        <f t="shared" si="20"/>
        <v>1.3612781118541292E-2</v>
      </c>
      <c r="R115" s="302">
        <f t="shared" si="20"/>
        <v>1.3711756729039133E-2</v>
      </c>
      <c r="S115" s="302">
        <f t="shared" si="20"/>
        <v>1.4144082947425253E-2</v>
      </c>
      <c r="T115" s="302">
        <f t="shared" si="20"/>
        <v>1.3840605310589131E-2</v>
      </c>
      <c r="U115" s="302">
        <f t="shared" si="20"/>
        <v>1.4477965943887151E-2</v>
      </c>
      <c r="V115" s="302">
        <f t="shared" si="20"/>
        <v>1.5032414432120273E-2</v>
      </c>
      <c r="W115" s="302">
        <f t="shared" si="20"/>
        <v>1.580988824662595E-2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3.3731393224812056E-2</v>
      </c>
      <c r="C116" s="303">
        <f t="shared" si="21"/>
        <v>5.8511918615614784E-2</v>
      </c>
      <c r="D116" s="303">
        <f t="shared" si="21"/>
        <v>5.341772412068696E-2</v>
      </c>
      <c r="E116" s="303">
        <f t="shared" si="21"/>
        <v>4.6654736436530113E-2</v>
      </c>
      <c r="F116" s="303">
        <f t="shared" si="21"/>
        <v>5.5977285023370474E-2</v>
      </c>
      <c r="G116" s="303">
        <f t="shared" si="21"/>
        <v>5.3149342189303887E-2</v>
      </c>
      <c r="H116" s="303">
        <f t="shared" si="21"/>
        <v>5.6186067583616925E-2</v>
      </c>
      <c r="I116" s="303">
        <f t="shared" si="21"/>
        <v>5.4713624290280226E-2</v>
      </c>
      <c r="J116" s="303">
        <f t="shared" si="21"/>
        <v>5.9490165240688106E-2</v>
      </c>
      <c r="K116" s="303">
        <f t="shared" si="21"/>
        <v>5.7710293205806583E-2</v>
      </c>
      <c r="L116" s="303">
        <f t="shared" si="21"/>
        <v>4.7413790934355833E-2</v>
      </c>
      <c r="M116" s="303">
        <f t="shared" si="21"/>
        <v>5.3303454568175236E-2</v>
      </c>
      <c r="N116" s="303">
        <f t="shared" si="21"/>
        <v>4.7622147357591592E-2</v>
      </c>
      <c r="O116" s="303">
        <f t="shared" si="21"/>
        <v>5.3310620926479847E-2</v>
      </c>
      <c r="P116" s="303">
        <f t="shared" si="21"/>
        <v>5.5135763691616796E-2</v>
      </c>
      <c r="Q116" s="303">
        <f t="shared" si="21"/>
        <v>5.9881503311767607E-2</v>
      </c>
      <c r="R116" s="303">
        <f t="shared" si="21"/>
        <v>5.9126011928262966E-2</v>
      </c>
      <c r="S116" s="303">
        <f t="shared" si="21"/>
        <v>6.0756336800048091E-2</v>
      </c>
      <c r="T116" s="303">
        <f t="shared" si="21"/>
        <v>5.6980178658453173E-2</v>
      </c>
      <c r="U116" s="303">
        <f t="shared" si="21"/>
        <v>5.8719859230965864E-2</v>
      </c>
      <c r="V116" s="303">
        <f t="shared" si="21"/>
        <v>5.8089720303541981E-2</v>
      </c>
      <c r="W116" s="303">
        <f t="shared" si="21"/>
        <v>6.3844712865467973E-2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2.5633052794088011E-2</v>
      </c>
      <c r="C117" s="304">
        <f t="shared" si="22"/>
        <v>2.3334145708762799E-2</v>
      </c>
      <c r="D117" s="304">
        <f t="shared" si="22"/>
        <v>2.3815844135535724E-2</v>
      </c>
      <c r="E117" s="304">
        <f t="shared" si="22"/>
        <v>2.4442398622016869E-2</v>
      </c>
      <c r="F117" s="304">
        <f t="shared" si="22"/>
        <v>2.3569318331042258E-2</v>
      </c>
      <c r="G117" s="304">
        <f t="shared" si="22"/>
        <v>2.383361803098866E-2</v>
      </c>
      <c r="H117" s="304">
        <f t="shared" si="22"/>
        <v>2.3560699322604794E-2</v>
      </c>
      <c r="I117" s="304">
        <f t="shared" si="22"/>
        <v>2.3696053961931154E-2</v>
      </c>
      <c r="J117" s="304">
        <f t="shared" si="22"/>
        <v>2.3237176509557454E-2</v>
      </c>
      <c r="K117" s="304">
        <f t="shared" si="22"/>
        <v>2.340687120545154E-2</v>
      </c>
      <c r="L117" s="304">
        <f t="shared" si="22"/>
        <v>2.4377093184436992E-2</v>
      </c>
      <c r="M117" s="304">
        <f t="shared" si="22"/>
        <v>2.3826838344646328E-2</v>
      </c>
      <c r="N117" s="304">
        <f t="shared" si="22"/>
        <v>2.4353246194756629E-2</v>
      </c>
      <c r="O117" s="304">
        <f t="shared" si="22"/>
        <v>2.3815241597893416E-2</v>
      </c>
      <c r="P117" s="304">
        <f t="shared" si="22"/>
        <v>2.3603891918565319E-2</v>
      </c>
      <c r="Q117" s="304">
        <f t="shared" si="22"/>
        <v>2.3145278001383121E-2</v>
      </c>
      <c r="R117" s="304">
        <f t="shared" si="22"/>
        <v>2.3212892673664373E-2</v>
      </c>
      <c r="S117" s="304">
        <f t="shared" si="22"/>
        <v>2.304650706734376E-2</v>
      </c>
      <c r="T117" s="304">
        <f t="shared" si="22"/>
        <v>2.3409766686245996E-2</v>
      </c>
      <c r="U117" s="304">
        <f t="shared" si="22"/>
        <v>2.3226640261561484E-2</v>
      </c>
      <c r="V117" s="304">
        <f t="shared" si="22"/>
        <v>2.3268077106748768E-2</v>
      </c>
      <c r="W117" s="304">
        <f t="shared" si="22"/>
        <v>2.2704472824292471E-2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8.0983404307240457E-3</v>
      </c>
      <c r="C118" s="304">
        <f t="shared" si="23"/>
        <v>3.5177772906851985E-2</v>
      </c>
      <c r="D118" s="304">
        <f t="shared" si="23"/>
        <v>2.9601879985151239E-2</v>
      </c>
      <c r="E118" s="304">
        <f t="shared" si="23"/>
        <v>2.2212337814513244E-2</v>
      </c>
      <c r="F118" s="304">
        <f t="shared" si="23"/>
        <v>3.2407966692328212E-2</v>
      </c>
      <c r="G118" s="304">
        <f t="shared" si="23"/>
        <v>2.9315724158315227E-2</v>
      </c>
      <c r="H118" s="304">
        <f t="shared" si="23"/>
        <v>3.262536826101213E-2</v>
      </c>
      <c r="I118" s="304">
        <f t="shared" si="23"/>
        <v>3.1017570328349061E-2</v>
      </c>
      <c r="J118" s="304">
        <f t="shared" si="23"/>
        <v>3.6252988731130656E-2</v>
      </c>
      <c r="K118" s="304">
        <f t="shared" si="23"/>
        <v>3.4303422000355042E-2</v>
      </c>
      <c r="L118" s="304">
        <f t="shared" si="23"/>
        <v>2.3036697749918837E-2</v>
      </c>
      <c r="M118" s="304">
        <f t="shared" si="23"/>
        <v>2.9476616223528901E-2</v>
      </c>
      <c r="N118" s="304">
        <f t="shared" si="23"/>
        <v>2.3268901162834962E-2</v>
      </c>
      <c r="O118" s="304">
        <f t="shared" si="23"/>
        <v>2.9495379328586431E-2</v>
      </c>
      <c r="P118" s="304">
        <f t="shared" si="23"/>
        <v>3.153187177305148E-2</v>
      </c>
      <c r="Q118" s="304">
        <f t="shared" si="23"/>
        <v>3.6736225310384486E-2</v>
      </c>
      <c r="R118" s="304">
        <f t="shared" si="23"/>
        <v>3.5913119254598593E-2</v>
      </c>
      <c r="S118" s="304">
        <f t="shared" si="23"/>
        <v>3.7709829732704328E-2</v>
      </c>
      <c r="T118" s="304">
        <f t="shared" si="23"/>
        <v>3.3570411972207177E-2</v>
      </c>
      <c r="U118" s="304">
        <f t="shared" si="23"/>
        <v>3.5493218969404383E-2</v>
      </c>
      <c r="V118" s="304">
        <f t="shared" si="23"/>
        <v>3.482164319679322E-2</v>
      </c>
      <c r="W118" s="304">
        <f t="shared" si="23"/>
        <v>4.1140240041175509E-2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0.78481796965433348</v>
      </c>
      <c r="C119" s="303">
        <f t="shared" si="24"/>
        <v>0.76877142030163981</v>
      </c>
      <c r="D119" s="303">
        <f t="shared" si="24"/>
        <v>0.77232554387297025</v>
      </c>
      <c r="E119" s="303">
        <f t="shared" si="24"/>
        <v>0.77668097949429293</v>
      </c>
      <c r="F119" s="303">
        <f t="shared" si="24"/>
        <v>0.77041363538753815</v>
      </c>
      <c r="G119" s="303">
        <f t="shared" si="24"/>
        <v>0.77229953350201219</v>
      </c>
      <c r="H119" s="303">
        <f t="shared" si="24"/>
        <v>0.7705799276276426</v>
      </c>
      <c r="I119" s="303">
        <f t="shared" si="24"/>
        <v>0.77149848718761593</v>
      </c>
      <c r="J119" s="303">
        <f t="shared" si="24"/>
        <v>0.76796361194110274</v>
      </c>
      <c r="K119" s="303">
        <f t="shared" si="24"/>
        <v>0.76924446291322446</v>
      </c>
      <c r="L119" s="303">
        <f t="shared" si="24"/>
        <v>0.77633284254115054</v>
      </c>
      <c r="M119" s="303">
        <f t="shared" si="24"/>
        <v>0.77241057028400539</v>
      </c>
      <c r="N119" s="303">
        <f t="shared" si="24"/>
        <v>0.77607122222100422</v>
      </c>
      <c r="O119" s="303">
        <f t="shared" si="24"/>
        <v>0.77209933615222948</v>
      </c>
      <c r="P119" s="303">
        <f t="shared" si="24"/>
        <v>0.76973871244323655</v>
      </c>
      <c r="Q119" s="303">
        <f t="shared" si="24"/>
        <v>0.76615103395645878</v>
      </c>
      <c r="R119" s="303">
        <f t="shared" si="24"/>
        <v>0.76657089837648151</v>
      </c>
      <c r="S119" s="303">
        <f t="shared" si="24"/>
        <v>0.76509059690843295</v>
      </c>
      <c r="T119" s="303">
        <f t="shared" si="24"/>
        <v>0.76789882402070553</v>
      </c>
      <c r="U119" s="303">
        <f t="shared" si="24"/>
        <v>0.7661627253012897</v>
      </c>
      <c r="V119" s="303">
        <f t="shared" si="24"/>
        <v>0.76609338678232852</v>
      </c>
      <c r="W119" s="303">
        <f t="shared" si="24"/>
        <v>0.76153353539448876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0.76899158382264032</v>
      </c>
      <c r="C120" s="304">
        <f t="shared" si="25"/>
        <v>0.7000243712628843</v>
      </c>
      <c r="D120" s="304">
        <f t="shared" si="25"/>
        <v>0.71447532406607173</v>
      </c>
      <c r="E120" s="304">
        <f t="shared" si="25"/>
        <v>0.73327195866050654</v>
      </c>
      <c r="F120" s="304">
        <f t="shared" si="25"/>
        <v>0.70707954993126754</v>
      </c>
      <c r="G120" s="304">
        <f t="shared" si="25"/>
        <v>0.7150085409296606</v>
      </c>
      <c r="H120" s="304">
        <f t="shared" si="25"/>
        <v>0.70682097967814406</v>
      </c>
      <c r="I120" s="304">
        <f t="shared" si="25"/>
        <v>0.7108816188579351</v>
      </c>
      <c r="J120" s="304">
        <f t="shared" si="25"/>
        <v>0.69711529528672356</v>
      </c>
      <c r="K120" s="304">
        <f t="shared" si="25"/>
        <v>0.70220613616354599</v>
      </c>
      <c r="L120" s="304">
        <f t="shared" si="25"/>
        <v>0.73131279553310991</v>
      </c>
      <c r="M120" s="304">
        <f t="shared" si="25"/>
        <v>0.71480515033939007</v>
      </c>
      <c r="N120" s="304">
        <f t="shared" si="25"/>
        <v>0.73059738584269884</v>
      </c>
      <c r="O120" s="304">
        <f t="shared" si="25"/>
        <v>0.71445724793680232</v>
      </c>
      <c r="P120" s="304">
        <f t="shared" si="25"/>
        <v>0.70811675755695991</v>
      </c>
      <c r="Q120" s="304">
        <f t="shared" si="25"/>
        <v>0.69435834004149377</v>
      </c>
      <c r="R120" s="304">
        <f t="shared" si="25"/>
        <v>0.6963867802099315</v>
      </c>
      <c r="S120" s="304">
        <f t="shared" si="25"/>
        <v>0.69139521202031273</v>
      </c>
      <c r="T120" s="304">
        <f t="shared" si="25"/>
        <v>0.70229300058738009</v>
      </c>
      <c r="U120" s="304">
        <f t="shared" si="25"/>
        <v>0.69679920784684468</v>
      </c>
      <c r="V120" s="304">
        <f t="shared" si="25"/>
        <v>0.69804231320246279</v>
      </c>
      <c r="W120" s="304">
        <f t="shared" si="25"/>
        <v>0.68113418472877418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1.5826385831693164E-2</v>
      </c>
      <c r="C121" s="304">
        <f t="shared" si="26"/>
        <v>6.8747049038755462E-2</v>
      </c>
      <c r="D121" s="304">
        <f t="shared" si="26"/>
        <v>5.7850219806898515E-2</v>
      </c>
      <c r="E121" s="304">
        <f t="shared" si="26"/>
        <v>4.3409020833786401E-2</v>
      </c>
      <c r="F121" s="304">
        <f t="shared" si="26"/>
        <v>6.3334085456270534E-2</v>
      </c>
      <c r="G121" s="304">
        <f t="shared" si="26"/>
        <v>5.7290992572351519E-2</v>
      </c>
      <c r="H121" s="304">
        <f t="shared" si="26"/>
        <v>6.3758947949498573E-2</v>
      </c>
      <c r="I121" s="304">
        <f t="shared" si="26"/>
        <v>6.0616868329680801E-2</v>
      </c>
      <c r="J121" s="304">
        <f t="shared" si="26"/>
        <v>7.0848316654379129E-2</v>
      </c>
      <c r="K121" s="304">
        <f t="shared" si="26"/>
        <v>6.7038326749678495E-2</v>
      </c>
      <c r="L121" s="304">
        <f t="shared" si="26"/>
        <v>4.5020047008040735E-2</v>
      </c>
      <c r="M121" s="304">
        <f t="shared" si="26"/>
        <v>5.7605419944615217E-2</v>
      </c>
      <c r="N121" s="304">
        <f t="shared" si="26"/>
        <v>4.5473836378305328E-2</v>
      </c>
      <c r="O121" s="304">
        <f t="shared" si="26"/>
        <v>5.7642088215427156E-2</v>
      </c>
      <c r="P121" s="304">
        <f t="shared" si="26"/>
        <v>6.1621954886276677E-2</v>
      </c>
      <c r="Q121" s="304">
        <f t="shared" si="26"/>
        <v>7.1792693914964956E-2</v>
      </c>
      <c r="R121" s="304">
        <f t="shared" si="26"/>
        <v>7.0184118166550069E-2</v>
      </c>
      <c r="S121" s="304">
        <f t="shared" si="26"/>
        <v>7.3695384888120205E-2</v>
      </c>
      <c r="T121" s="304">
        <f t="shared" si="26"/>
        <v>6.5605823433325453E-2</v>
      </c>
      <c r="U121" s="304">
        <f t="shared" si="26"/>
        <v>6.9363517454444995E-2</v>
      </c>
      <c r="V121" s="304">
        <f t="shared" si="26"/>
        <v>6.8051073579865673E-2</v>
      </c>
      <c r="W121" s="304">
        <f t="shared" si="26"/>
        <v>8.0399350665714506E-2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0.10852865018790916</v>
      </c>
      <c r="C122" s="303">
        <f t="shared" si="27"/>
        <v>0.10048247538927065</v>
      </c>
      <c r="D122" s="303">
        <f t="shared" si="27"/>
        <v>0.10216841988297712</v>
      </c>
      <c r="E122" s="303">
        <f t="shared" si="27"/>
        <v>0.10436136058566101</v>
      </c>
      <c r="F122" s="303">
        <f t="shared" si="27"/>
        <v>0.10130557956724989</v>
      </c>
      <c r="G122" s="303">
        <f t="shared" si="27"/>
        <v>0.10223062851706316</v>
      </c>
      <c r="H122" s="303">
        <f t="shared" si="27"/>
        <v>0.10127541303771845</v>
      </c>
      <c r="I122" s="303">
        <f t="shared" si="27"/>
        <v>0.10174915427536095</v>
      </c>
      <c r="J122" s="303">
        <f t="shared" si="27"/>
        <v>0.10014308319205306</v>
      </c>
      <c r="K122" s="303">
        <f t="shared" si="27"/>
        <v>0.10073701462768136</v>
      </c>
      <c r="L122" s="303">
        <f t="shared" si="27"/>
        <v>0.10413279155412786</v>
      </c>
      <c r="M122" s="303">
        <f t="shared" si="27"/>
        <v>0.10220689961486207</v>
      </c>
      <c r="N122" s="303">
        <f t="shared" si="27"/>
        <v>0.10404932709024822</v>
      </c>
      <c r="O122" s="303">
        <f t="shared" si="27"/>
        <v>0.10216631100122853</v>
      </c>
      <c r="P122" s="303">
        <f t="shared" si="27"/>
        <v>0.10142658712357965</v>
      </c>
      <c r="Q122" s="303">
        <f t="shared" si="27"/>
        <v>9.9821438413442085E-2</v>
      </c>
      <c r="R122" s="303">
        <f t="shared" si="27"/>
        <v>0.10005808976642647</v>
      </c>
      <c r="S122" s="303">
        <f t="shared" si="27"/>
        <v>9.9475740144304034E-2</v>
      </c>
      <c r="T122" s="303">
        <f t="shared" si="27"/>
        <v>0.10074714881046216</v>
      </c>
      <c r="U122" s="303">
        <f t="shared" si="27"/>
        <v>0.10010620632406654</v>
      </c>
      <c r="V122" s="303">
        <f t="shared" si="27"/>
        <v>0.10025123528222103</v>
      </c>
      <c r="W122" s="303">
        <f t="shared" si="27"/>
        <v>9.8278620293625413E-2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8.9715684779307858E-2</v>
      </c>
      <c r="C123" s="304">
        <f t="shared" si="28"/>
        <v>8.166950998066963E-2</v>
      </c>
      <c r="D123" s="304">
        <f t="shared" si="28"/>
        <v>8.3355454474374799E-2</v>
      </c>
      <c r="E123" s="304">
        <f t="shared" si="28"/>
        <v>8.5548395177058853E-2</v>
      </c>
      <c r="F123" s="304">
        <f t="shared" si="28"/>
        <v>8.249261415864767E-2</v>
      </c>
      <c r="G123" s="304">
        <f t="shared" si="28"/>
        <v>8.3417663108460161E-2</v>
      </c>
      <c r="H123" s="304">
        <f t="shared" si="28"/>
        <v>8.2462447629116573E-2</v>
      </c>
      <c r="I123" s="304">
        <f t="shared" si="28"/>
        <v>8.2936188866758825E-2</v>
      </c>
      <c r="J123" s="304">
        <f t="shared" si="28"/>
        <v>8.1330117783450923E-2</v>
      </c>
      <c r="K123" s="304">
        <f t="shared" si="28"/>
        <v>8.1924049219080114E-2</v>
      </c>
      <c r="L123" s="304">
        <f t="shared" si="28"/>
        <v>8.5319826145529284E-2</v>
      </c>
      <c r="M123" s="304">
        <f t="shared" si="28"/>
        <v>8.3393934206261955E-2</v>
      </c>
      <c r="N123" s="304">
        <f t="shared" si="28"/>
        <v>8.5236361681647971E-2</v>
      </c>
      <c r="O123" s="304">
        <f t="shared" si="28"/>
        <v>8.3353345592626749E-2</v>
      </c>
      <c r="P123" s="304">
        <f t="shared" si="28"/>
        <v>8.2613621714978408E-2</v>
      </c>
      <c r="Q123" s="304">
        <f t="shared" si="28"/>
        <v>8.1008473004840723E-2</v>
      </c>
      <c r="R123" s="304">
        <f t="shared" si="28"/>
        <v>8.1245124357825133E-2</v>
      </c>
      <c r="S123" s="304">
        <f t="shared" si="28"/>
        <v>8.066277473570295E-2</v>
      </c>
      <c r="T123" s="304">
        <f t="shared" si="28"/>
        <v>8.1934183401860802E-2</v>
      </c>
      <c r="U123" s="304">
        <f t="shared" si="28"/>
        <v>8.1293240915464957E-2</v>
      </c>
      <c r="V123" s="304">
        <f t="shared" si="28"/>
        <v>8.1438269873620475E-2</v>
      </c>
      <c r="W123" s="304">
        <f t="shared" si="28"/>
        <v>7.9465654885023454E-2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1.8812965408601303E-2</v>
      </c>
      <c r="C124" s="305">
        <f t="shared" si="29"/>
        <v>1.8812965408601019E-2</v>
      </c>
      <c r="D124" s="305">
        <f t="shared" si="29"/>
        <v>1.8812965408602313E-2</v>
      </c>
      <c r="E124" s="305">
        <f t="shared" si="29"/>
        <v>1.881296540860215E-2</v>
      </c>
      <c r="F124" s="305">
        <f t="shared" si="29"/>
        <v>1.8812965408602226E-2</v>
      </c>
      <c r="G124" s="305">
        <f t="shared" si="29"/>
        <v>1.8812965408603003E-2</v>
      </c>
      <c r="H124" s="305">
        <f t="shared" si="29"/>
        <v>1.8812965408601869E-2</v>
      </c>
      <c r="I124" s="305">
        <f t="shared" si="29"/>
        <v>1.8812965408602125E-2</v>
      </c>
      <c r="J124" s="305">
        <f t="shared" si="29"/>
        <v>1.8812965408602153E-2</v>
      </c>
      <c r="K124" s="305">
        <f t="shared" si="29"/>
        <v>1.8812965408601251E-2</v>
      </c>
      <c r="L124" s="305">
        <f t="shared" si="29"/>
        <v>1.8812965408598576E-2</v>
      </c>
      <c r="M124" s="305">
        <f t="shared" si="29"/>
        <v>1.881296540860011E-2</v>
      </c>
      <c r="N124" s="305">
        <f t="shared" si="29"/>
        <v>1.8812965408600259E-2</v>
      </c>
      <c r="O124" s="305">
        <f t="shared" si="29"/>
        <v>1.8812965408601778E-2</v>
      </c>
      <c r="P124" s="305">
        <f t="shared" si="29"/>
        <v>1.8812965408601241E-2</v>
      </c>
      <c r="Q124" s="305">
        <f t="shared" si="29"/>
        <v>1.8812965408601365E-2</v>
      </c>
      <c r="R124" s="305">
        <f t="shared" si="29"/>
        <v>1.8812965408601348E-2</v>
      </c>
      <c r="S124" s="305">
        <f t="shared" si="29"/>
        <v>1.8812965408601081E-2</v>
      </c>
      <c r="T124" s="305">
        <f t="shared" si="29"/>
        <v>1.8812965408601355E-2</v>
      </c>
      <c r="U124" s="305">
        <f t="shared" si="29"/>
        <v>1.8812965408601577E-2</v>
      </c>
      <c r="V124" s="305">
        <f t="shared" si="29"/>
        <v>1.8812965408600564E-2</v>
      </c>
      <c r="W124" s="305">
        <f t="shared" si="29"/>
        <v>1.8812965408601959E-2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1.0000000000000002</v>
      </c>
      <c r="E126" s="234">
        <f t="shared" si="30"/>
        <v>1</v>
      </c>
      <c r="F126" s="234">
        <f t="shared" si="30"/>
        <v>1</v>
      </c>
      <c r="G126" s="234">
        <f t="shared" si="30"/>
        <v>1.0000000000000002</v>
      </c>
      <c r="H126" s="234">
        <f t="shared" si="30"/>
        <v>0.99999999999999967</v>
      </c>
      <c r="I126" s="234">
        <f t="shared" si="30"/>
        <v>1</v>
      </c>
      <c r="J126" s="234">
        <f t="shared" si="30"/>
        <v>0.99999999999999989</v>
      </c>
      <c r="K126" s="234">
        <f t="shared" si="30"/>
        <v>1</v>
      </c>
      <c r="L126" s="234">
        <f t="shared" si="30"/>
        <v>1.0000000000000002</v>
      </c>
      <c r="M126" s="234">
        <f t="shared" si="30"/>
        <v>1.0000000000000002</v>
      </c>
      <c r="N126" s="234">
        <f t="shared" si="30"/>
        <v>1.0000000000000004</v>
      </c>
      <c r="O126" s="234">
        <f t="shared" si="30"/>
        <v>1</v>
      </c>
      <c r="P126" s="234">
        <f t="shared" si="30"/>
        <v>0.99999999999999967</v>
      </c>
      <c r="Q126" s="234">
        <f t="shared" si="30"/>
        <v>1.0000000000000002</v>
      </c>
      <c r="R126" s="234">
        <f t="shared" si="30"/>
        <v>0.99999999999999978</v>
      </c>
      <c r="S126" s="234">
        <f t="shared" si="30"/>
        <v>0.99999999999999978</v>
      </c>
      <c r="T126" s="234">
        <f t="shared" si="30"/>
        <v>1.0000000000000002</v>
      </c>
      <c r="U126" s="234">
        <f t="shared" si="30"/>
        <v>1</v>
      </c>
      <c r="V126" s="234">
        <f t="shared" si="30"/>
        <v>1</v>
      </c>
      <c r="W126" s="234">
        <f t="shared" si="30"/>
        <v>1.0000000000000004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3.7027758007722789E-2</v>
      </c>
      <c r="C127" s="301">
        <f t="shared" si="31"/>
        <v>3.7027758007736146E-2</v>
      </c>
      <c r="D127" s="301">
        <f t="shared" si="31"/>
        <v>3.7027758007728701E-2</v>
      </c>
      <c r="E127" s="301">
        <f t="shared" si="31"/>
        <v>3.7027758007727722E-2</v>
      </c>
      <c r="F127" s="301">
        <f t="shared" si="31"/>
        <v>3.7027758007728694E-2</v>
      </c>
      <c r="G127" s="301">
        <f t="shared" si="31"/>
        <v>3.7027758007724398E-2</v>
      </c>
      <c r="H127" s="301">
        <f t="shared" si="31"/>
        <v>3.7027758007732281E-2</v>
      </c>
      <c r="I127" s="301">
        <f t="shared" si="31"/>
        <v>3.7027758007730241E-2</v>
      </c>
      <c r="J127" s="301">
        <f t="shared" si="31"/>
        <v>3.7027758007730213E-2</v>
      </c>
      <c r="K127" s="301">
        <f t="shared" si="31"/>
        <v>3.7027758007734987E-2</v>
      </c>
      <c r="L127" s="301">
        <f t="shared" si="31"/>
        <v>3.7027758007746284E-2</v>
      </c>
      <c r="M127" s="301">
        <f t="shared" si="31"/>
        <v>3.7027758007740143E-2</v>
      </c>
      <c r="N127" s="301">
        <f t="shared" si="31"/>
        <v>3.7027758007737402E-2</v>
      </c>
      <c r="O127" s="301">
        <f t="shared" si="31"/>
        <v>3.7027758007730983E-2</v>
      </c>
      <c r="P127" s="301">
        <f t="shared" si="31"/>
        <v>3.7027758007733606E-2</v>
      </c>
      <c r="Q127" s="301">
        <f t="shared" si="31"/>
        <v>3.7027758007736153E-2</v>
      </c>
      <c r="R127" s="301">
        <f t="shared" si="31"/>
        <v>3.7027758007737221E-2</v>
      </c>
      <c r="S127" s="301">
        <f t="shared" si="31"/>
        <v>3.7027758007739206E-2</v>
      </c>
      <c r="T127" s="301">
        <f t="shared" si="31"/>
        <v>3.7027758007736604E-2</v>
      </c>
      <c r="U127" s="301">
        <f t="shared" si="31"/>
        <v>3.7027758007738151E-2</v>
      </c>
      <c r="V127" s="301">
        <f t="shared" si="31"/>
        <v>3.702775800774142E-2</v>
      </c>
      <c r="W127" s="301">
        <f t="shared" si="31"/>
        <v>3.7027758007734161E-2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1.63269108141532E-2</v>
      </c>
      <c r="C128" s="235">
        <f t="shared" si="32"/>
        <v>1.6326910814159087E-2</v>
      </c>
      <c r="D128" s="235">
        <f t="shared" si="32"/>
        <v>1.6326910814155805E-2</v>
      </c>
      <c r="E128" s="235">
        <f t="shared" si="32"/>
        <v>1.6326910814155379E-2</v>
      </c>
      <c r="F128" s="235">
        <f t="shared" si="32"/>
        <v>1.6326910814155802E-2</v>
      </c>
      <c r="G128" s="235">
        <f t="shared" si="32"/>
        <v>1.6326910814153908E-2</v>
      </c>
      <c r="H128" s="235">
        <f t="shared" si="32"/>
        <v>1.6326910814157387E-2</v>
      </c>
      <c r="I128" s="235">
        <f t="shared" si="32"/>
        <v>1.6326910814156489E-2</v>
      </c>
      <c r="J128" s="235">
        <f t="shared" si="32"/>
        <v>1.6326910814156471E-2</v>
      </c>
      <c r="K128" s="235">
        <f t="shared" si="32"/>
        <v>1.6326910814158581E-2</v>
      </c>
      <c r="L128" s="235">
        <f t="shared" si="32"/>
        <v>1.632691081416356E-2</v>
      </c>
      <c r="M128" s="235">
        <f t="shared" si="32"/>
        <v>1.632691081416085E-2</v>
      </c>
      <c r="N128" s="235">
        <f t="shared" si="32"/>
        <v>1.6326910814159639E-2</v>
      </c>
      <c r="O128" s="235">
        <f t="shared" si="32"/>
        <v>1.6326910814156818E-2</v>
      </c>
      <c r="P128" s="235">
        <f t="shared" si="32"/>
        <v>1.6326910814157967E-2</v>
      </c>
      <c r="Q128" s="235">
        <f t="shared" si="32"/>
        <v>1.6326910814159094E-2</v>
      </c>
      <c r="R128" s="235">
        <f t="shared" si="32"/>
        <v>1.6326910814159556E-2</v>
      </c>
      <c r="S128" s="235">
        <f t="shared" si="32"/>
        <v>1.6326910814160437E-2</v>
      </c>
      <c r="T128" s="235">
        <f t="shared" si="32"/>
        <v>1.6326910814159296E-2</v>
      </c>
      <c r="U128" s="235">
        <f t="shared" si="32"/>
        <v>1.6326910814159969E-2</v>
      </c>
      <c r="V128" s="235">
        <f t="shared" si="32"/>
        <v>1.6326910814161419E-2</v>
      </c>
      <c r="W128" s="235">
        <f t="shared" si="32"/>
        <v>1.6326910814158213E-2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0.12664196861988611</v>
      </c>
      <c r="C129" s="235">
        <f t="shared" si="33"/>
        <v>0.12664196861993177</v>
      </c>
      <c r="D129" s="235">
        <f t="shared" si="33"/>
        <v>0.12664196861990631</v>
      </c>
      <c r="E129" s="235">
        <f t="shared" si="33"/>
        <v>0.12664196861990298</v>
      </c>
      <c r="F129" s="235">
        <f t="shared" si="33"/>
        <v>0.12664196861990623</v>
      </c>
      <c r="G129" s="235">
        <f t="shared" si="33"/>
        <v>0.1266419686198916</v>
      </c>
      <c r="H129" s="235">
        <f t="shared" si="33"/>
        <v>0.12664196861991853</v>
      </c>
      <c r="I129" s="235">
        <f t="shared" si="33"/>
        <v>0.12664196861991164</v>
      </c>
      <c r="J129" s="235">
        <f t="shared" si="33"/>
        <v>0.12664196861991145</v>
      </c>
      <c r="K129" s="235">
        <f t="shared" si="33"/>
        <v>0.12664196861992785</v>
      </c>
      <c r="L129" s="235">
        <f t="shared" si="33"/>
        <v>0.12664196861996649</v>
      </c>
      <c r="M129" s="235">
        <f t="shared" si="33"/>
        <v>0.12664196861994542</v>
      </c>
      <c r="N129" s="235">
        <f t="shared" si="33"/>
        <v>0.1266419686199361</v>
      </c>
      <c r="O129" s="235">
        <f t="shared" si="33"/>
        <v>0.12664196861991409</v>
      </c>
      <c r="P129" s="235">
        <f t="shared" si="33"/>
        <v>0.12664196861992308</v>
      </c>
      <c r="Q129" s="235">
        <f t="shared" si="33"/>
        <v>0.12664196861993185</v>
      </c>
      <c r="R129" s="235">
        <f t="shared" si="33"/>
        <v>0.12664196861993543</v>
      </c>
      <c r="S129" s="235">
        <f t="shared" si="33"/>
        <v>0.12664196861994226</v>
      </c>
      <c r="T129" s="235">
        <f t="shared" si="33"/>
        <v>0.12664196861993335</v>
      </c>
      <c r="U129" s="235">
        <f t="shared" si="33"/>
        <v>0.12664196861993862</v>
      </c>
      <c r="V129" s="235">
        <f t="shared" si="33"/>
        <v>0.12664196861994984</v>
      </c>
      <c r="W129" s="235">
        <f t="shared" si="33"/>
        <v>0.12664196861992508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5.591951767825451E-2</v>
      </c>
      <c r="C130" s="235">
        <f t="shared" si="34"/>
        <v>5.5919517678274674E-2</v>
      </c>
      <c r="D130" s="235">
        <f t="shared" si="34"/>
        <v>5.5919517678263454E-2</v>
      </c>
      <c r="E130" s="235">
        <f t="shared" si="34"/>
        <v>5.5919517678261962E-2</v>
      </c>
      <c r="F130" s="235">
        <f t="shared" si="34"/>
        <v>5.5919517678263406E-2</v>
      </c>
      <c r="G130" s="235">
        <f t="shared" si="34"/>
        <v>5.5919517678256966E-2</v>
      </c>
      <c r="H130" s="235">
        <f t="shared" si="34"/>
        <v>5.5919517678268839E-2</v>
      </c>
      <c r="I130" s="235">
        <f t="shared" si="34"/>
        <v>5.5919517678265779E-2</v>
      </c>
      <c r="J130" s="235">
        <f t="shared" si="34"/>
        <v>5.591951767826573E-2</v>
      </c>
      <c r="K130" s="235">
        <f t="shared" si="34"/>
        <v>5.5919517678272954E-2</v>
      </c>
      <c r="L130" s="235">
        <f t="shared" si="34"/>
        <v>5.5919517678290002E-2</v>
      </c>
      <c r="M130" s="235">
        <f t="shared" si="34"/>
        <v>5.5919517678280725E-2</v>
      </c>
      <c r="N130" s="235">
        <f t="shared" si="34"/>
        <v>5.5919517678276576E-2</v>
      </c>
      <c r="O130" s="235">
        <f t="shared" si="34"/>
        <v>5.5919517678266882E-2</v>
      </c>
      <c r="P130" s="235">
        <f t="shared" si="34"/>
        <v>5.5919517678270851E-2</v>
      </c>
      <c r="Q130" s="235">
        <f t="shared" si="34"/>
        <v>5.5919517678274709E-2</v>
      </c>
      <c r="R130" s="235">
        <f t="shared" si="34"/>
        <v>5.5919517678276312E-2</v>
      </c>
      <c r="S130" s="235">
        <f t="shared" si="34"/>
        <v>5.591951767827931E-2</v>
      </c>
      <c r="T130" s="235">
        <f t="shared" si="34"/>
        <v>5.5919517678275375E-2</v>
      </c>
      <c r="U130" s="235">
        <f t="shared" si="34"/>
        <v>5.59195176782777E-2</v>
      </c>
      <c r="V130" s="235">
        <f t="shared" si="34"/>
        <v>5.5919517678282661E-2</v>
      </c>
      <c r="W130" s="235">
        <f t="shared" si="34"/>
        <v>5.5919517678271684E-2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0.49123808839391425</v>
      </c>
      <c r="C131" s="302">
        <f t="shared" si="35"/>
        <v>0.2149631097147178</v>
      </c>
      <c r="D131" s="302">
        <f t="shared" si="35"/>
        <v>0.24052580191754266</v>
      </c>
      <c r="E131" s="302">
        <f t="shared" si="35"/>
        <v>0.29347623142489521</v>
      </c>
      <c r="F131" s="302">
        <f t="shared" si="35"/>
        <v>0.22880216290897215</v>
      </c>
      <c r="G131" s="302">
        <f t="shared" si="35"/>
        <v>0.24543211242975252</v>
      </c>
      <c r="H131" s="302">
        <f t="shared" si="35"/>
        <v>0.2230063010235119</v>
      </c>
      <c r="I131" s="302">
        <f t="shared" si="35"/>
        <v>0.23219834609254622</v>
      </c>
      <c r="J131" s="302">
        <f t="shared" si="35"/>
        <v>0.21253507851309322</v>
      </c>
      <c r="K131" s="302">
        <f t="shared" si="35"/>
        <v>0.21985923803749063</v>
      </c>
      <c r="L131" s="302">
        <f t="shared" si="35"/>
        <v>0.28412555776125847</v>
      </c>
      <c r="M131" s="302">
        <f t="shared" si="35"/>
        <v>0.24109326355227004</v>
      </c>
      <c r="N131" s="302">
        <f t="shared" si="35"/>
        <v>0.28442929284468121</v>
      </c>
      <c r="O131" s="302">
        <f t="shared" si="35"/>
        <v>0.24586722729443744</v>
      </c>
      <c r="P131" s="302">
        <f t="shared" si="35"/>
        <v>0.25175821919423896</v>
      </c>
      <c r="Q131" s="302">
        <f t="shared" si="35"/>
        <v>0.23203274046164671</v>
      </c>
      <c r="R131" s="302">
        <f t="shared" si="35"/>
        <v>0.23689269612208275</v>
      </c>
      <c r="S131" s="302">
        <f t="shared" si="35"/>
        <v>0.2339972051937885</v>
      </c>
      <c r="T131" s="302">
        <f t="shared" si="35"/>
        <v>0.24962676569436679</v>
      </c>
      <c r="U131" s="302">
        <f t="shared" si="35"/>
        <v>0.24783585030209151</v>
      </c>
      <c r="V131" s="302">
        <f t="shared" si="35"/>
        <v>0.25742027379968935</v>
      </c>
      <c r="W131" s="302">
        <f t="shared" si="35"/>
        <v>0.23795607348523598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0.27284575648606907</v>
      </c>
      <c r="C132" s="237">
        <f t="shared" si="36"/>
        <v>0.54912073516518067</v>
      </c>
      <c r="D132" s="237">
        <f t="shared" si="36"/>
        <v>0.52355804296240327</v>
      </c>
      <c r="E132" s="237">
        <f t="shared" si="36"/>
        <v>0.47060761345505675</v>
      </c>
      <c r="F132" s="237">
        <f t="shared" si="36"/>
        <v>0.53528168197097381</v>
      </c>
      <c r="G132" s="237">
        <f t="shared" si="36"/>
        <v>0.51865173245022078</v>
      </c>
      <c r="H132" s="237">
        <f t="shared" si="36"/>
        <v>0.54107754385641071</v>
      </c>
      <c r="I132" s="237">
        <f t="shared" si="36"/>
        <v>0.53188549878738955</v>
      </c>
      <c r="J132" s="237">
        <f t="shared" si="36"/>
        <v>0.5515487663668428</v>
      </c>
      <c r="K132" s="237">
        <f t="shared" si="36"/>
        <v>0.54422460684241492</v>
      </c>
      <c r="L132" s="237">
        <f t="shared" si="36"/>
        <v>0.47995828711857547</v>
      </c>
      <c r="M132" s="237">
        <f t="shared" si="36"/>
        <v>0.52299058132760301</v>
      </c>
      <c r="N132" s="237">
        <f t="shared" si="36"/>
        <v>0.47965455203520946</v>
      </c>
      <c r="O132" s="237">
        <f t="shared" si="36"/>
        <v>0.51821661758549387</v>
      </c>
      <c r="P132" s="237">
        <f t="shared" si="36"/>
        <v>0.51232562568567519</v>
      </c>
      <c r="Q132" s="237">
        <f t="shared" si="36"/>
        <v>0.53205110441825176</v>
      </c>
      <c r="R132" s="237">
        <f t="shared" si="36"/>
        <v>0.52719114875780859</v>
      </c>
      <c r="S132" s="237">
        <f t="shared" si="36"/>
        <v>0.53008663968609004</v>
      </c>
      <c r="T132" s="237">
        <f t="shared" si="36"/>
        <v>0.51445707918552885</v>
      </c>
      <c r="U132" s="237">
        <f t="shared" si="36"/>
        <v>0.51624799457779413</v>
      </c>
      <c r="V132" s="237">
        <f t="shared" si="36"/>
        <v>0.50666357108017535</v>
      </c>
      <c r="W132" s="237">
        <f t="shared" si="36"/>
        <v>0.52612777139467526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373.27477510034868</v>
      </c>
      <c r="C136" s="322">
        <f t="shared" si="37"/>
        <v>326.56561515543893</v>
      </c>
      <c r="D136" s="322">
        <f t="shared" si="37"/>
        <v>364.23336799258033</v>
      </c>
      <c r="E136" s="322">
        <f t="shared" si="37"/>
        <v>414.17304993380446</v>
      </c>
      <c r="F136" s="322">
        <f t="shared" si="37"/>
        <v>350.0371945162014</v>
      </c>
      <c r="G136" s="322">
        <f t="shared" si="37"/>
        <v>370.10586246291683</v>
      </c>
      <c r="H136" s="322">
        <f t="shared" si="37"/>
        <v>291.57079369195986</v>
      </c>
      <c r="I136" s="322">
        <f t="shared" si="37"/>
        <v>325.99816987497928</v>
      </c>
      <c r="J136" s="322">
        <f t="shared" si="37"/>
        <v>308.07286282933956</v>
      </c>
      <c r="K136" s="322">
        <f t="shared" si="37"/>
        <v>308.56721798896695</v>
      </c>
      <c r="L136" s="322">
        <f t="shared" si="37"/>
        <v>211.98859027833922</v>
      </c>
      <c r="M136" s="322">
        <f t="shared" si="37"/>
        <v>240.6106469007687</v>
      </c>
      <c r="N136" s="322">
        <f t="shared" si="37"/>
        <v>268.54696260582847</v>
      </c>
      <c r="O136" s="322">
        <f t="shared" si="37"/>
        <v>265.06132956543161</v>
      </c>
      <c r="P136" s="322">
        <f t="shared" si="37"/>
        <v>272.9895496255948</v>
      </c>
      <c r="Q136" s="322">
        <f t="shared" si="37"/>
        <v>268.0357431543743</v>
      </c>
      <c r="R136" s="322">
        <f t="shared" si="37"/>
        <v>269.05796128364739</v>
      </c>
      <c r="S136" s="322">
        <f t="shared" si="37"/>
        <v>275.95190313324463</v>
      </c>
      <c r="T136" s="322">
        <f t="shared" si="37"/>
        <v>264.65878797378639</v>
      </c>
      <c r="U136" s="322">
        <f t="shared" si="37"/>
        <v>290.48973045961179</v>
      </c>
      <c r="V136" s="322">
        <f t="shared" si="37"/>
        <v>248.53047053387942</v>
      </c>
      <c r="W136" s="322">
        <f t="shared" si="37"/>
        <v>254.10141150088455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1.8663738755014891</v>
      </c>
      <c r="C137" s="275">
        <f>IF(C$6=0,0,C$6/PPA!C$10*1000)</f>
        <v>1.6328280757772624</v>
      </c>
      <c r="D137" s="275">
        <f>IF(D$6=0,0,D$6/PPA!D$10*1000)</f>
        <v>1.8211668399629299</v>
      </c>
      <c r="E137" s="275">
        <f>IF(E$6=0,0,E$6/PPA!E$10*1000)</f>
        <v>2.0708652496689886</v>
      </c>
      <c r="F137" s="275">
        <f>IF(F$6=0,0,F$6/PPA!F$10*1000)</f>
        <v>1.7501859725810465</v>
      </c>
      <c r="G137" s="275">
        <f>IF(G$6=0,0,G$6/PPA!G$10*1000)</f>
        <v>1.8505293123146034</v>
      </c>
      <c r="H137" s="275">
        <f>IF(H$6=0,0,H$6/PPA!H$10*1000)</f>
        <v>1.4578539684598439</v>
      </c>
      <c r="I137" s="275">
        <f>IF(I$6=0,0,I$6/PPA!I$10*1000)</f>
        <v>1.6299908493749335</v>
      </c>
      <c r="J137" s="275">
        <f>IF(J$6=0,0,J$6/PPA!J$10*1000)</f>
        <v>1.5403643141467593</v>
      </c>
      <c r="K137" s="275">
        <f>IF(K$6=0,0,K$6/PPA!K$10*1000)</f>
        <v>1.542836089944901</v>
      </c>
      <c r="L137" s="275">
        <f>IF(L$6=0,0,L$6/PPA!L$10*1000)</f>
        <v>1.0599429513916767</v>
      </c>
      <c r="M137" s="275">
        <f>IF(M$6=0,0,M$6/PPA!M$10*1000)</f>
        <v>1.203053234503872</v>
      </c>
      <c r="N137" s="275">
        <f>IF(N$6=0,0,N$6/PPA!N$10*1000)</f>
        <v>1.342734813029123</v>
      </c>
      <c r="O137" s="275">
        <f>IF(O$6=0,0,O$6/PPA!O$10*1000)</f>
        <v>1.3253066478271862</v>
      </c>
      <c r="P137" s="275">
        <f>IF(P$6=0,0,P$6/PPA!P$10*1000)</f>
        <v>1.3649477481280177</v>
      </c>
      <c r="Q137" s="275">
        <f>IF(Q$6=0,0,Q$6/PPA!Q$10*1000)</f>
        <v>1.340178715771964</v>
      </c>
      <c r="R137" s="275">
        <f>IF(R$6=0,0,R$6/PPA!R$10*1000)</f>
        <v>1.3452898064183356</v>
      </c>
      <c r="S137" s="275">
        <f>IF(S$6=0,0,S$6/PPA!S$10*1000)</f>
        <v>1.3797595156663436</v>
      </c>
      <c r="T137" s="275">
        <f>IF(T$6=0,0,T$6/PPA!T$10*1000)</f>
        <v>1.3232939398690085</v>
      </c>
      <c r="U137" s="275">
        <f>IF(U$6=0,0,U$6/PPA!U$10*1000)</f>
        <v>1.4524486522981856</v>
      </c>
      <c r="V137" s="275">
        <f>IF(V$6=0,0,V$6/PPA!V$10*1000)</f>
        <v>1.242652352669497</v>
      </c>
      <c r="W137" s="275">
        <f>IF(W$6=0,0,W$6/PPA!W$10*1000)</f>
        <v>1.2705070575045345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2.6129234257020837</v>
      </c>
      <c r="C138" s="276">
        <f>IF(C$7=0,0,C$7/PPA!C$10*1000)</f>
        <v>2.2859593060881682</v>
      </c>
      <c r="D138" s="276">
        <f>IF(D$7=0,0,D$7/PPA!D$10*1000)</f>
        <v>2.5496335759481017</v>
      </c>
      <c r="E138" s="276">
        <f>IF(E$7=0,0,E$7/PPA!E$10*1000)</f>
        <v>2.8992113495365825</v>
      </c>
      <c r="F138" s="276">
        <f>IF(F$7=0,0,F$7/PPA!F$10*1000)</f>
        <v>2.4502603616134651</v>
      </c>
      <c r="G138" s="276">
        <f>IF(G$7=0,0,G$7/PPA!G$10*1000)</f>
        <v>2.590741037240444</v>
      </c>
      <c r="H138" s="276">
        <f>IF(H$7=0,0,H$7/PPA!H$10*1000)</f>
        <v>2.0409955558437813</v>
      </c>
      <c r="I138" s="276">
        <f>IF(I$7=0,0,I$7/PPA!I$10*1000)</f>
        <v>2.2819871891249064</v>
      </c>
      <c r="J138" s="276">
        <f>IF(J$7=0,0,J$7/PPA!J$10*1000)</f>
        <v>2.1565100398054629</v>
      </c>
      <c r="K138" s="276">
        <f>IF(K$7=0,0,K$7/PPA!K$10*1000)</f>
        <v>2.1599705259228612</v>
      </c>
      <c r="L138" s="276">
        <f>IF(L$7=0,0,L$7/PPA!L$10*1000)</f>
        <v>1.4839201319483477</v>
      </c>
      <c r="M138" s="276">
        <f>IF(M$7=0,0,M$7/PPA!M$10*1000)</f>
        <v>1.6842745283054206</v>
      </c>
      <c r="N138" s="276">
        <f>IF(N$7=0,0,N$7/PPA!N$10*1000)</f>
        <v>1.8798287382407719</v>
      </c>
      <c r="O138" s="276">
        <f>IF(O$7=0,0,O$7/PPA!O$10*1000)</f>
        <v>1.8554293069580603</v>
      </c>
      <c r="P138" s="276">
        <f>IF(P$7=0,0,P$7/PPA!P$10*1000)</f>
        <v>1.9109268473792242</v>
      </c>
      <c r="Q138" s="276">
        <f>IF(Q$7=0,0,Q$7/PPA!Q$10*1000)</f>
        <v>1.8762502020807494</v>
      </c>
      <c r="R138" s="276">
        <f>IF(R$7=0,0,R$7/PPA!R$10*1000)</f>
        <v>1.8834057289856696</v>
      </c>
      <c r="S138" s="276">
        <f>IF(S$7=0,0,S$7/PPA!S$10*1000)</f>
        <v>1.9316633219328816</v>
      </c>
      <c r="T138" s="276">
        <f>IF(T$7=0,0,T$7/PPA!T$10*1000)</f>
        <v>1.8526115158166119</v>
      </c>
      <c r="U138" s="276">
        <f>IF(U$7=0,0,U$7/PPA!U$10*1000)</f>
        <v>2.0334281132174605</v>
      </c>
      <c r="V138" s="276">
        <f>IF(V$7=0,0,V$7/PPA!V$10*1000)</f>
        <v>1.7397132937372952</v>
      </c>
      <c r="W138" s="276">
        <f>IF(W$7=0,0,W$7/PPA!W$10*1000)</f>
        <v>1.7787098805063482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14.930991004011908</v>
      </c>
      <c r="C139" s="276">
        <f>IF(C$8=0,0,C$8/PPA!C$10*1000)</f>
        <v>13.062624606218099</v>
      </c>
      <c r="D139" s="276">
        <f>IF(D$8=0,0,D$8/PPA!D$10*1000)</f>
        <v>14.569334719703441</v>
      </c>
      <c r="E139" s="276">
        <f>IF(E$8=0,0,E$8/PPA!E$10*1000)</f>
        <v>16.566921997351905</v>
      </c>
      <c r="F139" s="276">
        <f>IF(F$8=0,0,F$8/PPA!F$10*1000)</f>
        <v>14.001487780648372</v>
      </c>
      <c r="G139" s="276">
        <f>IF(G$8=0,0,G$8/PPA!G$10*1000)</f>
        <v>14.804234498516827</v>
      </c>
      <c r="H139" s="276">
        <f>IF(H$8=0,0,H$8/PPA!H$10*1000)</f>
        <v>11.66283174767875</v>
      </c>
      <c r="I139" s="276">
        <f>IF(I$8=0,0,I$8/PPA!I$10*1000)</f>
        <v>13.039926794999467</v>
      </c>
      <c r="J139" s="276">
        <f>IF(J$8=0,0,J$8/PPA!J$10*1000)</f>
        <v>12.322914513174073</v>
      </c>
      <c r="K139" s="276">
        <f>IF(K$8=0,0,K$8/PPA!K$10*1000)</f>
        <v>12.342688719559208</v>
      </c>
      <c r="L139" s="276">
        <f>IF(L$8=0,0,L$8/PPA!L$10*1000)</f>
        <v>8.4795436111334155</v>
      </c>
      <c r="M139" s="276">
        <f>IF(M$8=0,0,M$8/PPA!M$10*1000)</f>
        <v>9.6244258760309762</v>
      </c>
      <c r="N139" s="276">
        <f>IF(N$8=0,0,N$8/PPA!N$10*1000)</f>
        <v>10.741878504232982</v>
      </c>
      <c r="O139" s="276">
        <f>IF(O$8=0,0,O$8/PPA!O$10*1000)</f>
        <v>10.602453182617491</v>
      </c>
      <c r="P139" s="276">
        <f>IF(P$8=0,0,P$8/PPA!P$10*1000)</f>
        <v>10.919581985024138</v>
      </c>
      <c r="Q139" s="276">
        <f>IF(Q$8=0,0,Q$8/PPA!Q$10*1000)</f>
        <v>10.721429726175707</v>
      </c>
      <c r="R139" s="276">
        <f>IF(R$8=0,0,R$8/PPA!R$10*1000)</f>
        <v>10.762318451346685</v>
      </c>
      <c r="S139" s="276">
        <f>IF(S$8=0,0,S$8/PPA!S$10*1000)</f>
        <v>11.038076125330752</v>
      </c>
      <c r="T139" s="276">
        <f>IF(T$8=0,0,T$8/PPA!T$10*1000)</f>
        <v>10.586351518952068</v>
      </c>
      <c r="U139" s="276">
        <f>IF(U$8=0,0,U$8/PPA!U$10*1000)</f>
        <v>11.619589218385483</v>
      </c>
      <c r="V139" s="276">
        <f>IF(V$8=0,0,V$8/PPA!V$10*1000)</f>
        <v>9.9412188213559762</v>
      </c>
      <c r="W139" s="276">
        <f>IF(W$8=0,0,W$8/PPA!W$10*1000)</f>
        <v>10.164056460036276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7.4654955020059539</v>
      </c>
      <c r="C140" s="276">
        <f>IF(C$9=0,0,C$9/PPA!C$10*1000)</f>
        <v>6.5313123031090532</v>
      </c>
      <c r="D140" s="276">
        <f>IF(D$9=0,0,D$9/PPA!D$10*1000)</f>
        <v>7.2846673598517206</v>
      </c>
      <c r="E140" s="276">
        <f>IF(E$9=0,0,E$9/PPA!E$10*1000)</f>
        <v>8.2834609986759506</v>
      </c>
      <c r="F140" s="276">
        <f>IF(F$9=0,0,F$9/PPA!F$10*1000)</f>
        <v>7.0007438903241859</v>
      </c>
      <c r="G140" s="276">
        <f>IF(G$9=0,0,G$9/PPA!G$10*1000)</f>
        <v>7.4021172492584117</v>
      </c>
      <c r="H140" s="276">
        <f>IF(H$9=0,0,H$9/PPA!H$10*1000)</f>
        <v>5.8314158738393767</v>
      </c>
      <c r="I140" s="276">
        <f>IF(I$9=0,0,I$9/PPA!I$10*1000)</f>
        <v>6.519963397499736</v>
      </c>
      <c r="J140" s="276">
        <f>IF(J$9=0,0,J$9/PPA!J$10*1000)</f>
        <v>6.1614572565870391</v>
      </c>
      <c r="K140" s="276">
        <f>IF(K$9=0,0,K$9/PPA!K$10*1000)</f>
        <v>6.1713443597796038</v>
      </c>
      <c r="L140" s="276">
        <f>IF(L$9=0,0,L$9/PPA!L$10*1000)</f>
        <v>4.2397718055667069</v>
      </c>
      <c r="M140" s="276">
        <f>IF(M$9=0,0,M$9/PPA!M$10*1000)</f>
        <v>4.8122129380154881</v>
      </c>
      <c r="N140" s="276">
        <f>IF(N$9=0,0,N$9/PPA!N$10*1000)</f>
        <v>5.3709392521164911</v>
      </c>
      <c r="O140" s="276">
        <f>IF(O$9=0,0,O$9/PPA!O$10*1000)</f>
        <v>5.3012265913087457</v>
      </c>
      <c r="P140" s="276">
        <f>IF(P$9=0,0,P$9/PPA!P$10*1000)</f>
        <v>5.4597909925120724</v>
      </c>
      <c r="Q140" s="276">
        <f>IF(Q$9=0,0,Q$9/PPA!Q$10*1000)</f>
        <v>5.3607148630878552</v>
      </c>
      <c r="R140" s="276">
        <f>IF(R$9=0,0,R$9/PPA!R$10*1000)</f>
        <v>5.3811592256733416</v>
      </c>
      <c r="S140" s="276">
        <f>IF(S$9=0,0,S$9/PPA!S$10*1000)</f>
        <v>5.5190380626653743</v>
      </c>
      <c r="T140" s="276">
        <f>IF(T$9=0,0,T$9/PPA!T$10*1000)</f>
        <v>5.2931757594760338</v>
      </c>
      <c r="U140" s="276">
        <f>IF(U$9=0,0,U$9/PPA!U$10*1000)</f>
        <v>5.8097946091927417</v>
      </c>
      <c r="V140" s="276">
        <f>IF(V$9=0,0,V$9/PPA!V$10*1000)</f>
        <v>4.9706094106779872</v>
      </c>
      <c r="W140" s="276">
        <f>IF(W$9=0,0,W$9/PPA!W$10*1000)</f>
        <v>5.082028230018139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5.6659205213064556</v>
      </c>
      <c r="C141" s="277">
        <f>IF(C$10=0,0,C$10/PPA!C$10*1000)</f>
        <v>3.8323266688927067</v>
      </c>
      <c r="D141" s="277">
        <f>IF(D$10=0,0,D$10/PPA!D$10*1000)</f>
        <v>4.3852211907940868</v>
      </c>
      <c r="E141" s="277">
        <f>IF(E$10=0,0,E$10/PPA!E$10*1000)</f>
        <v>5.3544514514554757</v>
      </c>
      <c r="F141" s="277">
        <f>IF(F$10=0,0,F$10/PPA!F$10*1000)</f>
        <v>4.2102368670304688</v>
      </c>
      <c r="G141" s="277">
        <f>IF(G$10=0,0,G$10/PPA!G$10*1000)</f>
        <v>4.5542601079767095</v>
      </c>
      <c r="H141" s="277">
        <f>IF(H$10=0,0,H$10/PPA!H$10*1000)</f>
        <v>3.3994911127681267</v>
      </c>
      <c r="I141" s="277">
        <f>IF(I$10=0,0,I$10/PPA!I$10*1000)</f>
        <v>3.8699255760195763</v>
      </c>
      <c r="J141" s="277">
        <f>IF(J$10=0,0,J$10/PPA!J$10*1000)</f>
        <v>3.6411011485201836</v>
      </c>
      <c r="K141" s="277">
        <f>IF(K$10=0,0,K$10/PPA!K$10*1000)</f>
        <v>3.6654495492887031</v>
      </c>
      <c r="L141" s="277">
        <f>IF(L$10=0,0,L$10/PPA!L$10*1000)</f>
        <v>2.6820365177151011</v>
      </c>
      <c r="M141" s="277">
        <f>IF(M$10=0,0,M$10/PPA!M$10*1000)</f>
        <v>2.8970738491676764</v>
      </c>
      <c r="N141" s="277">
        <f>IF(N$10=0,0,N$10/PPA!N$10*1000)</f>
        <v>3.431744955136641</v>
      </c>
      <c r="O141" s="277">
        <f>IF(O$10=0,0,O$10/PPA!O$10*1000)</f>
        <v>3.286012464648826</v>
      </c>
      <c r="P141" s="277">
        <f>IF(P$10=0,0,P$10/PPA!P$10*1000)</f>
        <v>3.6935678471154039</v>
      </c>
      <c r="Q141" s="277">
        <f>IF(Q$10=0,0,Q$10/PPA!Q$10*1000)</f>
        <v>3.6198172214774691</v>
      </c>
      <c r="R141" s="277">
        <f>IF(R$10=0,0,R$10/PPA!R$10*1000)</f>
        <v>3.6800441146784455</v>
      </c>
      <c r="S141" s="277">
        <f>IF(S$10=0,0,S$10/PPA!S$10*1000)</f>
        <v>3.846818629144114</v>
      </c>
      <c r="T141" s="277">
        <f>IF(T$10=0,0,T$10/PPA!T$10*1000)</f>
        <v>3.7117689602466766</v>
      </c>
      <c r="U141" s="277">
        <f>IF(U$10=0,0,U$10/PPA!U$10*1000)</f>
        <v>4.2061636149424517</v>
      </c>
      <c r="V141" s="277">
        <f>IF(V$10=0,0,V$10/PPA!V$10*1000)</f>
        <v>3.7527514983510675</v>
      </c>
      <c r="W141" s="277">
        <f>IF(W$10=0,0,W$10/PPA!W$10*1000)</f>
        <v>3.8702931390862072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2.7132006321763478</v>
      </c>
      <c r="C142" s="278">
        <f>IF(C$16=0,0,C$16/PPA!C$10*1000)</f>
        <v>8.4401990508059725</v>
      </c>
      <c r="D142" s="278">
        <f>IF(D$16=0,0,D$16/PPA!D$10*1000)</f>
        <v>8.2296417281761762</v>
      </c>
      <c r="E142" s="278">
        <f>IF(E$16=0,0,E$16/PPA!E$10*1000)</f>
        <v>7.4026507608941339</v>
      </c>
      <c r="F142" s="278">
        <f>IF(F$16=0,0,F$16/PPA!F$10*1000)</f>
        <v>8.4920989549093697</v>
      </c>
      <c r="G142" s="278">
        <f>IF(G$16=0,0,G$16/PPA!G$10*1000)</f>
        <v>8.2975244130212733</v>
      </c>
      <c r="H142" s="278">
        <f>IF(H$16=0,0,H$16/PPA!H$10*1000)</f>
        <v>7.111194320511605</v>
      </c>
      <c r="I142" s="278">
        <f>IF(I$16=0,0,I$16/PPA!I$10*1000)</f>
        <v>7.6427191625758253</v>
      </c>
      <c r="J142" s="278">
        <f>IF(J$16=0,0,J$16/PPA!J$10*1000)</f>
        <v>8.1465232598242316</v>
      </c>
      <c r="K142" s="278">
        <f>IF(K$16=0,0,K$16/PPA!K$10*1000)</f>
        <v>7.8225250494552334</v>
      </c>
      <c r="L142" s="278">
        <f>IF(L$16=0,0,L$16/PPA!L$10*1000)</f>
        <v>3.9061070440981212</v>
      </c>
      <c r="M142" s="278">
        <f>IF(M$16=0,0,M$16/PPA!M$10*1000)</f>
        <v>5.4181948375610771</v>
      </c>
      <c r="N142" s="278">
        <f>IF(N$16=0,0,N$16/PPA!N$10*1000)</f>
        <v>4.9894826085753685</v>
      </c>
      <c r="O142" s="278">
        <f>IF(O$16=0,0,O$16/PPA!O$10*1000)</f>
        <v>5.9712624342120986</v>
      </c>
      <c r="P142" s="278">
        <f>IF(P$16=0,0,P$16/PPA!P$10*1000)</f>
        <v>6.480294791614833</v>
      </c>
      <c r="Q142" s="278">
        <f>IF(Q$16=0,0,Q$16/PPA!Q$10*1000)</f>
        <v>7.1561095760599658</v>
      </c>
      <c r="R142" s="278">
        <f>IF(R$16=0,0,R$16/PPA!R$10*1000)</f>
        <v>7.0608295000239476</v>
      </c>
      <c r="S142" s="278">
        <f>IF(S$16=0,0,S$16/PPA!S$10*1000)</f>
        <v>7.5131863195405177</v>
      </c>
      <c r="T142" s="278">
        <f>IF(T$16=0,0,T$16/PPA!T$10*1000)</f>
        <v>6.5951578419309502</v>
      </c>
      <c r="U142" s="278">
        <f>IF(U$16=0,0,U$16/PPA!U$10*1000)</f>
        <v>7.5538206903244811</v>
      </c>
      <c r="V142" s="278">
        <f>IF(V$16=0,0,V$16/PPA!V$10*1000)</f>
        <v>6.3681458183276769</v>
      </c>
      <c r="W142" s="278">
        <f>IF(W$16=0,0,W$16/PPA!W$10*1000)</f>
        <v>7.3777605006397051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331.9905354014748</v>
      </c>
      <c r="C143" s="278">
        <f>IF(C$17=0,0,C$17/PPA!C$10*1000)</f>
        <v>272.02436725386781</v>
      </c>
      <c r="D143" s="278">
        <f>IF(D$17=0,0,D$17/PPA!D$10*1000)</f>
        <v>307.10560984886354</v>
      </c>
      <c r="E143" s="278">
        <f>IF(E$17=0,0,E$17/PPA!E$10*1000)</f>
        <v>355.14515310201233</v>
      </c>
      <c r="F143" s="278">
        <f>IF(F$17=0,0,F$17/PPA!F$10*1000)</f>
        <v>293.26084967818485</v>
      </c>
      <c r="G143" s="278">
        <f>IF(G$17=0,0,G$17/PPA!G$10*1000)</f>
        <v>312.16751270454137</v>
      </c>
      <c r="H143" s="278">
        <f>IF(H$17=0,0,H$17/PPA!H$10*1000)</f>
        <v>244.2643570672771</v>
      </c>
      <c r="I143" s="278">
        <f>IF(I$17=0,0,I$17/PPA!I$10*1000)</f>
        <v>274.02983654410531</v>
      </c>
      <c r="J143" s="278">
        <f>IF(J$17=0,0,J$17/PPA!J$10*1000)</f>
        <v>256.00060727545025</v>
      </c>
      <c r="K143" s="278">
        <f>IF(K$17=0,0,K$17/PPA!K$10*1000)</f>
        <v>257.47901469622707</v>
      </c>
      <c r="L143" s="278">
        <f>IF(L$17=0,0,L$17/PPA!L$10*1000)</f>
        <v>181.45703034071227</v>
      </c>
      <c r="M143" s="278">
        <f>IF(M$17=0,0,M$17/PPA!M$10*1000)</f>
        <v>202.93097866482628</v>
      </c>
      <c r="N143" s="278">
        <f>IF(N$17=0,0,N$17/PPA!N$10*1000)</f>
        <v>229.70261460432963</v>
      </c>
      <c r="O143" s="278">
        <f>IF(O$17=0,0,O$17/PPA!O$10*1000)</f>
        <v>223.45016686183234</v>
      </c>
      <c r="P143" s="278">
        <f>IF(P$17=0,0,P$17/PPA!P$10*1000)</f>
        <v>228.75978432134377</v>
      </c>
      <c r="Q143" s="278">
        <f>IF(Q$17=0,0,Q$17/PPA!Q$10*1000)</f>
        <v>222.05877712514297</v>
      </c>
      <c r="R143" s="278">
        <f>IF(R$17=0,0,R$17/PPA!R$10*1000)</f>
        <v>223.2541822342456</v>
      </c>
      <c r="S143" s="278">
        <f>IF(S$17=0,0,S$17/PPA!S$10*1000)</f>
        <v>228.02739155998574</v>
      </c>
      <c r="T143" s="278">
        <f>IF(T$17=0,0,T$17/PPA!T$10*1000)</f>
        <v>220.64052212209299</v>
      </c>
      <c r="U143" s="278">
        <f>IF(U$17=0,0,U$17/PPA!U$10*1000)</f>
        <v>241.02821736052999</v>
      </c>
      <c r="V143" s="278">
        <f>IF(V$17=0,0,V$17/PPA!V$10*1000)</f>
        <v>206.36394418692069</v>
      </c>
      <c r="W143" s="278">
        <f>IF(W$17=0,0,W$17/PPA!W$10*1000)</f>
        <v>208.16303289833849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6.0293347381696396</v>
      </c>
      <c r="C144" s="279">
        <f>IF(C$30=0,0,C$30/PPA!C$10*1000)</f>
        <v>18.755997890679872</v>
      </c>
      <c r="D144" s="279">
        <f>IF(D$30=0,0,D$30/PPA!D$10*1000)</f>
        <v>18.288092729280326</v>
      </c>
      <c r="E144" s="279">
        <f>IF(E$30=0,0,E$30/PPA!E$10*1000)</f>
        <v>16.450335024209117</v>
      </c>
      <c r="F144" s="279">
        <f>IF(F$30=0,0,F$30/PPA!F$10*1000)</f>
        <v>18.871331010909639</v>
      </c>
      <c r="G144" s="279">
        <f>IF(G$30=0,0,G$30/PPA!G$10*1000)</f>
        <v>18.438943140047215</v>
      </c>
      <c r="H144" s="279">
        <f>IF(H$30=0,0,H$30/PPA!H$10*1000)</f>
        <v>15.802654045581288</v>
      </c>
      <c r="I144" s="279">
        <f>IF(I$30=0,0,I$30/PPA!I$10*1000)</f>
        <v>16.983820361279545</v>
      </c>
      <c r="J144" s="279">
        <f>IF(J$30=0,0,J$30/PPA!J$10*1000)</f>
        <v>18.10338502183156</v>
      </c>
      <c r="K144" s="279">
        <f>IF(K$30=0,0,K$30/PPA!K$10*1000)</f>
        <v>17.383388998789343</v>
      </c>
      <c r="L144" s="279">
        <f>IF(L$30=0,0,L$30/PPA!L$10*1000)</f>
        <v>8.6802378757735692</v>
      </c>
      <c r="M144" s="279">
        <f>IF(M$30=0,0,M$30/PPA!M$10*1000)</f>
        <v>12.040432972357909</v>
      </c>
      <c r="N144" s="279">
        <f>IF(N$30=0,0,N$30/PPA!N$10*1000)</f>
        <v>11.087739130167442</v>
      </c>
      <c r="O144" s="279">
        <f>IF(O$30=0,0,O$30/PPA!O$10*1000)</f>
        <v>13.269472076026831</v>
      </c>
      <c r="P144" s="279">
        <f>IF(P$30=0,0,P$30/PPA!P$10*1000)</f>
        <v>14.400655092477349</v>
      </c>
      <c r="Q144" s="279">
        <f>IF(Q$30=0,0,Q$30/PPA!Q$10*1000)</f>
        <v>15.902465724577645</v>
      </c>
      <c r="R144" s="279">
        <f>IF(R$30=0,0,R$30/PPA!R$10*1000)</f>
        <v>15.690732222275384</v>
      </c>
      <c r="S144" s="279">
        <f>IF(S$30=0,0,S$30/PPA!S$10*1000)</f>
        <v>16.695969598978863</v>
      </c>
      <c r="T144" s="279">
        <f>IF(T$30=0,0,T$30/PPA!T$10*1000)</f>
        <v>14.65590631540206</v>
      </c>
      <c r="U144" s="279">
        <f>IF(U$30=0,0,U$30/PPA!U$10*1000)</f>
        <v>16.786268200721</v>
      </c>
      <c r="V144" s="279">
        <f>IF(V$30=0,0,V$30/PPA!V$10*1000)</f>
        <v>14.151435151839225</v>
      </c>
      <c r="W144" s="279">
        <f>IF(W$30=0,0,W$30/PPA!W$10*1000)</f>
        <v>16.395023334754843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265.49273876111897</v>
      </c>
      <c r="C146" s="322">
        <f t="shared" si="38"/>
        <v>232.21932134994327</v>
      </c>
      <c r="D146" s="322">
        <f t="shared" si="38"/>
        <v>255.47439538229096</v>
      </c>
      <c r="E146" s="322">
        <f t="shared" si="38"/>
        <v>305.08519556583354</v>
      </c>
      <c r="F146" s="322">
        <f t="shared" si="38"/>
        <v>253.57287370107673</v>
      </c>
      <c r="G146" s="322">
        <f t="shared" si="38"/>
        <v>267.59812496721565</v>
      </c>
      <c r="H146" s="322">
        <f t="shared" si="38"/>
        <v>202.28030023286684</v>
      </c>
      <c r="I146" s="322">
        <f t="shared" si="38"/>
        <v>226.89729907975737</v>
      </c>
      <c r="J146" s="322">
        <f t="shared" si="38"/>
        <v>214.39054133544428</v>
      </c>
      <c r="K146" s="322">
        <f t="shared" si="38"/>
        <v>215.294634832047</v>
      </c>
      <c r="L146" s="322">
        <f t="shared" si="38"/>
        <v>147.31796078295002</v>
      </c>
      <c r="M146" s="322">
        <f t="shared" si="38"/>
        <v>169.23555458336222</v>
      </c>
      <c r="N146" s="322">
        <f t="shared" si="38"/>
        <v>189.08642394632</v>
      </c>
      <c r="O146" s="322">
        <f t="shared" si="38"/>
        <v>186.75667915412382</v>
      </c>
      <c r="P146" s="322">
        <f t="shared" si="38"/>
        <v>189.58627262974301</v>
      </c>
      <c r="Q146" s="322">
        <f t="shared" si="38"/>
        <v>187.84247054724301</v>
      </c>
      <c r="R146" s="322">
        <f t="shared" si="38"/>
        <v>190.4891939218769</v>
      </c>
      <c r="S146" s="322">
        <f t="shared" si="38"/>
        <v>190.62448624798685</v>
      </c>
      <c r="T146" s="322">
        <f t="shared" si="38"/>
        <v>187.43274552898993</v>
      </c>
      <c r="U146" s="322">
        <f t="shared" si="38"/>
        <v>204.1496261808087</v>
      </c>
      <c r="V146" s="322">
        <f t="shared" si="38"/>
        <v>171.88592941856467</v>
      </c>
      <c r="W146" s="322">
        <f t="shared" si="38"/>
        <v>176.54575255321203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1.4013030970887326</v>
      </c>
      <c r="C147" s="275">
        <f>IF(C$33=0,0,C$33/PPA!C$11*1000)</f>
        <v>1.2256819366510299</v>
      </c>
      <c r="D147" s="275">
        <f>IF(D$33=0,0,D$33/PPA!D$11*1000)</f>
        <v>1.3484250572977372</v>
      </c>
      <c r="E147" s="275">
        <f>IF(E$33=0,0,E$33/PPA!E$11*1000)</f>
        <v>1.6102769191251145</v>
      </c>
      <c r="F147" s="275">
        <f>IF(F$33=0,0,F$33/PPA!F$11*1000)</f>
        <v>1.3383885936509241</v>
      </c>
      <c r="G147" s="275">
        <f>IF(G$33=0,0,G$33/PPA!G$11*1000)</f>
        <v>1.41241558259388</v>
      </c>
      <c r="H147" s="275">
        <f>IF(H$33=0,0,H$33/PPA!H$11*1000)</f>
        <v>1.0676601270493022</v>
      </c>
      <c r="I147" s="275">
        <f>IF(I$33=0,0,I$33/PPA!I$11*1000)</f>
        <v>1.1975916531850166</v>
      </c>
      <c r="J147" s="275">
        <f>IF(J$33=0,0,J$33/PPA!J$11*1000)</f>
        <v>1.1315794584883705</v>
      </c>
      <c r="K147" s="275">
        <f>IF(K$33=0,0,K$33/PPA!K$11*1000)</f>
        <v>1.1363513743710596</v>
      </c>
      <c r="L147" s="275">
        <f>IF(L$33=0,0,L$33/PPA!L$11*1000)</f>
        <v>0.77756218744520667</v>
      </c>
      <c r="M147" s="275">
        <f>IF(M$33=0,0,M$33/PPA!M$11*1000)</f>
        <v>0.89324592409496817</v>
      </c>
      <c r="N147" s="275">
        <f>IF(N$33=0,0,N$33/PPA!N$11*1000)</f>
        <v>0.9980212367759137</v>
      </c>
      <c r="O147" s="275">
        <f>IF(O$33=0,0,O$33/PPA!O$11*1000)</f>
        <v>0.98572455925492541</v>
      </c>
      <c r="P147" s="275">
        <f>IF(P$33=0,0,P$33/PPA!P$11*1000)</f>
        <v>1.0006594991684699</v>
      </c>
      <c r="Q147" s="275">
        <f>IF(Q$33=0,0,Q$33/PPA!Q$11*1000)</f>
        <v>0.99145549882436335</v>
      </c>
      <c r="R147" s="275">
        <f>IF(R$33=0,0,R$33/PPA!R$11*1000)</f>
        <v>1.005425228012883</v>
      </c>
      <c r="S147" s="275">
        <f>IF(S$33=0,0,S$33/PPA!S$11*1000)</f>
        <v>1.0061393174319431</v>
      </c>
      <c r="T147" s="275">
        <f>IF(T$33=0,0,T$33/PPA!T$11*1000)</f>
        <v>0.98929292014250458</v>
      </c>
      <c r="U147" s="275">
        <f>IF(U$33=0,0,U$33/PPA!U$11*1000)</f>
        <v>1.0775266576841445</v>
      </c>
      <c r="V147" s="275">
        <f>IF(V$33=0,0,V$33/PPA!V$11*1000)</f>
        <v>0.90723492613830681</v>
      </c>
      <c r="W147" s="275">
        <f>IF(W$33=0,0,W$33/PPA!W$11*1000)</f>
        <v>0.93183004169949102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1.9885543942174104</v>
      </c>
      <c r="C148" s="276">
        <f>IF(C$34=0,0,C$34/PPA!C$11*1000)</f>
        <v>1.7393347706887827</v>
      </c>
      <c r="D148" s="276">
        <f>IF(D$34=0,0,D$34/PPA!D$11*1000)</f>
        <v>1.9135164822892619</v>
      </c>
      <c r="E148" s="276">
        <f>IF(E$34=0,0,E$34/PPA!E$11*1000)</f>
        <v>2.2851039508052677</v>
      </c>
      <c r="F148" s="276">
        <f>IF(F$34=0,0,F$34/PPA!F$11*1000)</f>
        <v>1.8992739861949224</v>
      </c>
      <c r="G148" s="276">
        <f>IF(G$34=0,0,G$34/PPA!G$11*1000)</f>
        <v>2.0043238461852586</v>
      </c>
      <c r="H148" s="276">
        <f>IF(H$34=0,0,H$34/PPA!H$11*1000)</f>
        <v>1.5150899484811258</v>
      </c>
      <c r="I148" s="276">
        <f>IF(I$34=0,0,I$34/PPA!I$11*1000)</f>
        <v>1.6994725476356813</v>
      </c>
      <c r="J148" s="276">
        <f>IF(J$34=0,0,J$34/PPA!J$11*1000)</f>
        <v>1.6057962829441468</v>
      </c>
      <c r="K148" s="276">
        <f>IF(K$34=0,0,K$34/PPA!K$11*1000)</f>
        <v>1.6125679901622865</v>
      </c>
      <c r="L148" s="276">
        <f>IF(L$34=0,0,L$34/PPA!L$11*1000)</f>
        <v>1.1034191730781271</v>
      </c>
      <c r="M148" s="276">
        <f>IF(M$34=0,0,M$34/PPA!M$11*1000)</f>
        <v>1.267583088316949</v>
      </c>
      <c r="N148" s="276">
        <f>IF(N$34=0,0,N$34/PPA!N$11*1000)</f>
        <v>1.416267130241966</v>
      </c>
      <c r="O148" s="276">
        <f>IF(O$34=0,0,O$34/PPA!O$11*1000)</f>
        <v>1.398817220818775</v>
      </c>
      <c r="P148" s="276">
        <f>IF(P$34=0,0,P$34/PPA!P$11*1000)</f>
        <v>1.420011022826458</v>
      </c>
      <c r="Q148" s="276">
        <f>IF(Q$34=0,0,Q$34/PPA!Q$11*1000)</f>
        <v>1.406949854713238</v>
      </c>
      <c r="R148" s="276">
        <f>IF(R$34=0,0,R$34/PPA!R$11*1000)</f>
        <v>1.4267739501723651</v>
      </c>
      <c r="S148" s="276">
        <f>IF(S$34=0,0,S$34/PPA!S$11*1000)</f>
        <v>1.4277872967175105</v>
      </c>
      <c r="T148" s="276">
        <f>IF(T$34=0,0,T$34/PPA!T$11*1000)</f>
        <v>1.4038809930589784</v>
      </c>
      <c r="U148" s="276">
        <f>IF(U$34=0,0,U$34/PPA!U$11*1000)</f>
        <v>1.5290912968620425</v>
      </c>
      <c r="V148" s="276">
        <f>IF(V$34=0,0,V$34/PPA!V$11*1000)</f>
        <v>1.2874345334053032</v>
      </c>
      <c r="W148" s="276">
        <f>IF(W$34=0,0,W$34/PPA!W$11*1000)</f>
        <v>1.3223368505607334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7.0760666435440971</v>
      </c>
      <c r="C149" s="276">
        <f>IF(C$35=0,0,C$35/PPA!C$11*1000)</f>
        <v>6.1892442010221984</v>
      </c>
      <c r="D149" s="276">
        <f>IF(D$35=0,0,D$35/PPA!D$11*1000)</f>
        <v>6.8090519382184524</v>
      </c>
      <c r="E149" s="276">
        <f>IF(E$35=0,0,E$35/PPA!E$11*1000)</f>
        <v>8.1313077934121392</v>
      </c>
      <c r="F149" s="276">
        <f>IF(F$35=0,0,F$35/PPA!F$11*1000)</f>
        <v>6.7583714781681641</v>
      </c>
      <c r="G149" s="276">
        <f>IF(G$35=0,0,G$35/PPA!G$11*1000)</f>
        <v>7.1321806192951032</v>
      </c>
      <c r="H149" s="276">
        <f>IF(H$35=0,0,H$35/PPA!H$11*1000)</f>
        <v>5.3912920247954315</v>
      </c>
      <c r="I149" s="276">
        <f>IF(I$35=0,0,I$35/PPA!I$11*1000)</f>
        <v>6.0473985730103088</v>
      </c>
      <c r="J149" s="276">
        <f>IF(J$35=0,0,J$35/PPA!J$11*1000)</f>
        <v>5.7140612030076952</v>
      </c>
      <c r="K149" s="276">
        <f>IF(K$35=0,0,K$35/PPA!K$11*1000)</f>
        <v>5.7381576278806907</v>
      </c>
      <c r="L149" s="276">
        <f>IF(L$35=0,0,L$35/PPA!L$11*1000)</f>
        <v>3.9264038374660135</v>
      </c>
      <c r="M149" s="276">
        <f>IF(M$35=0,0,M$35/PPA!M$11*1000)</f>
        <v>4.5105642748535892</v>
      </c>
      <c r="N149" s="276">
        <f>IF(N$35=0,0,N$35/PPA!N$11*1000)</f>
        <v>5.0396411723990449</v>
      </c>
      <c r="O149" s="276">
        <f>IF(O$35=0,0,O$35/PPA!O$11*1000)</f>
        <v>4.9775474613286432</v>
      </c>
      <c r="P149" s="276">
        <f>IF(P$35=0,0,P$35/PPA!P$11*1000)</f>
        <v>5.0529634297691093</v>
      </c>
      <c r="Q149" s="276">
        <f>IF(Q$35=0,0,Q$35/PPA!Q$11*1000)</f>
        <v>5.006486604050667</v>
      </c>
      <c r="R149" s="276">
        <f>IF(R$35=0,0,R$35/PPA!R$11*1000)</f>
        <v>5.0770286123682089</v>
      </c>
      <c r="S149" s="276">
        <f>IF(S$35=0,0,S$35/PPA!S$11*1000)</f>
        <v>5.0806345020070856</v>
      </c>
      <c r="T149" s="276">
        <f>IF(T$35=0,0,T$35/PPA!T$11*1000)</f>
        <v>4.9955663749392567</v>
      </c>
      <c r="U149" s="276">
        <f>IF(U$35=0,0,U$35/PPA!U$11*1000)</f>
        <v>5.4411143854665536</v>
      </c>
      <c r="V149" s="276">
        <f>IF(V$35=0,0,V$35/PPA!V$11*1000)</f>
        <v>4.5812036040186994</v>
      </c>
      <c r="W149" s="276">
        <f>IF(W$35=0,0,W$35/PPA!W$11*1000)</f>
        <v>4.7053999161357378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5.6052123883549276</v>
      </c>
      <c r="C150" s="276">
        <f>IF(C$36=0,0,C$36/PPA!C$11*1000)</f>
        <v>4.9027277466041177</v>
      </c>
      <c r="D150" s="276">
        <f>IF(D$36=0,0,D$36/PPA!D$11*1000)</f>
        <v>5.393700229190947</v>
      </c>
      <c r="E150" s="276">
        <f>IF(E$36=0,0,E$36/PPA!E$11*1000)</f>
        <v>6.4411076765004527</v>
      </c>
      <c r="F150" s="276">
        <f>IF(F$36=0,0,F$36/PPA!F$11*1000)</f>
        <v>5.3535543746036955</v>
      </c>
      <c r="G150" s="276">
        <f>IF(G$36=0,0,G$36/PPA!G$11*1000)</f>
        <v>5.64966233037552</v>
      </c>
      <c r="H150" s="276">
        <f>IF(H$36=0,0,H$36/PPA!H$11*1000)</f>
        <v>4.270640508197209</v>
      </c>
      <c r="I150" s="276">
        <f>IF(I$36=0,0,I$36/PPA!I$11*1000)</f>
        <v>4.7903666127400646</v>
      </c>
      <c r="J150" s="276">
        <f>IF(J$36=0,0,J$36/PPA!J$11*1000)</f>
        <v>4.5263178339534802</v>
      </c>
      <c r="K150" s="276">
        <f>IF(K$36=0,0,K$36/PPA!K$11*1000)</f>
        <v>4.5454054974842384</v>
      </c>
      <c r="L150" s="276">
        <f>IF(L$36=0,0,L$36/PPA!L$11*1000)</f>
        <v>3.110248749780824</v>
      </c>
      <c r="M150" s="276">
        <f>IF(M$36=0,0,M$36/PPA!M$11*1000)</f>
        <v>3.5729836963798718</v>
      </c>
      <c r="N150" s="276">
        <f>IF(N$36=0,0,N$36/PPA!N$11*1000)</f>
        <v>3.9920849471036557</v>
      </c>
      <c r="O150" s="276">
        <f>IF(O$36=0,0,O$36/PPA!O$11*1000)</f>
        <v>3.9428982370197008</v>
      </c>
      <c r="P150" s="276">
        <f>IF(P$36=0,0,P$36/PPA!P$11*1000)</f>
        <v>4.0026379966738803</v>
      </c>
      <c r="Q150" s="276">
        <f>IF(Q$36=0,0,Q$36/PPA!Q$11*1000)</f>
        <v>3.9658219952974534</v>
      </c>
      <c r="R150" s="276">
        <f>IF(R$36=0,0,R$36/PPA!R$11*1000)</f>
        <v>4.0217009120515312</v>
      </c>
      <c r="S150" s="276">
        <f>IF(S$36=0,0,S$36/PPA!S$11*1000)</f>
        <v>4.0245572697277723</v>
      </c>
      <c r="T150" s="276">
        <f>IF(T$36=0,0,T$36/PPA!T$11*1000)</f>
        <v>3.9571716805700183</v>
      </c>
      <c r="U150" s="276">
        <f>IF(U$36=0,0,U$36/PPA!U$11*1000)</f>
        <v>4.3101066307365778</v>
      </c>
      <c r="V150" s="276">
        <f>IF(V$36=0,0,V$36/PPA!V$11*1000)</f>
        <v>3.6289397045532263</v>
      </c>
      <c r="W150" s="276">
        <f>IF(W$36=0,0,W$36/PPA!W$11*1000)</f>
        <v>3.7273201667979641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3.2891215035249632</v>
      </c>
      <c r="C151" s="277">
        <f>IF(C$37=0,0,C$37/PPA!C$11*1000)</f>
        <v>2.7171849250383824</v>
      </c>
      <c r="D151" s="277">
        <f>IF(D$37=0,0,D$37/PPA!D$11*1000)</f>
        <v>2.9520242468503506</v>
      </c>
      <c r="E151" s="277">
        <f>IF(E$37=0,0,E$37/PPA!E$11*1000)</f>
        <v>3.5907552111069414</v>
      </c>
      <c r="F151" s="277">
        <f>IF(F$37=0,0,F$37/PPA!F$11*1000)</f>
        <v>2.9846178465664948</v>
      </c>
      <c r="G151" s="277">
        <f>IF(G$37=0,0,G$37/PPA!G$11*1000)</f>
        <v>3.1542466920874861</v>
      </c>
      <c r="H151" s="277">
        <f>IF(H$37=0,0,H$37/PPA!H$11*1000)</f>
        <v>2.3111229352079876</v>
      </c>
      <c r="I151" s="277">
        <f>IF(I$37=0,0,I$37/PPA!I$11*1000)</f>
        <v>2.6105648431393798</v>
      </c>
      <c r="J151" s="277">
        <f>IF(J$37=0,0,J$37/PPA!J$11*1000)</f>
        <v>2.5447935204436818</v>
      </c>
      <c r="K151" s="277">
        <f>IF(K$37=0,0,K$37/PPA!K$11*1000)</f>
        <v>2.5350913225402341</v>
      </c>
      <c r="L151" s="277">
        <f>IF(L$37=0,0,L$37/PPA!L$11*1000)</f>
        <v>1.7070220873579538</v>
      </c>
      <c r="M151" s="277">
        <f>IF(M$37=0,0,M$37/PPA!M$11*1000)</f>
        <v>1.9539653380306479</v>
      </c>
      <c r="N151" s="277">
        <f>IF(N$37=0,0,N$37/PPA!N$11*1000)</f>
        <v>2.2168606043722656</v>
      </c>
      <c r="O151" s="277">
        <f>IF(O$37=0,0,O$37/PPA!O$11*1000)</f>
        <v>2.2206281869173186</v>
      </c>
      <c r="P151" s="277">
        <f>IF(P$37=0,0,P$37/PPA!P$11*1000)</f>
        <v>2.4960347651709203</v>
      </c>
      <c r="Q151" s="277">
        <f>IF(Q$37=0,0,Q$37/PPA!Q$11*1000)</f>
        <v>2.5570584363256583</v>
      </c>
      <c r="R151" s="277">
        <f>IF(R$37=0,0,R$37/PPA!R$11*1000)</f>
        <v>2.611941486567535</v>
      </c>
      <c r="S151" s="277">
        <f>IF(S$37=0,0,S$37/PPA!S$11*1000)</f>
        <v>2.6962085453018512</v>
      </c>
      <c r="T151" s="277">
        <f>IF(T$37=0,0,T$37/PPA!T$11*1000)</f>
        <v>2.5941826531468388</v>
      </c>
      <c r="U151" s="277">
        <f>IF(U$37=0,0,U$37/PPA!U$11*1000)</f>
        <v>2.9556713353030402</v>
      </c>
      <c r="V151" s="277">
        <f>IF(V$37=0,0,V$37/PPA!V$11*1000)</f>
        <v>2.5838605260700391</v>
      </c>
      <c r="W151" s="277">
        <f>IF(W$37=0,0,W$37/PPA!W$11*1000)</f>
        <v>2.7911686182827591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8.9554399694836064</v>
      </c>
      <c r="C152" s="278">
        <f>IF(C$43=0,0,C$43/PPA!C$11*1000)</f>
        <v>13.587598031801178</v>
      </c>
      <c r="D152" s="278">
        <f>IF(D$43=0,0,D$43/PPA!D$11*1000)</f>
        <v>13.646860772430522</v>
      </c>
      <c r="E152" s="278">
        <f>IF(E$43=0,0,E$43/PPA!E$11*1000)</f>
        <v>14.23366938981121</v>
      </c>
      <c r="F152" s="278">
        <f>IF(F$43=0,0,F$43/PPA!F$11*1000)</f>
        <v>14.194321025360296</v>
      </c>
      <c r="G152" s="278">
        <f>IF(G$43=0,0,G$43/PPA!G$11*1000)</f>
        <v>14.222664313098644</v>
      </c>
      <c r="H152" s="278">
        <f>IF(H$43=0,0,H$43/PPA!H$11*1000)</f>
        <v>11.36533461971818</v>
      </c>
      <c r="I152" s="278">
        <f>IF(I$43=0,0,I$43/PPA!I$11*1000)</f>
        <v>12.414373574329188</v>
      </c>
      <c r="J152" s="278">
        <f>IF(J$43=0,0,J$43/PPA!J$11*1000)</f>
        <v>12.754128730086151</v>
      </c>
      <c r="K152" s="278">
        <f>IF(K$43=0,0,K$43/PPA!K$11*1000)</f>
        <v>12.42471650179449</v>
      </c>
      <c r="L152" s="278">
        <f>IF(L$43=0,0,L$43/PPA!L$11*1000)</f>
        <v>6.9849029934384266</v>
      </c>
      <c r="M152" s="278">
        <f>IF(M$43=0,0,M$43/PPA!M$11*1000)</f>
        <v>9.0208396950541907</v>
      </c>
      <c r="N152" s="278">
        <f>IF(N$43=0,0,N$43/PPA!N$11*1000)</f>
        <v>9.0047015444916827</v>
      </c>
      <c r="O152" s="278">
        <f>IF(O$43=0,0,O$43/PPA!O$11*1000)</f>
        <v>9.956114527873714</v>
      </c>
      <c r="P152" s="278">
        <f>IF(P$43=0,0,P$43/PPA!P$11*1000)</f>
        <v>10.452983926887951</v>
      </c>
      <c r="Q152" s="278">
        <f>IF(Q$43=0,0,Q$43/PPA!Q$11*1000)</f>
        <v>11.248289522165342</v>
      </c>
      <c r="R152" s="278">
        <f>IF(R$43=0,0,R$43/PPA!R$11*1000)</f>
        <v>11.262866352030088</v>
      </c>
      <c r="S152" s="278">
        <f>IF(S$43=0,0,S$43/PPA!S$11*1000)</f>
        <v>11.581645488818827</v>
      </c>
      <c r="T152" s="278">
        <f>IF(T$43=0,0,T$43/PPA!T$11*1000)</f>
        <v>10.679951326686234</v>
      </c>
      <c r="U152" s="278">
        <f>IF(U$43=0,0,U$43/PPA!U$11*1000)</f>
        <v>11.987637311391387</v>
      </c>
      <c r="V152" s="278">
        <f>IF(V$43=0,0,V$43/PPA!V$11*1000)</f>
        <v>9.9848055640387834</v>
      </c>
      <c r="W152" s="278">
        <f>IF(W$43=0,0,W$43/PPA!W$11*1000)</f>
        <v>11.271512879377777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208.36347219246977</v>
      </c>
      <c r="C153" s="278">
        <f>IF(C$56=0,0,C$56/PPA!C$11*1000)</f>
        <v>178.52357749567878</v>
      </c>
      <c r="D153" s="278">
        <f>IF(D$56=0,0,D$56/PPA!D$11*1000)</f>
        <v>197.30940135924607</v>
      </c>
      <c r="E153" s="278">
        <f>IF(E$56=0,0,E$56/PPA!E$11*1000)</f>
        <v>236.95386852127953</v>
      </c>
      <c r="F153" s="278">
        <f>IF(F$56=0,0,F$56/PPA!F$11*1000)</f>
        <v>195.35599946371161</v>
      </c>
      <c r="G153" s="278">
        <f>IF(G$56=0,0,G$56/PPA!G$11*1000)</f>
        <v>206.6659070781937</v>
      </c>
      <c r="H153" s="278">
        <f>IF(H$56=0,0,H$56/PPA!H$11*1000)</f>
        <v>155.87313911394034</v>
      </c>
      <c r="I153" s="278">
        <f>IF(I$56=0,0,I$56/PPA!I$11*1000)</f>
        <v>175.05092298698881</v>
      </c>
      <c r="J153" s="278">
        <f>IF(J$56=0,0,J$56/PPA!J$11*1000)</f>
        <v>164.64413448997607</v>
      </c>
      <c r="K153" s="278">
        <f>IF(K$56=0,0,K$56/PPA!K$11*1000)</f>
        <v>165.61420573947677</v>
      </c>
      <c r="L153" s="278">
        <f>IF(L$56=0,0,L$56/PPA!L$11*1000)</f>
        <v>114.36777125199336</v>
      </c>
      <c r="M153" s="278">
        <f>IF(M$56=0,0,M$56/PPA!M$11*1000)</f>
        <v>130.71933122806476</v>
      </c>
      <c r="N153" s="278">
        <f>IF(N$56=0,0,N$56/PPA!N$11*1000)</f>
        <v>146.74453213741947</v>
      </c>
      <c r="O153" s="278">
        <f>IF(O$56=0,0,O$56/PPA!O$11*1000)</f>
        <v>144.19470799689387</v>
      </c>
      <c r="P153" s="278">
        <f>IF(P$56=0,0,P$56/PPA!P$11*1000)</f>
        <v>145.93189339093084</v>
      </c>
      <c r="Q153" s="278">
        <f>IF(Q$56=0,0,Q$56/PPA!Q$11*1000)</f>
        <v>143.91570303070588</v>
      </c>
      <c r="R153" s="278">
        <f>IF(R$56=0,0,R$56/PPA!R$11*1000)</f>
        <v>146.02347251570492</v>
      </c>
      <c r="S153" s="278">
        <f>IF(S$56=0,0,S$56/PPA!S$11*1000)</f>
        <v>145.84500196883567</v>
      </c>
      <c r="T153" s="278">
        <f>IF(T$56=0,0,T$56/PPA!T$11*1000)</f>
        <v>143.92938487468348</v>
      </c>
      <c r="U153" s="278">
        <f>IF(U$56=0,0,U$56/PPA!U$11*1000)</f>
        <v>156.41183396392785</v>
      </c>
      <c r="V153" s="278">
        <f>IF(V$56=0,0,V$56/PPA!V$11*1000)</f>
        <v>131.68067380849655</v>
      </c>
      <c r="W153" s="278">
        <f>IF(W$56=0,0,W$56/PPA!W$11*1000)</f>
        <v>134.44551110072808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28.813568572435436</v>
      </c>
      <c r="C154" s="279">
        <f>IF(C$69=0,0,C$69/PPA!C$11*1000)</f>
        <v>23.33397224245881</v>
      </c>
      <c r="D154" s="279">
        <f>IF(D$69=0,0,D$69/PPA!D$11*1000)</f>
        <v>26.101415296767613</v>
      </c>
      <c r="E154" s="279">
        <f>IF(E$69=0,0,E$69/PPA!E$11*1000)</f>
        <v>31.839106103792862</v>
      </c>
      <c r="F154" s="279">
        <f>IF(F$69=0,0,F$69/PPA!F$11*1000)</f>
        <v>25.688346932820636</v>
      </c>
      <c r="G154" s="279">
        <f>IF(G$69=0,0,G$69/PPA!G$11*1000)</f>
        <v>27.356724505386058</v>
      </c>
      <c r="H154" s="279">
        <f>IF(H$69=0,0,H$69/PPA!H$11*1000)</f>
        <v>20.486020955477283</v>
      </c>
      <c r="I154" s="279">
        <f>IF(I$69=0,0,I$69/PPA!I$11*1000)</f>
        <v>23.08660828872895</v>
      </c>
      <c r="J154" s="279">
        <f>IF(J$69=0,0,J$69/PPA!J$11*1000)</f>
        <v>21.469729816544682</v>
      </c>
      <c r="K154" s="279">
        <f>IF(K$69=0,0,K$69/PPA!K$11*1000)</f>
        <v>21.688138778337233</v>
      </c>
      <c r="L154" s="279">
        <f>IF(L$69=0,0,L$69/PPA!L$11*1000)</f>
        <v>15.340630502390121</v>
      </c>
      <c r="M154" s="279">
        <f>IF(M$69=0,0,M$69/PPA!M$11*1000)</f>
        <v>17.297041338567215</v>
      </c>
      <c r="N154" s="279">
        <f>IF(N$69=0,0,N$69/PPA!N$11*1000)</f>
        <v>19.674315173515989</v>
      </c>
      <c r="O154" s="279">
        <f>IF(O$69=0,0,O$69/PPA!O$11*1000)</f>
        <v>19.080240964016863</v>
      </c>
      <c r="P154" s="279">
        <f>IF(P$69=0,0,P$69/PPA!P$11*1000)</f>
        <v>19.229088598315357</v>
      </c>
      <c r="Q154" s="279">
        <f>IF(Q$69=0,0,Q$69/PPA!Q$11*1000)</f>
        <v>18.750705605160427</v>
      </c>
      <c r="R154" s="279">
        <f>IF(R$69=0,0,R$69/PPA!R$11*1000)</f>
        <v>19.059984864969369</v>
      </c>
      <c r="S154" s="279">
        <f>IF(S$69=0,0,S$69/PPA!S$11*1000)</f>
        <v>18.962511859146204</v>
      </c>
      <c r="T154" s="279">
        <f>IF(T$69=0,0,T$69/PPA!T$11*1000)</f>
        <v>18.883314705762629</v>
      </c>
      <c r="U154" s="279">
        <f>IF(U$69=0,0,U$69/PPA!U$11*1000)</f>
        <v>20.436644599437088</v>
      </c>
      <c r="V154" s="279">
        <f>IF(V$69=0,0,V$69/PPA!V$11*1000)</f>
        <v>17.231776751843771</v>
      </c>
      <c r="W154" s="279">
        <f>IF(W$69=0,0,W$69/PPA!W$11*1000)</f>
        <v>17.350672979629465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210.34870739623315</v>
      </c>
      <c r="C156" s="322">
        <f t="shared" si="39"/>
        <v>184.63662424577188</v>
      </c>
      <c r="D156" s="322">
        <f t="shared" si="39"/>
        <v>201.37941983245003</v>
      </c>
      <c r="E156" s="322">
        <f t="shared" si="39"/>
        <v>226.87532161847173</v>
      </c>
      <c r="F156" s="322">
        <f t="shared" si="39"/>
        <v>218.56045451412692</v>
      </c>
      <c r="G156" s="322">
        <f t="shared" si="39"/>
        <v>221.28179266147947</v>
      </c>
      <c r="H156" s="322">
        <f t="shared" si="39"/>
        <v>197.17144062657334</v>
      </c>
      <c r="I156" s="322">
        <f t="shared" si="39"/>
        <v>209.15436911116336</v>
      </c>
      <c r="J156" s="322">
        <f t="shared" si="39"/>
        <v>197.78648982309278</v>
      </c>
      <c r="K156" s="322">
        <f t="shared" si="39"/>
        <v>193.82539285374475</v>
      </c>
      <c r="L156" s="322">
        <f t="shared" si="39"/>
        <v>135.63137805966758</v>
      </c>
      <c r="M156" s="322">
        <f t="shared" si="39"/>
        <v>155.79956487778716</v>
      </c>
      <c r="N156" s="322">
        <f t="shared" si="39"/>
        <v>176.00973302506696</v>
      </c>
      <c r="O156" s="322">
        <f t="shared" si="39"/>
        <v>173.22823514043404</v>
      </c>
      <c r="P156" s="322">
        <f t="shared" si="39"/>
        <v>174.96563335214495</v>
      </c>
      <c r="Q156" s="322">
        <f t="shared" si="39"/>
        <v>158.51685306412463</v>
      </c>
      <c r="R156" s="322">
        <f t="shared" si="39"/>
        <v>145.37112296483701</v>
      </c>
      <c r="S156" s="322">
        <f t="shared" si="39"/>
        <v>155.34765961320969</v>
      </c>
      <c r="T156" s="322">
        <f t="shared" si="39"/>
        <v>148.28559697624124</v>
      </c>
      <c r="U156" s="322">
        <f t="shared" si="39"/>
        <v>141.25219471441829</v>
      </c>
      <c r="V156" s="322">
        <f t="shared" si="39"/>
        <v>142.20661687379126</v>
      </c>
      <c r="W156" s="322">
        <f t="shared" si="39"/>
        <v>145.38646646650102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7.7887410347050103</v>
      </c>
      <c r="C157" s="332">
        <f>IF(C$84=0,0,C$84/PPA!C$12*1000)</f>
        <v>6.8366802419377493</v>
      </c>
      <c r="D157" s="332">
        <f>IF(D$84=0,0,D$84/PPA!D$12*1000)</f>
        <v>7.4566284252927595</v>
      </c>
      <c r="E157" s="332">
        <f>IF(E$84=0,0,E$84/PPA!E$12*1000)</f>
        <v>8.4006845068141693</v>
      </c>
      <c r="F157" s="332">
        <f>IF(F$84=0,0,F$84/PPA!F$12*1000)</f>
        <v>8.0928036198082847</v>
      </c>
      <c r="G157" s="332">
        <f>IF(G$84=0,0,G$84/PPA!G$12*1000)</f>
        <v>8.193568670184705</v>
      </c>
      <c r="H157" s="332">
        <f>IF(H$84=0,0,H$84/PPA!H$12*1000)</f>
        <v>7.3008163895567133</v>
      </c>
      <c r="I157" s="332">
        <f>IF(I$84=0,0,I$84/PPA!I$12*1000)</f>
        <v>7.7445173657076474</v>
      </c>
      <c r="J157" s="332">
        <f>IF(J$84=0,0,J$84/PPA!J$12*1000)</f>
        <v>7.3235902823678742</v>
      </c>
      <c r="K157" s="332">
        <f>IF(K$84=0,0,K$84/PPA!K$12*1000)</f>
        <v>7.1769197423426272</v>
      </c>
      <c r="L157" s="332">
        <f>IF(L$84=0,0,L$84/PPA!L$12*1000)</f>
        <v>5.0221258450505175</v>
      </c>
      <c r="M157" s="332">
        <f>IF(M$84=0,0,M$84/PPA!M$12*1000)</f>
        <v>5.7689085860059128</v>
      </c>
      <c r="N157" s="332">
        <f>IF(N$84=0,0,N$84/PPA!N$12*1000)</f>
        <v>6.5172458014586443</v>
      </c>
      <c r="O157" s="332">
        <f>IF(O$84=0,0,O$84/PPA!O$12*1000)</f>
        <v>6.4142531708863118</v>
      </c>
      <c r="P157" s="332">
        <f>IF(P$84=0,0,P$84/PPA!P$12*1000)</f>
        <v>6.4785851314330687</v>
      </c>
      <c r="Q157" s="332">
        <f>IF(Q$84=0,0,Q$84/PPA!Q$12*1000)</f>
        <v>5.8695236754062758</v>
      </c>
      <c r="R157" s="332">
        <f>IF(R$84=0,0,R$84/PPA!R$12*1000)</f>
        <v>5.3827667624549962</v>
      </c>
      <c r="S157" s="332">
        <f>IF(S$84=0,0,S$84/PPA!S$12*1000)</f>
        <v>5.752175547226571</v>
      </c>
      <c r="T157" s="332">
        <f>IF(T$84=0,0,T$84/PPA!T$12*1000)</f>
        <v>5.4906832008690181</v>
      </c>
      <c r="U157" s="332">
        <f>IF(U$84=0,0,U$84/PPA!U$12*1000)</f>
        <v>5.2302520839473914</v>
      </c>
      <c r="V157" s="332">
        <f>IF(V$84=0,0,V$84/PPA!V$12*1000)</f>
        <v>5.2655921967023405</v>
      </c>
      <c r="W157" s="332">
        <f>IF(W$84=0,0,W$84/PPA!W$12*1000)</f>
        <v>5.3833348979211557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3.434344585530706</v>
      </c>
      <c r="C158" s="333">
        <f>IF(C$85=0,0,C$85/PPA!C$12*1000)</f>
        <v>3.0145456970881206</v>
      </c>
      <c r="D158" s="333">
        <f>IF(D$85=0,0,D$85/PPA!D$12*1000)</f>
        <v>3.2879038274108501</v>
      </c>
      <c r="E158" s="333">
        <f>IF(E$85=0,0,E$85/PPA!E$12*1000)</f>
        <v>3.7041731419976052</v>
      </c>
      <c r="F158" s="333">
        <f>IF(F$85=0,0,F$85/PPA!F$12*1000)</f>
        <v>3.5684170483535058</v>
      </c>
      <c r="G158" s="333">
        <f>IF(G$85=0,0,G$85/PPA!G$12*1000)</f>
        <v>3.6128480935800709</v>
      </c>
      <c r="H158" s="333">
        <f>IF(H$85=0,0,H$85/PPA!H$12*1000)</f>
        <v>3.2192005262089927</v>
      </c>
      <c r="I158" s="333">
        <f>IF(I$85=0,0,I$85/PPA!I$12*1000)</f>
        <v>3.4148447308691314</v>
      </c>
      <c r="J158" s="333">
        <f>IF(J$85=0,0,J$85/PPA!J$12*1000)</f>
        <v>3.2292423795867031</v>
      </c>
      <c r="K158" s="333">
        <f>IF(K$85=0,0,K$85/PPA!K$12*1000)</f>
        <v>3.1645699026423406</v>
      </c>
      <c r="L158" s="333">
        <f>IF(L$85=0,0,L$85/PPA!L$12*1000)</f>
        <v>2.2144414131822923</v>
      </c>
      <c r="M158" s="333">
        <f>IF(M$85=0,0,M$85/PPA!M$12*1000)</f>
        <v>2.5437256006446978</v>
      </c>
      <c r="N158" s="333">
        <f>IF(N$85=0,0,N$85/PPA!N$12*1000)</f>
        <v>2.8736952135243161</v>
      </c>
      <c r="O158" s="333">
        <f>IF(O$85=0,0,O$85/PPA!O$12*1000)</f>
        <v>2.8282819456316526</v>
      </c>
      <c r="P158" s="333">
        <f>IF(P$85=0,0,P$85/PPA!P$12*1000)</f>
        <v>2.8566482912831339</v>
      </c>
      <c r="Q158" s="333">
        <f>IF(Q$85=0,0,Q$85/PPA!Q$12*1000)</f>
        <v>2.5880905225191242</v>
      </c>
      <c r="R158" s="333">
        <f>IF(R$85=0,0,R$85/PPA!R$12*1000)</f>
        <v>2.3734613596011167</v>
      </c>
      <c r="S158" s="333">
        <f>IF(S$85=0,0,S$85/PPA!S$12*1000)</f>
        <v>2.5363473836934283</v>
      </c>
      <c r="T158" s="333">
        <f>IF(T$85=0,0,T$85/PPA!T$12*1000)</f>
        <v>2.4210457168554593</v>
      </c>
      <c r="U158" s="333">
        <f>IF(U$85=0,0,U$85/PPA!U$12*1000)</f>
        <v>2.3062119854066658</v>
      </c>
      <c r="V158" s="333">
        <f>IF(V$85=0,0,V$85/PPA!V$12*1000)</f>
        <v>2.3217947508820123</v>
      </c>
      <c r="W158" s="333">
        <f>IF(W$85=0,0,W$85/PPA!W$12*1000)</f>
        <v>2.3737118715841654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26.638974401307365</v>
      </c>
      <c r="C159" s="333">
        <f>IF(C$86=0,0,C$86/PPA!C$12*1000)</f>
        <v>23.382745573823176</v>
      </c>
      <c r="D159" s="333">
        <f>IF(D$86=0,0,D$86/PPA!D$12*1000)</f>
        <v>25.50308616711607</v>
      </c>
      <c r="E159" s="333">
        <f>IF(E$86=0,0,E$86/PPA!E$12*1000)</f>
        <v>28.731937361036895</v>
      </c>
      <c r="F159" s="333">
        <f>IF(F$86=0,0,F$86/PPA!F$12*1000)</f>
        <v>27.678926222130496</v>
      </c>
      <c r="G159" s="333">
        <f>IF(G$86=0,0,G$86/PPA!G$12*1000)</f>
        <v>28.023561842388439</v>
      </c>
      <c r="H159" s="333">
        <f>IF(H$86=0,0,H$86/PPA!H$12*1000)</f>
        <v>24.970179396574636</v>
      </c>
      <c r="I159" s="333">
        <f>IF(I$86=0,0,I$86/PPA!I$12*1000)</f>
        <v>26.487721049693373</v>
      </c>
      <c r="J159" s="333">
        <f>IF(J$86=0,0,J$86/PPA!J$12*1000)</f>
        <v>25.048070437618552</v>
      </c>
      <c r="K159" s="333">
        <f>IF(K$86=0,0,K$86/PPA!K$12*1000)</f>
        <v>24.546429319529132</v>
      </c>
      <c r="L159" s="333">
        <f>IF(L$86=0,0,L$86/PPA!L$12*1000)</f>
        <v>17.176624724115229</v>
      </c>
      <c r="M159" s="333">
        <f>IF(M$86=0,0,M$86/PPA!M$12*1000)</f>
        <v>19.730763606253873</v>
      </c>
      <c r="N159" s="333">
        <f>IF(N$86=0,0,N$86/PPA!N$12*1000)</f>
        <v>22.290219086563852</v>
      </c>
      <c r="O159" s="333">
        <f>IF(O$86=0,0,O$86/PPA!O$12*1000)</f>
        <v>21.937964718737948</v>
      </c>
      <c r="P159" s="333">
        <f>IF(P$86=0,0,P$86/PPA!P$12*1000)</f>
        <v>22.157992248547313</v>
      </c>
      <c r="Q159" s="333">
        <f>IF(Q$86=0,0,Q$86/PPA!Q$12*1000)</f>
        <v>20.074886331477213</v>
      </c>
      <c r="R159" s="333">
        <f>IF(R$86=0,0,R$86/PPA!R$12*1000)</f>
        <v>18.410085192757666</v>
      </c>
      <c r="S159" s="333">
        <f>IF(S$86=0,0,S$86/PPA!S$12*1000)</f>
        <v>19.673533433917576</v>
      </c>
      <c r="T159" s="333">
        <f>IF(T$86=0,0,T$86/PPA!T$12*1000)</f>
        <v>18.779179919053224</v>
      </c>
      <c r="U159" s="333">
        <f>IF(U$86=0,0,U$86/PPA!U$12*1000)</f>
        <v>17.888456010520823</v>
      </c>
      <c r="V159" s="333">
        <f>IF(V$86=0,0,V$86/PPA!V$12*1000)</f>
        <v>18.009325911679902</v>
      </c>
      <c r="W159" s="333">
        <f>IF(W$86=0,0,W$86/PPA!W$12*1000)</f>
        <v>18.412028324012404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11.762598261841646</v>
      </c>
      <c r="C160" s="333">
        <f>IF(C$87=0,0,C$87/PPA!C$12*1000)</f>
        <v>10.324790973568398</v>
      </c>
      <c r="D160" s="333">
        <f>IF(D$87=0,0,D$87/PPA!D$12*1000)</f>
        <v>11.261040027359126</v>
      </c>
      <c r="E160" s="333">
        <f>IF(E$87=0,0,E$87/PPA!E$12*1000)</f>
        <v>12.686758558005497</v>
      </c>
      <c r="F160" s="333">
        <f>IF(F$87=0,0,F$87/PPA!F$12*1000)</f>
        <v>12.221795199972004</v>
      </c>
      <c r="G160" s="333">
        <f>IF(G$87=0,0,G$87/PPA!G$12*1000)</f>
        <v>12.373971116609992</v>
      </c>
      <c r="H160" s="333">
        <f>IF(H$87=0,0,H$87/PPA!H$12*1000)</f>
        <v>11.025731859767408</v>
      </c>
      <c r="I160" s="333">
        <f>IF(I$87=0,0,I$87/PPA!I$12*1000)</f>
        <v>11.695811440998227</v>
      </c>
      <c r="J160" s="333">
        <f>IF(J$87=0,0,J$87/PPA!J$12*1000)</f>
        <v>11.060125114184563</v>
      </c>
      <c r="K160" s="333">
        <f>IF(K$87=0,0,K$87/PPA!K$12*1000)</f>
        <v>10.838622482183178</v>
      </c>
      <c r="L160" s="333">
        <f>IF(L$87=0,0,L$87/PPA!L$12*1000)</f>
        <v>7.5844412431384143</v>
      </c>
      <c r="M160" s="333">
        <f>IF(M$87=0,0,M$87/PPA!M$12*1000)</f>
        <v>8.7122365224518621</v>
      </c>
      <c r="N160" s="333">
        <f>IF(N$87=0,0,N$87/PPA!N$12*1000)</f>
        <v>9.8423793774439705</v>
      </c>
      <c r="O160" s="333">
        <f>IF(O$87=0,0,O$87/PPA!O$12*1000)</f>
        <v>9.6868393573104736</v>
      </c>
      <c r="P160" s="333">
        <f>IF(P$87=0,0,P$87/PPA!P$12*1000)</f>
        <v>9.7839938273251281</v>
      </c>
      <c r="Q160" s="333">
        <f>IF(Q$87=0,0,Q$87/PPA!Q$12*1000)</f>
        <v>8.8641859672237899</v>
      </c>
      <c r="R160" s="333">
        <f>IF(R$87=0,0,R$87/PPA!R$12*1000)</f>
        <v>8.1290830805430847</v>
      </c>
      <c r="S160" s="333">
        <f>IF(S$87=0,0,S$87/PPA!S$12*1000)</f>
        <v>8.6869661980201958</v>
      </c>
      <c r="T160" s="333">
        <f>IF(T$87=0,0,T$87/PPA!T$12*1000)</f>
        <v>8.2920590615465386</v>
      </c>
      <c r="U160" s="333">
        <f>IF(U$87=0,0,U$87/PPA!U$12*1000)</f>
        <v>7.8987545994284387</v>
      </c>
      <c r="V160" s="333">
        <f>IF(V$87=0,0,V$87/PPA!V$12*1000)</f>
        <v>7.9521254262427394</v>
      </c>
      <c r="W160" s="333">
        <f>IF(W$87=0,0,W$87/PPA!W$12*1000)</f>
        <v>8.1299410817549536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103.33129691745638</v>
      </c>
      <c r="C161" s="334">
        <f>IF(C$88=0,0,C$88/PPA!C$12*1000)</f>
        <v>39.690062915098984</v>
      </c>
      <c r="D161" s="334">
        <f>IF(D$88=0,0,D$88/PPA!D$12*1000)</f>
        <v>48.436946444889529</v>
      </c>
      <c r="E161" s="334">
        <f>IF(E$88=0,0,E$88/PPA!E$12*1000)</f>
        <v>66.582514391900133</v>
      </c>
      <c r="F161" s="334">
        <f>IF(F$88=0,0,F$88/PPA!F$12*1000)</f>
        <v>50.007104719200257</v>
      </c>
      <c r="G161" s="334">
        <f>IF(G$88=0,0,G$88/PPA!G$12*1000)</f>
        <v>54.309657815149407</v>
      </c>
      <c r="H161" s="334">
        <f>IF(H$88=0,0,H$88/PPA!H$12*1000)</f>
        <v>43.970473641609139</v>
      </c>
      <c r="I161" s="334">
        <f>IF(I$88=0,0,I$88/PPA!I$12*1000)</f>
        <v>48.565298585642076</v>
      </c>
      <c r="J161" s="334">
        <f>IF(J$88=0,0,J$88/PPA!J$12*1000)</f>
        <v>42.03656714338014</v>
      </c>
      <c r="K161" s="334">
        <f>IF(K$88=0,0,K$88/PPA!K$12*1000)</f>
        <v>42.614303185141594</v>
      </c>
      <c r="L161" s="334">
        <f>IF(L$88=0,0,L$88/PPA!L$12*1000)</f>
        <v>38.536340941131158</v>
      </c>
      <c r="M161" s="334">
        <f>IF(M$88=0,0,M$88/PPA!M$12*1000)</f>
        <v>37.562225556409324</v>
      </c>
      <c r="N161" s="334">
        <f>IF(N$88=0,0,N$88/PPA!N$12*1000)</f>
        <v>50.062323898100921</v>
      </c>
      <c r="O161" s="334">
        <f>IF(O$88=0,0,O$88/PPA!O$12*1000)</f>
        <v>42.591145863087348</v>
      </c>
      <c r="P161" s="334">
        <f>IF(P$88=0,0,P$88/PPA!P$12*1000)</f>
        <v>44.04903627292817</v>
      </c>
      <c r="Q161" s="334">
        <f>IF(Q$88=0,0,Q$88/PPA!Q$12*1000)</f>
        <v>36.781099825825009</v>
      </c>
      <c r="R161" s="334">
        <f>IF(R$88=0,0,R$88/PPA!R$12*1000)</f>
        <v>34.437357257435067</v>
      </c>
      <c r="S161" s="334">
        <f>IF(S$88=0,0,S$88/PPA!S$12*1000)</f>
        <v>36.35091818288705</v>
      </c>
      <c r="T161" s="334">
        <f>IF(T$88=0,0,T$88/PPA!T$12*1000)</f>
        <v>37.016053972237465</v>
      </c>
      <c r="U161" s="334">
        <f>IF(U$88=0,0,U$88/PPA!U$12*1000)</f>
        <v>35.007357784084455</v>
      </c>
      <c r="V161" s="334">
        <f>IF(V$88=0,0,V$88/PPA!V$12*1000)</f>
        <v>36.606866251778868</v>
      </c>
      <c r="W161" s="334">
        <f>IF(W$88=0,0,W$88/PPA!W$12*1000)</f>
        <v>34.595592698261498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57.392752195392035</v>
      </c>
      <c r="C162" s="335">
        <f>IF(C$94=0,0,C$94/PPA!C$12*1000)</f>
        <v>101.38779884425546</v>
      </c>
      <c r="D162" s="335">
        <f>IF(D$94=0,0,D$94/PPA!D$12*1000)</f>
        <v>105.43381494038169</v>
      </c>
      <c r="E162" s="335">
        <f>IF(E$94=0,0,E$94/PPA!E$12*1000)</f>
        <v>106.76925365871742</v>
      </c>
      <c r="F162" s="335">
        <f>IF(F$94=0,0,F$94/PPA!F$12*1000)</f>
        <v>116.99140770466236</v>
      </c>
      <c r="G162" s="335">
        <f>IF(G$94=0,0,G$94/PPA!G$12*1000)</f>
        <v>114.76818512356687</v>
      </c>
      <c r="H162" s="335">
        <f>IF(H$94=0,0,H$94/PPA!H$12*1000)</f>
        <v>106.68503881285645</v>
      </c>
      <c r="I162" s="335">
        <f>IF(I$94=0,0,I$94/PPA!I$12*1000)</f>
        <v>111.24617593825292</v>
      </c>
      <c r="J162" s="335">
        <f>IF(J$94=0,0,J$94/PPA!J$12*1000)</f>
        <v>109.08889446595494</v>
      </c>
      <c r="K162" s="335">
        <f>IF(K$94=0,0,K$94/PPA!K$12*1000)</f>
        <v>105.48454822190585</v>
      </c>
      <c r="L162" s="335">
        <f>IF(L$94=0,0,L$94/PPA!L$12*1000)</f>
        <v>65.097403893049972</v>
      </c>
      <c r="M162" s="335">
        <f>IF(M$94=0,0,M$94/PPA!M$12*1000)</f>
        <v>81.481705006021485</v>
      </c>
      <c r="N162" s="335">
        <f>IF(N$94=0,0,N$94/PPA!N$12*1000)</f>
        <v>84.42386964797528</v>
      </c>
      <c r="O162" s="335">
        <f>IF(O$94=0,0,O$94/PPA!O$12*1000)</f>
        <v>89.769750084780298</v>
      </c>
      <c r="P162" s="335">
        <f>IF(P$94=0,0,P$94/PPA!P$12*1000)</f>
        <v>89.639377580628121</v>
      </c>
      <c r="Q162" s="335">
        <f>IF(Q$94=0,0,Q$94/PPA!Q$12*1000)</f>
        <v>84.339066741673236</v>
      </c>
      <c r="R162" s="335">
        <f>IF(R$94=0,0,R$94/PPA!R$12*1000)</f>
        <v>76.638369312045086</v>
      </c>
      <c r="S162" s="335">
        <f>IF(S$94=0,0,S$94/PPA!S$12*1000)</f>
        <v>82.347718867464863</v>
      </c>
      <c r="T162" s="335">
        <f>IF(T$94=0,0,T$94/PPA!T$12*1000)</f>
        <v>76.286575105679532</v>
      </c>
      <c r="U162" s="335">
        <f>IF(U$94=0,0,U$94/PPA!U$12*1000)</f>
        <v>72.921162251030538</v>
      </c>
      <c r="V162" s="335">
        <f>IF(V$94=0,0,V$94/PPA!V$12*1000)</f>
        <v>72.050912336505405</v>
      </c>
      <c r="W162" s="335">
        <f>IF(W$94=0,0,W$94/PPA!W$12*1000)</f>
        <v>76.491857592966838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ES: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416.87855573814022</v>
      </c>
      <c r="C5" s="225">
        <v>352.21909453449427</v>
      </c>
      <c r="D5" s="225">
        <v>396.07729785352808</v>
      </c>
      <c r="E5" s="225">
        <v>506.24389123541522</v>
      </c>
      <c r="F5" s="225">
        <v>447.45047652835018</v>
      </c>
      <c r="G5" s="225">
        <v>489.6167159839261</v>
      </c>
      <c r="H5" s="225">
        <v>385.67268282645108</v>
      </c>
      <c r="I5" s="225">
        <v>434.52580794599311</v>
      </c>
      <c r="J5" s="225">
        <v>397.60142259786102</v>
      </c>
      <c r="K5" s="225">
        <v>346.67909550293189</v>
      </c>
      <c r="L5" s="225">
        <v>256.90561739025509</v>
      </c>
      <c r="M5" s="225">
        <v>306.17915965461992</v>
      </c>
      <c r="N5" s="225">
        <v>351.79711905815827</v>
      </c>
      <c r="O5" s="225">
        <v>340.61464342559702</v>
      </c>
      <c r="P5" s="225">
        <v>343.15145150946029</v>
      </c>
      <c r="Q5" s="225">
        <v>287.87074962803882</v>
      </c>
      <c r="R5" s="225">
        <v>294.64758493309222</v>
      </c>
      <c r="S5" s="225">
        <v>305.94290889441288</v>
      </c>
      <c r="T5" s="225">
        <v>299.30266667576609</v>
      </c>
      <c r="U5" s="225">
        <v>282.01438133194091</v>
      </c>
      <c r="V5" s="225">
        <v>289.5754255727212</v>
      </c>
      <c r="W5" s="225">
        <v>304.55279180872918</v>
      </c>
      <c r="DA5" s="89" t="s">
        <v>1943</v>
      </c>
    </row>
    <row r="6" spans="1:105" ht="12" customHeight="1" x14ac:dyDescent="0.25">
      <c r="A6" s="55" t="s">
        <v>92</v>
      </c>
      <c r="B6" s="261">
        <v>1.5068125182628189</v>
      </c>
      <c r="C6" s="261">
        <v>1.2964144219177021</v>
      </c>
      <c r="D6" s="261">
        <v>1.445949509976638</v>
      </c>
      <c r="E6" s="261">
        <v>1.824300037769937</v>
      </c>
      <c r="F6" s="261">
        <v>1.6236950453052701</v>
      </c>
      <c r="G6" s="261">
        <v>1.7649293132739849</v>
      </c>
      <c r="H6" s="261">
        <v>1.4270217402367369</v>
      </c>
      <c r="I6" s="261">
        <v>1.5963621977057241</v>
      </c>
      <c r="J6" s="261">
        <v>1.456952194659856</v>
      </c>
      <c r="K6" s="261">
        <v>1.267826841467202</v>
      </c>
      <c r="L6" s="261">
        <v>0.93508093403665338</v>
      </c>
      <c r="M6" s="261">
        <v>1.1191597561069251</v>
      </c>
      <c r="N6" s="261">
        <v>1.2712639876286489</v>
      </c>
      <c r="O6" s="261">
        <v>1.222173213391365</v>
      </c>
      <c r="P6" s="261">
        <v>1.228811951679238</v>
      </c>
      <c r="Q6" s="261">
        <v>1.0512729263762499</v>
      </c>
      <c r="R6" s="261">
        <v>1.0784985431570031</v>
      </c>
      <c r="S6" s="261">
        <v>1.12097316351191</v>
      </c>
      <c r="T6" s="261">
        <v>1.091279987343905</v>
      </c>
      <c r="U6" s="261">
        <v>1.037211648169136</v>
      </c>
      <c r="V6" s="261">
        <v>1.054244442385337</v>
      </c>
      <c r="W6" s="261">
        <v>1.102857972210153</v>
      </c>
      <c r="DA6" s="67" t="s">
        <v>1944</v>
      </c>
    </row>
    <row r="7" spans="1:105" ht="12" customHeight="1" x14ac:dyDescent="0.25">
      <c r="A7" s="202" t="s">
        <v>93</v>
      </c>
      <c r="B7" s="226">
        <v>0.54822742454548934</v>
      </c>
      <c r="C7" s="226">
        <v>0.47167775091951097</v>
      </c>
      <c r="D7" s="226">
        <v>0.52608348170030239</v>
      </c>
      <c r="E7" s="226">
        <v>0.66373971491681483</v>
      </c>
      <c r="F7" s="226">
        <v>0.59075309114183949</v>
      </c>
      <c r="G7" s="226">
        <v>0.64213871347216256</v>
      </c>
      <c r="H7" s="226">
        <v>0.51919694317535103</v>
      </c>
      <c r="I7" s="226">
        <v>0.58080851179744342</v>
      </c>
      <c r="J7" s="226">
        <v>0.53008661640608601</v>
      </c>
      <c r="K7" s="226">
        <v>0.46127665893599518</v>
      </c>
      <c r="L7" s="226">
        <v>0.34021287054312271</v>
      </c>
      <c r="M7" s="226">
        <v>0.40718673578104769</v>
      </c>
      <c r="N7" s="226">
        <v>0.46252720455135088</v>
      </c>
      <c r="O7" s="226">
        <v>0.4446663835116651</v>
      </c>
      <c r="P7" s="226">
        <v>0.44708177251970738</v>
      </c>
      <c r="Q7" s="226">
        <v>0.38248729814516091</v>
      </c>
      <c r="R7" s="226">
        <v>0.3923928634284799</v>
      </c>
      <c r="S7" s="226">
        <v>0.40784651240172032</v>
      </c>
      <c r="T7" s="226">
        <v>0.40125882824617698</v>
      </c>
      <c r="U7" s="226">
        <v>0.37737134759134489</v>
      </c>
      <c r="V7" s="226">
        <v>0.38356843235987742</v>
      </c>
      <c r="W7" s="226">
        <v>0.40765089832766238</v>
      </c>
      <c r="DA7" s="174" t="s">
        <v>1945</v>
      </c>
    </row>
    <row r="8" spans="1:105" ht="12" customHeight="1" x14ac:dyDescent="0.25">
      <c r="A8" s="202" t="s">
        <v>94</v>
      </c>
      <c r="B8" s="226">
        <v>17.230648335557689</v>
      </c>
      <c r="C8" s="226">
        <v>14.824711588514299</v>
      </c>
      <c r="D8" s="226">
        <v>16.53466985136486</v>
      </c>
      <c r="E8" s="226">
        <v>20.861170204238832</v>
      </c>
      <c r="F8" s="226">
        <v>18.56721920660517</v>
      </c>
      <c r="G8" s="226">
        <v>20.18225622999309</v>
      </c>
      <c r="H8" s="226">
        <v>16.318227699330819</v>
      </c>
      <c r="I8" s="226">
        <v>18.25466361041186</v>
      </c>
      <c r="J8" s="226">
        <v>16.66048735568328</v>
      </c>
      <c r="K8" s="226">
        <v>14.49780791633423</v>
      </c>
      <c r="L8" s="226">
        <v>10.69280387864425</v>
      </c>
      <c r="M8" s="226">
        <v>12.797775406736729</v>
      </c>
      <c r="N8" s="226">
        <v>14.51453219273281</v>
      </c>
      <c r="O8" s="226">
        <v>13.975751189911479</v>
      </c>
      <c r="P8" s="226">
        <v>14.05166625130348</v>
      </c>
      <c r="Q8" s="226">
        <v>12.02147837208393</v>
      </c>
      <c r="R8" s="226">
        <v>12.33280776627336</v>
      </c>
      <c r="S8" s="226">
        <v>12.81851201789816</v>
      </c>
      <c r="T8" s="226">
        <v>12.442969158457</v>
      </c>
      <c r="U8" s="226">
        <v>11.82837704975217</v>
      </c>
      <c r="V8" s="226">
        <v>12.055458145118379</v>
      </c>
      <c r="W8" s="226">
        <v>12.575797868903081</v>
      </c>
      <c r="DA8" s="174" t="s">
        <v>1946</v>
      </c>
    </row>
    <row r="9" spans="1:105" ht="12" customHeight="1" x14ac:dyDescent="0.25">
      <c r="A9" s="202" t="s">
        <v>95</v>
      </c>
      <c r="B9" s="226">
        <v>6.0481951880925102</v>
      </c>
      <c r="C9" s="226">
        <v>5.2036782103828729</v>
      </c>
      <c r="D9" s="226">
        <v>5.8038971421261083</v>
      </c>
      <c r="E9" s="226">
        <v>7.3225584313553016</v>
      </c>
      <c r="F9" s="226">
        <v>6.517349996047817</v>
      </c>
      <c r="G9" s="226">
        <v>7.0842502637114793</v>
      </c>
      <c r="H9" s="226">
        <v>5.7279229618782761</v>
      </c>
      <c r="I9" s="226">
        <v>6.4076386714305844</v>
      </c>
      <c r="J9" s="226">
        <v>5.8480608212504803</v>
      </c>
      <c r="K9" s="226">
        <v>5.0889305132245992</v>
      </c>
      <c r="L9" s="226">
        <v>3.753321622412412</v>
      </c>
      <c r="M9" s="226">
        <v>4.4921956577560476</v>
      </c>
      <c r="N9" s="226">
        <v>5.1027268751624453</v>
      </c>
      <c r="O9" s="226">
        <v>4.9056814027343414</v>
      </c>
      <c r="P9" s="226">
        <v>4.9323286362030503</v>
      </c>
      <c r="Q9" s="226">
        <v>4.219704692930982</v>
      </c>
      <c r="R9" s="226">
        <v>4.3289856037346972</v>
      </c>
      <c r="S9" s="226">
        <v>4.4994744942456242</v>
      </c>
      <c r="T9" s="226">
        <v>4.4267973573014752</v>
      </c>
      <c r="U9" s="226">
        <v>4.1632641244064077</v>
      </c>
      <c r="V9" s="226">
        <v>4.2316320618701617</v>
      </c>
      <c r="W9" s="226">
        <v>4.4973164261730174</v>
      </c>
      <c r="DA9" s="174" t="s">
        <v>1947</v>
      </c>
    </row>
    <row r="10" spans="1:105" ht="12" customHeight="1" x14ac:dyDescent="0.25">
      <c r="A10" s="56" t="s">
        <v>96</v>
      </c>
      <c r="B10" s="262">
        <v>6.4771926345273432</v>
      </c>
      <c r="C10" s="262">
        <v>4.6719674569774572</v>
      </c>
      <c r="D10" s="262">
        <v>5.186889567516074</v>
      </c>
      <c r="E10" s="262">
        <v>6.825456613689644</v>
      </c>
      <c r="F10" s="262">
        <v>5.8576746257237371</v>
      </c>
      <c r="G10" s="262">
        <v>6.4107686469315102</v>
      </c>
      <c r="H10" s="262">
        <v>5.0814793962005931</v>
      </c>
      <c r="I10" s="262">
        <v>5.6929166197086136</v>
      </c>
      <c r="J10" s="262">
        <v>5.2778945848285677</v>
      </c>
      <c r="K10" s="262">
        <v>4.5655654948254494</v>
      </c>
      <c r="L10" s="262">
        <v>3.4223139080369869</v>
      </c>
      <c r="M10" s="262">
        <v>4.0079799285970887</v>
      </c>
      <c r="N10" s="262">
        <v>4.7140485917939712</v>
      </c>
      <c r="O10" s="262">
        <v>4.4693542572388534</v>
      </c>
      <c r="P10" s="262">
        <v>5.2547491899929692</v>
      </c>
      <c r="Q10" s="262">
        <v>4.656204655090443</v>
      </c>
      <c r="R10" s="262">
        <v>4.8663510115963522</v>
      </c>
      <c r="S10" s="262">
        <v>5.2323750647453906</v>
      </c>
      <c r="T10" s="262">
        <v>5.1328274935620559</v>
      </c>
      <c r="U10" s="262">
        <v>5.0827066033344099</v>
      </c>
      <c r="V10" s="262">
        <v>5.4262252044282464</v>
      </c>
      <c r="W10" s="262">
        <v>5.923474940956253</v>
      </c>
      <c r="DA10" s="68" t="s">
        <v>1948</v>
      </c>
    </row>
    <row r="11" spans="1:105" ht="12" customHeight="1" x14ac:dyDescent="0.25">
      <c r="A11" s="37" t="s">
        <v>160</v>
      </c>
      <c r="B11" s="228">
        <v>0.22161911979136029</v>
      </c>
      <c r="C11" s="228">
        <v>0.1625509792313995</v>
      </c>
      <c r="D11" s="228">
        <v>0.16087894216565601</v>
      </c>
      <c r="E11" s="228">
        <v>0.18761580807570899</v>
      </c>
      <c r="F11" s="228">
        <v>0.1934812827924873</v>
      </c>
      <c r="G11" s="228">
        <v>0.24989606422474281</v>
      </c>
      <c r="H11" s="228">
        <v>0.12907989946842979</v>
      </c>
      <c r="I11" s="228">
        <v>0.2443050354929264</v>
      </c>
      <c r="J11" s="228">
        <v>0.21710815195449501</v>
      </c>
      <c r="K11" s="228">
        <v>0.2106722367927151</v>
      </c>
      <c r="L11" s="228">
        <v>0.25666846495874202</v>
      </c>
      <c r="M11" s="228">
        <v>0.1806492416560983</v>
      </c>
      <c r="N11" s="228">
        <v>0.15463822112303921</v>
      </c>
      <c r="O11" s="228">
        <v>0.10459166745883</v>
      </c>
      <c r="P11" s="228">
        <v>0.12214178152701791</v>
      </c>
      <c r="Q11" s="228">
        <v>0.1431625271713039</v>
      </c>
      <c r="R11" s="228">
        <v>0.112901446663162</v>
      </c>
      <c r="S11" s="228">
        <v>0.1080333520575177</v>
      </c>
      <c r="T11" s="228">
        <v>0.1485853739497372</v>
      </c>
      <c r="U11" s="228">
        <v>0.1142069464677211</v>
      </c>
      <c r="V11" s="228">
        <v>0.10669529420108551</v>
      </c>
      <c r="W11" s="228">
        <v>0.1045475303932889</v>
      </c>
      <c r="DA11" s="69" t="s">
        <v>1949</v>
      </c>
    </row>
    <row r="12" spans="1:105" ht="12" customHeight="1" x14ac:dyDescent="0.25">
      <c r="A12" s="37" t="s">
        <v>162</v>
      </c>
      <c r="B12" s="228">
        <v>6.1888778534355433</v>
      </c>
      <c r="C12" s="228">
        <v>2.6155203976075532</v>
      </c>
      <c r="D12" s="228">
        <v>3.6784814690012029</v>
      </c>
      <c r="E12" s="228">
        <v>5.8500657687576059</v>
      </c>
      <c r="F12" s="228">
        <v>3.9486150405179181</v>
      </c>
      <c r="G12" s="228">
        <v>4.7567144999038993</v>
      </c>
      <c r="H12" s="228">
        <v>3.0489587234540849</v>
      </c>
      <c r="I12" s="228">
        <v>3.706759131865287</v>
      </c>
      <c r="J12" s="228">
        <v>2.9492503696071499</v>
      </c>
      <c r="K12" s="228">
        <v>2.7521024857002989</v>
      </c>
      <c r="L12" s="228">
        <v>2.6870406377098748</v>
      </c>
      <c r="M12" s="228">
        <v>2.7877009969358371</v>
      </c>
      <c r="N12" s="228">
        <v>3.9382448632789089</v>
      </c>
      <c r="O12" s="228">
        <v>3.4389260418063961</v>
      </c>
      <c r="P12" s="228">
        <v>2.9435864615578868</v>
      </c>
      <c r="Q12" s="228">
        <v>1.9066292683606401</v>
      </c>
      <c r="R12" s="228">
        <v>1.9836531618210129</v>
      </c>
      <c r="S12" s="228">
        <v>1.90328720139017</v>
      </c>
      <c r="T12" s="228">
        <v>2.0286728229530282</v>
      </c>
      <c r="U12" s="228">
        <v>1.760147400629082</v>
      </c>
      <c r="V12" s="228">
        <v>1.863347293352297</v>
      </c>
      <c r="W12" s="228">
        <v>1.63535958763364</v>
      </c>
      <c r="DA12" s="69" t="s">
        <v>1950</v>
      </c>
    </row>
    <row r="13" spans="1:105" ht="12" customHeight="1" x14ac:dyDescent="0.25">
      <c r="A13" s="37" t="s">
        <v>97</v>
      </c>
      <c r="B13" s="228">
        <v>6.7794855259789458E-5</v>
      </c>
      <c r="C13" s="228">
        <v>9.1821010297715494E-5</v>
      </c>
      <c r="D13" s="228">
        <v>6.0788738071692065E-4</v>
      </c>
      <c r="E13" s="228">
        <v>5.8184305947333128E-4</v>
      </c>
      <c r="F13" s="228">
        <v>1.0597528835994371E-3</v>
      </c>
      <c r="G13" s="228">
        <v>1.034112614366858E-3</v>
      </c>
      <c r="H13" s="228">
        <v>9.7336385087194862E-4</v>
      </c>
      <c r="I13" s="228">
        <v>1.616160830573324E-3</v>
      </c>
      <c r="J13" s="228">
        <v>1.7027948072672111E-3</v>
      </c>
      <c r="K13" s="228">
        <v>2.5064893161900691E-3</v>
      </c>
      <c r="L13" s="228">
        <v>2.2339223858980758E-3</v>
      </c>
      <c r="M13" s="228">
        <v>2.4544669879083139E-3</v>
      </c>
      <c r="N13" s="228">
        <v>2.3528460497980702E-3</v>
      </c>
      <c r="O13" s="228">
        <v>2.4341403841154651E-3</v>
      </c>
      <c r="P13" s="228">
        <v>2.5898535605094488E-3</v>
      </c>
      <c r="Q13" s="228">
        <v>2.4982085170874978E-3</v>
      </c>
      <c r="R13" s="228">
        <v>2.6537288636934719E-3</v>
      </c>
      <c r="S13" s="228">
        <v>2.8580297105785168E-3</v>
      </c>
      <c r="T13" s="228">
        <v>2.6717801858774691E-3</v>
      </c>
      <c r="U13" s="228">
        <v>2.5459280917221562E-3</v>
      </c>
      <c r="V13" s="228">
        <v>2.9181698426684272E-3</v>
      </c>
      <c r="W13" s="228">
        <v>2.8614578151964229E-3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1.2296969943394891</v>
      </c>
      <c r="Q14" s="228">
        <v>1.335068426966036</v>
      </c>
      <c r="R14" s="228">
        <v>1.5148784485502691</v>
      </c>
      <c r="S14" s="228">
        <v>1.803442705454233</v>
      </c>
      <c r="T14" s="228">
        <v>1.828633544828681</v>
      </c>
      <c r="U14" s="228">
        <v>2.0708954533716688</v>
      </c>
      <c r="V14" s="228">
        <v>2.4649470623616851</v>
      </c>
      <c r="W14" s="228">
        <v>2.753554491943103</v>
      </c>
      <c r="DA14" s="69" t="s">
        <v>1952</v>
      </c>
    </row>
    <row r="15" spans="1:105" ht="12" customHeight="1" x14ac:dyDescent="0.25">
      <c r="A15" s="37" t="s">
        <v>38</v>
      </c>
      <c r="B15" s="228">
        <v>6.662786644518022E-2</v>
      </c>
      <c r="C15" s="228">
        <v>1.8938042591282069</v>
      </c>
      <c r="D15" s="228">
        <v>1.346921268968498</v>
      </c>
      <c r="E15" s="228">
        <v>0.78719319379685615</v>
      </c>
      <c r="F15" s="228">
        <v>1.7145185495297319</v>
      </c>
      <c r="G15" s="228">
        <v>1.4031239701885021</v>
      </c>
      <c r="H15" s="228">
        <v>1.902467409427206</v>
      </c>
      <c r="I15" s="228">
        <v>1.740236291519826</v>
      </c>
      <c r="J15" s="228">
        <v>2.1098332684596559</v>
      </c>
      <c r="K15" s="228">
        <v>1.6002842830162449</v>
      </c>
      <c r="L15" s="228">
        <v>0.47637088298247232</v>
      </c>
      <c r="M15" s="228">
        <v>1.0371752230172451</v>
      </c>
      <c r="N15" s="228">
        <v>0.61881266134222479</v>
      </c>
      <c r="O15" s="228">
        <v>0.92340240758951164</v>
      </c>
      <c r="P15" s="228">
        <v>0.95673409900806672</v>
      </c>
      <c r="Q15" s="228">
        <v>1.268846224075376</v>
      </c>
      <c r="R15" s="228">
        <v>1.252264225698215</v>
      </c>
      <c r="S15" s="228">
        <v>1.414753776132891</v>
      </c>
      <c r="T15" s="228">
        <v>1.124263971644732</v>
      </c>
      <c r="U15" s="228">
        <v>1.134910874774216</v>
      </c>
      <c r="V15" s="228">
        <v>0.98831738467050989</v>
      </c>
      <c r="W15" s="228">
        <v>1.4271518731710251</v>
      </c>
      <c r="DA15" s="69" t="s">
        <v>1953</v>
      </c>
    </row>
    <row r="16" spans="1:105" ht="12" customHeight="1" x14ac:dyDescent="0.25">
      <c r="A16" s="57" t="s">
        <v>1855</v>
      </c>
      <c r="B16" s="263">
        <v>2.724498197023582</v>
      </c>
      <c r="C16" s="263">
        <v>8.334894861525461</v>
      </c>
      <c r="D16" s="263">
        <v>8.1269645584746026</v>
      </c>
      <c r="E16" s="263">
        <v>8.1110248146351918</v>
      </c>
      <c r="F16" s="263">
        <v>9.7989457972456719</v>
      </c>
      <c r="G16" s="263">
        <v>9.842919401800911</v>
      </c>
      <c r="H16" s="263">
        <v>8.6577124006999107</v>
      </c>
      <c r="I16" s="263">
        <v>9.3097541547813645</v>
      </c>
      <c r="J16" s="263">
        <v>9.5838100534390023</v>
      </c>
      <c r="K16" s="263">
        <v>7.9952336105797981</v>
      </c>
      <c r="L16" s="263">
        <v>4.2860269151518313</v>
      </c>
      <c r="M16" s="263">
        <v>6.2691101491976058</v>
      </c>
      <c r="N16" s="263">
        <v>5.8755029836949273</v>
      </c>
      <c r="O16" s="263">
        <v>6.8489908448780232</v>
      </c>
      <c r="P16" s="263">
        <v>7.2561826392300119</v>
      </c>
      <c r="Q16" s="263">
        <v>6.9819026361232606</v>
      </c>
      <c r="R16" s="263">
        <v>7.0404996042581756</v>
      </c>
      <c r="S16" s="263">
        <v>7.5920667745567192</v>
      </c>
      <c r="T16" s="263">
        <v>6.7646193775083763</v>
      </c>
      <c r="U16" s="263">
        <v>6.7093015456905354</v>
      </c>
      <c r="V16" s="263">
        <v>6.7196819159156762</v>
      </c>
      <c r="W16" s="263">
        <v>7.9653614986283969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376.32438768059541</v>
      </c>
      <c r="C17" s="296">
        <f t="shared" si="0"/>
        <v>299.00342526831702</v>
      </c>
      <c r="D17" s="296">
        <f t="shared" si="0"/>
        <v>340.49985033278085</v>
      </c>
      <c r="E17" s="296">
        <f t="shared" si="0"/>
        <v>442.71785994032251</v>
      </c>
      <c r="F17" s="296">
        <f t="shared" si="0"/>
        <v>382.84833002945822</v>
      </c>
      <c r="G17" s="296">
        <f t="shared" si="0"/>
        <v>421.94580412475381</v>
      </c>
      <c r="H17" s="296">
        <f t="shared" si="0"/>
        <v>328.8156717640486</v>
      </c>
      <c r="I17" s="296">
        <f t="shared" si="0"/>
        <v>372.11781160591522</v>
      </c>
      <c r="J17" s="296">
        <f t="shared" si="0"/>
        <v>337.07287108850221</v>
      </c>
      <c r="K17" s="296">
        <f t="shared" si="0"/>
        <v>295.14046329163625</v>
      </c>
      <c r="L17" s="296">
        <f t="shared" si="0"/>
        <v>224.00774497825253</v>
      </c>
      <c r="M17" s="296">
        <f t="shared" si="0"/>
        <v>263.23687986372192</v>
      </c>
      <c r="N17" s="296">
        <f t="shared" si="0"/>
        <v>306.87714890059283</v>
      </c>
      <c r="O17" s="296">
        <f t="shared" si="0"/>
        <v>293.61815979629489</v>
      </c>
      <c r="P17" s="296">
        <f t="shared" si="0"/>
        <v>293.9512515672979</v>
      </c>
      <c r="Q17" s="296">
        <f t="shared" si="0"/>
        <v>243.13422191621126</v>
      </c>
      <c r="R17" s="296">
        <f t="shared" si="0"/>
        <v>249.05512789492911</v>
      </c>
      <c r="S17" s="296">
        <f t="shared" si="0"/>
        <v>257.50029145993045</v>
      </c>
      <c r="T17" s="296">
        <f t="shared" si="0"/>
        <v>253.94056618242215</v>
      </c>
      <c r="U17" s="296">
        <f t="shared" si="0"/>
        <v>237.99486542475711</v>
      </c>
      <c r="V17" s="296">
        <f t="shared" si="0"/>
        <v>244.86040086928119</v>
      </c>
      <c r="W17" s="296">
        <f t="shared" si="0"/>
        <v>254.20365140460342</v>
      </c>
      <c r="DA17" s="70"/>
    </row>
    <row r="18" spans="1:105" ht="12" customHeight="1" x14ac:dyDescent="0.25">
      <c r="A18" s="60" t="s">
        <v>1858</v>
      </c>
      <c r="B18" s="331">
        <v>350.7822170834994</v>
      </c>
      <c r="C18" s="331">
        <v>220.86378594151611</v>
      </c>
      <c r="D18" s="331">
        <v>264.30955759708178</v>
      </c>
      <c r="E18" s="331">
        <v>366.67700230311789</v>
      </c>
      <c r="F18" s="331">
        <v>290.98321318028042</v>
      </c>
      <c r="G18" s="331">
        <v>329.66843473287071</v>
      </c>
      <c r="H18" s="331">
        <v>247.64961800748731</v>
      </c>
      <c r="I18" s="331">
        <v>284.8388664048403</v>
      </c>
      <c r="J18" s="331">
        <v>247.22465183751191</v>
      </c>
      <c r="K18" s="331">
        <v>220.18514819245101</v>
      </c>
      <c r="L18" s="331">
        <v>183.82624264870429</v>
      </c>
      <c r="M18" s="331">
        <v>204.46397221499461</v>
      </c>
      <c r="N18" s="331">
        <v>251.79430842845309</v>
      </c>
      <c r="O18" s="331">
        <v>229.40887062556371</v>
      </c>
      <c r="P18" s="331">
        <v>225.92453932451679</v>
      </c>
      <c r="Q18" s="331">
        <v>177.67888470255599</v>
      </c>
      <c r="R18" s="331">
        <v>183.05044410500901</v>
      </c>
      <c r="S18" s="331">
        <v>186.3246654484615</v>
      </c>
      <c r="T18" s="331">
        <v>190.5222595182814</v>
      </c>
      <c r="U18" s="331">
        <v>175.0951634339086</v>
      </c>
      <c r="V18" s="331">
        <v>181.863382907572</v>
      </c>
      <c r="W18" s="331">
        <v>179.52838735496249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6.4208732961582768</v>
      </c>
      <c r="C21" s="231">
        <v>5.0303622864122479</v>
      </c>
      <c r="D21" s="231">
        <v>5.0572888402371721</v>
      </c>
      <c r="E21" s="231">
        <v>5.4274683598724147</v>
      </c>
      <c r="F21" s="231">
        <v>5.564118303150158</v>
      </c>
      <c r="G21" s="231">
        <v>5.8729308503486974</v>
      </c>
      <c r="H21" s="231">
        <v>4.8925490069188413</v>
      </c>
      <c r="I21" s="231">
        <v>4.8223549026047774</v>
      </c>
      <c r="J21" s="231">
        <v>4.734750432288104</v>
      </c>
      <c r="K21" s="231">
        <v>3.9101408223592662</v>
      </c>
      <c r="L21" s="231">
        <v>3.7093367458320632</v>
      </c>
      <c r="M21" s="231">
        <v>3.8968762883624262</v>
      </c>
      <c r="N21" s="231">
        <v>3.6709565374186268</v>
      </c>
      <c r="O21" s="231">
        <v>2.420106324473319</v>
      </c>
      <c r="P21" s="231">
        <v>3.2767711867582809</v>
      </c>
      <c r="Q21" s="231">
        <v>2.448524735731183</v>
      </c>
      <c r="R21" s="231">
        <v>2.4737183632771549</v>
      </c>
      <c r="S21" s="231">
        <v>2.5240820758225548</v>
      </c>
      <c r="T21" s="231">
        <v>2.2389429000010299</v>
      </c>
      <c r="U21" s="231">
        <v>1.749722406783174</v>
      </c>
      <c r="V21" s="231">
        <v>1.888913004043099</v>
      </c>
      <c r="W21" s="231">
        <v>1.163573186267262</v>
      </c>
      <c r="DA21" s="73" t="s">
        <v>1958</v>
      </c>
    </row>
    <row r="22" spans="1:105" ht="12" customHeight="1" x14ac:dyDescent="0.25">
      <c r="A22" s="64" t="s">
        <v>160</v>
      </c>
      <c r="B22" s="231">
        <v>7.8353079155906089</v>
      </c>
      <c r="C22" s="231">
        <v>6.9029918989017292</v>
      </c>
      <c r="D22" s="231">
        <v>6.7369623615246459</v>
      </c>
      <c r="E22" s="231">
        <v>8.0908921857669274</v>
      </c>
      <c r="F22" s="231">
        <v>9.1682885386478006</v>
      </c>
      <c r="G22" s="231">
        <v>12.044621147716169</v>
      </c>
      <c r="H22" s="231">
        <v>4.8691209436774736</v>
      </c>
      <c r="I22" s="231">
        <v>9.8601990361236052</v>
      </c>
      <c r="J22" s="231">
        <v>9.9538228164467668</v>
      </c>
      <c r="K22" s="231">
        <v>9.5169112694851137</v>
      </c>
      <c r="L22" s="231">
        <v>10.19335786341354</v>
      </c>
      <c r="M22" s="231">
        <v>7.5095224999397354</v>
      </c>
      <c r="N22" s="231">
        <v>6.6221463624072019</v>
      </c>
      <c r="O22" s="231">
        <v>5.2596967689069638</v>
      </c>
      <c r="P22" s="231">
        <v>7.1273087626308236</v>
      </c>
      <c r="Q22" s="231">
        <v>7.7336308324911824</v>
      </c>
      <c r="R22" s="231">
        <v>5.8623545798201224</v>
      </c>
      <c r="S22" s="231">
        <v>5.8493679466667654</v>
      </c>
      <c r="T22" s="231">
        <v>7.4407461114629738</v>
      </c>
      <c r="U22" s="231">
        <v>5.82914344758189</v>
      </c>
      <c r="V22" s="231">
        <v>6.3030847165137001</v>
      </c>
      <c r="W22" s="231">
        <v>6.9730866135034537</v>
      </c>
      <c r="DA22" s="73" t="s">
        <v>1959</v>
      </c>
    </row>
    <row r="23" spans="1:105" ht="12" customHeight="1" x14ac:dyDescent="0.25">
      <c r="A23" s="64" t="s">
        <v>70</v>
      </c>
      <c r="B23" s="231">
        <v>43.636773523146779</v>
      </c>
      <c r="C23" s="231">
        <v>33.133524515194438</v>
      </c>
      <c r="D23" s="231">
        <v>35.288241367558079</v>
      </c>
      <c r="E23" s="231">
        <v>35.749146029307937</v>
      </c>
      <c r="F23" s="231">
        <v>22.205790651156111</v>
      </c>
      <c r="G23" s="231">
        <v>16.191617300575711</v>
      </c>
      <c r="H23" s="231">
        <v>29.577094158933281</v>
      </c>
      <c r="I23" s="231">
        <v>27.345812181770679</v>
      </c>
      <c r="J23" s="231">
        <v>29.222441117274901</v>
      </c>
      <c r="K23" s="231">
        <v>22.050432968227739</v>
      </c>
      <c r="L23" s="231">
        <v>15.49485738551995</v>
      </c>
      <c r="M23" s="231">
        <v>19.431095321384849</v>
      </c>
      <c r="N23" s="231">
        <v>11.85269727212982</v>
      </c>
      <c r="O23" s="231">
        <v>6.5205623289707546</v>
      </c>
      <c r="P23" s="231">
        <v>4.4656831946751154</v>
      </c>
      <c r="Q23" s="231">
        <v>2.49858754281414</v>
      </c>
      <c r="R23" s="231">
        <v>3.5871616130666539</v>
      </c>
      <c r="S23" s="231">
        <v>3.389074343867148</v>
      </c>
      <c r="T23" s="231">
        <v>3.3703282033330502</v>
      </c>
      <c r="U23" s="231">
        <v>2.870452848627707</v>
      </c>
      <c r="V23" s="231">
        <v>2.6985386967626002</v>
      </c>
      <c r="W23" s="231">
        <v>1.5209534721339271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209.0783390595486</v>
      </c>
      <c r="C25" s="231">
        <v>106.1339120281277</v>
      </c>
      <c r="D25" s="231">
        <v>147.19117731064389</v>
      </c>
      <c r="E25" s="231">
        <v>241.06603339515149</v>
      </c>
      <c r="F25" s="231">
        <v>178.78965955777261</v>
      </c>
      <c r="G25" s="231">
        <v>219.0731238681889</v>
      </c>
      <c r="H25" s="231">
        <v>109.8985028289855</v>
      </c>
      <c r="I25" s="231">
        <v>142.95386991051851</v>
      </c>
      <c r="J25" s="231">
        <v>129.2033294367653</v>
      </c>
      <c r="K25" s="231">
        <v>118.7959415050734</v>
      </c>
      <c r="L25" s="231">
        <v>101.96879337806401</v>
      </c>
      <c r="M25" s="231">
        <v>110.73136610299269</v>
      </c>
      <c r="N25" s="231">
        <v>161.15097326780321</v>
      </c>
      <c r="O25" s="231">
        <v>165.2474412776605</v>
      </c>
      <c r="P25" s="231">
        <v>164.12940961954101</v>
      </c>
      <c r="Q25" s="231">
        <v>98.416660380253106</v>
      </c>
      <c r="R25" s="231">
        <v>98.420734621428167</v>
      </c>
      <c r="S25" s="231">
        <v>98.469946957687341</v>
      </c>
      <c r="T25" s="231">
        <v>96.806518042158203</v>
      </c>
      <c r="U25" s="231">
        <v>85.843921525349373</v>
      </c>
      <c r="V25" s="231">
        <v>105.1840704560263</v>
      </c>
      <c r="W25" s="231">
        <v>103.9449164799846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83.81092328905514</v>
      </c>
      <c r="C27" s="231">
        <v>69.662995212879963</v>
      </c>
      <c r="D27" s="231">
        <v>70.035887717118072</v>
      </c>
      <c r="E27" s="231">
        <v>76.343462333019204</v>
      </c>
      <c r="F27" s="231">
        <v>75.255356129553661</v>
      </c>
      <c r="G27" s="231">
        <v>76.48614156604124</v>
      </c>
      <c r="H27" s="231">
        <v>98.412351068972143</v>
      </c>
      <c r="I27" s="231">
        <v>99.856630373822739</v>
      </c>
      <c r="J27" s="231">
        <v>74.11030803473686</v>
      </c>
      <c r="K27" s="231">
        <v>65.911721627305511</v>
      </c>
      <c r="L27" s="231">
        <v>52.459897275874788</v>
      </c>
      <c r="M27" s="231">
        <v>62.895112002314931</v>
      </c>
      <c r="N27" s="231">
        <v>68.497534988694198</v>
      </c>
      <c r="O27" s="231">
        <v>49.961063925552232</v>
      </c>
      <c r="P27" s="231">
        <v>46.925366560911527</v>
      </c>
      <c r="Q27" s="231">
        <v>66.58148121126635</v>
      </c>
      <c r="R27" s="231">
        <v>72.706474927416906</v>
      </c>
      <c r="S27" s="231">
        <v>76.092194124417674</v>
      </c>
      <c r="T27" s="231">
        <v>80.665724261326176</v>
      </c>
      <c r="U27" s="231">
        <v>78.801923205566482</v>
      </c>
      <c r="V27" s="231">
        <v>65.788776034226288</v>
      </c>
      <c r="W27" s="231">
        <v>65.925857603073283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1965</v>
      </c>
    </row>
    <row r="29" spans="1:105" ht="12" customHeight="1" x14ac:dyDescent="0.25">
      <c r="A29" s="60" t="s">
        <v>1870</v>
      </c>
      <c r="B29" s="264">
        <v>25.542170597095978</v>
      </c>
      <c r="C29" s="264">
        <v>78.139639326800904</v>
      </c>
      <c r="D29" s="264">
        <v>76.190292735699074</v>
      </c>
      <c r="E29" s="264">
        <v>76.040857637204624</v>
      </c>
      <c r="F29" s="264">
        <v>91.865116849177795</v>
      </c>
      <c r="G29" s="264">
        <v>92.277369391883113</v>
      </c>
      <c r="H29" s="264">
        <v>81.166053756561311</v>
      </c>
      <c r="I29" s="264">
        <v>87.278945201074947</v>
      </c>
      <c r="J29" s="264">
        <v>89.848219250990283</v>
      </c>
      <c r="K29" s="264">
        <v>74.95531509918527</v>
      </c>
      <c r="L29" s="264">
        <v>40.181502329548238</v>
      </c>
      <c r="M29" s="264">
        <v>58.772907648727298</v>
      </c>
      <c r="N29" s="264">
        <v>55.082840472139708</v>
      </c>
      <c r="O29" s="264">
        <v>64.209289170731168</v>
      </c>
      <c r="P29" s="264">
        <v>68.026712242781102</v>
      </c>
      <c r="Q29" s="264">
        <v>65.45533721365527</v>
      </c>
      <c r="R29" s="264">
        <v>66.004683789920122</v>
      </c>
      <c r="S29" s="264">
        <v>71.17562601146895</v>
      </c>
      <c r="T29" s="264">
        <v>63.418306664140751</v>
      </c>
      <c r="U29" s="264">
        <v>62.89970199084852</v>
      </c>
      <c r="V29" s="264">
        <v>62.997017961709197</v>
      </c>
      <c r="W29" s="264">
        <v>74.675264049640916</v>
      </c>
      <c r="DA29" s="72" t="s">
        <v>1966</v>
      </c>
    </row>
    <row r="30" spans="1:105" ht="12" customHeight="1" x14ac:dyDescent="0.25">
      <c r="A30" s="132" t="s">
        <v>1872</v>
      </c>
      <c r="B30" s="318">
        <v>6.0185937595353849</v>
      </c>
      <c r="C30" s="318">
        <v>18.412324975939971</v>
      </c>
      <c r="D30" s="318">
        <v>17.95299340958864</v>
      </c>
      <c r="E30" s="318">
        <v>17.91778147848688</v>
      </c>
      <c r="F30" s="318">
        <v>21.646508736822572</v>
      </c>
      <c r="G30" s="318">
        <v>21.743649289989229</v>
      </c>
      <c r="H30" s="318">
        <v>19.125449920880818</v>
      </c>
      <c r="I30" s="318">
        <v>20.565852574242239</v>
      </c>
      <c r="J30" s="318">
        <v>21.171259883091501</v>
      </c>
      <c r="K30" s="318">
        <v>17.661991175928321</v>
      </c>
      <c r="L30" s="318">
        <v>9.4681122831773461</v>
      </c>
      <c r="M30" s="318">
        <v>13.84887215672255</v>
      </c>
      <c r="N30" s="318">
        <v>12.97936832200141</v>
      </c>
      <c r="O30" s="318">
        <v>15.12986633763629</v>
      </c>
      <c r="P30" s="318">
        <v>16.02937950123399</v>
      </c>
      <c r="Q30" s="318">
        <v>15.423477131077499</v>
      </c>
      <c r="R30" s="318">
        <v>15.552921645715021</v>
      </c>
      <c r="S30" s="318">
        <v>16.771369407122979</v>
      </c>
      <c r="T30" s="318">
        <v>15.102348290924891</v>
      </c>
      <c r="U30" s="318">
        <v>14.821283588239661</v>
      </c>
      <c r="V30" s="318">
        <v>14.844214501362289</v>
      </c>
      <c r="W30" s="318">
        <v>17.876680798927211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898.41078235816008</v>
      </c>
      <c r="C32" s="225">
        <v>824.44066472452573</v>
      </c>
      <c r="D32" s="225">
        <v>962.85992683866959</v>
      </c>
      <c r="E32" s="225">
        <v>1185.1034136531889</v>
      </c>
      <c r="F32" s="225">
        <v>991.60680970456963</v>
      </c>
      <c r="G32" s="225">
        <v>1097.0958637129611</v>
      </c>
      <c r="H32" s="225">
        <v>984.47523069242516</v>
      </c>
      <c r="I32" s="225">
        <v>1085.17839022882</v>
      </c>
      <c r="J32" s="225">
        <v>981.8316598369646</v>
      </c>
      <c r="K32" s="225">
        <v>878.87805061386939</v>
      </c>
      <c r="L32" s="225">
        <v>658.59301516414041</v>
      </c>
      <c r="M32" s="225">
        <v>763.9146678333517</v>
      </c>
      <c r="N32" s="225">
        <v>862.88956860013354</v>
      </c>
      <c r="O32" s="225">
        <v>878.32065605859145</v>
      </c>
      <c r="P32" s="225">
        <v>869.41060216324229</v>
      </c>
      <c r="Q32" s="225">
        <v>861.34828659055086</v>
      </c>
      <c r="R32" s="225">
        <v>874.21002175750084</v>
      </c>
      <c r="S32" s="225">
        <v>889.90804789665185</v>
      </c>
      <c r="T32" s="225">
        <v>867.30045970158926</v>
      </c>
      <c r="U32" s="225">
        <v>1000.698624424453</v>
      </c>
      <c r="V32" s="225">
        <v>834.07706916541304</v>
      </c>
      <c r="W32" s="225">
        <v>921.30133566956169</v>
      </c>
      <c r="DA32" s="89" t="s">
        <v>1968</v>
      </c>
    </row>
    <row r="33" spans="1:105" ht="12" customHeight="1" x14ac:dyDescent="0.25">
      <c r="A33" s="55" t="s">
        <v>92</v>
      </c>
      <c r="B33" s="261">
        <v>3.0433234768769619</v>
      </c>
      <c r="C33" s="261">
        <v>2.8663744886246558</v>
      </c>
      <c r="D33" s="261">
        <v>3.3080302332786209</v>
      </c>
      <c r="E33" s="261">
        <v>4.0034354504311818</v>
      </c>
      <c r="F33" s="261">
        <v>3.381941077929171</v>
      </c>
      <c r="G33" s="261">
        <v>3.7088755448940929</v>
      </c>
      <c r="H33" s="261">
        <v>3.444073428332687</v>
      </c>
      <c r="I33" s="261">
        <v>3.759658617428574</v>
      </c>
      <c r="J33" s="261">
        <v>3.3942038358447149</v>
      </c>
      <c r="K33" s="261">
        <v>3.028996091365292</v>
      </c>
      <c r="L33" s="261">
        <v>2.2519245448595431</v>
      </c>
      <c r="M33" s="261">
        <v>2.6286326324083191</v>
      </c>
      <c r="N33" s="261">
        <v>2.9247004868287161</v>
      </c>
      <c r="O33" s="261">
        <v>2.9520288359697249</v>
      </c>
      <c r="P33" s="261">
        <v>2.911130959655202</v>
      </c>
      <c r="Q33" s="261">
        <v>2.9666679013423338</v>
      </c>
      <c r="R33" s="261">
        <v>3.0200262001550549</v>
      </c>
      <c r="S33" s="261">
        <v>3.063507702234225</v>
      </c>
      <c r="T33" s="261">
        <v>3.004229503463566</v>
      </c>
      <c r="U33" s="261">
        <v>3.460299487572124</v>
      </c>
      <c r="V33" s="261">
        <v>2.8621519550627879</v>
      </c>
      <c r="W33" s="261">
        <v>3.151820964138488</v>
      </c>
      <c r="DA33" s="67" t="s">
        <v>1969</v>
      </c>
    </row>
    <row r="34" spans="1:105" ht="12" customHeight="1" x14ac:dyDescent="0.25">
      <c r="A34" s="202" t="s">
        <v>93</v>
      </c>
      <c r="B34" s="226">
        <v>1.122461962177042</v>
      </c>
      <c r="C34" s="226">
        <v>1.057198275924818</v>
      </c>
      <c r="D34" s="226">
        <v>1.2200931431703399</v>
      </c>
      <c r="E34" s="226">
        <v>1.47657784171912</v>
      </c>
      <c r="F34" s="226">
        <v>1.2473535091297789</v>
      </c>
      <c r="G34" s="226">
        <v>1.3679359927471091</v>
      </c>
      <c r="H34" s="226">
        <v>1.270269640286553</v>
      </c>
      <c r="I34" s="226">
        <v>1.386666195985619</v>
      </c>
      <c r="J34" s="226">
        <v>1.251876353781741</v>
      </c>
      <c r="K34" s="226">
        <v>1.117177625701973</v>
      </c>
      <c r="L34" s="226">
        <v>0.83057212370063072</v>
      </c>
      <c r="M34" s="226">
        <v>0.96951249672725237</v>
      </c>
      <c r="N34" s="226">
        <v>1.0787105189996971</v>
      </c>
      <c r="O34" s="226">
        <v>1.088789970833504</v>
      </c>
      <c r="P34" s="226">
        <v>1.07593257168344</v>
      </c>
      <c r="Q34" s="226">
        <v>1.0941892634711179</v>
      </c>
      <c r="R34" s="226">
        <v>1.113869281464215</v>
      </c>
      <c r="S34" s="226">
        <v>1.1380952194550871</v>
      </c>
      <c r="T34" s="226">
        <v>1.1080430223435651</v>
      </c>
      <c r="U34" s="226">
        <v>1.2874114179576679</v>
      </c>
      <c r="V34" s="226">
        <v>1.0556408886331869</v>
      </c>
      <c r="W34" s="226">
        <v>1.176488982684313</v>
      </c>
      <c r="DA34" s="174" t="s">
        <v>1970</v>
      </c>
    </row>
    <row r="35" spans="1:105" ht="12" customHeight="1" x14ac:dyDescent="0.25">
      <c r="A35" s="202" t="s">
        <v>94</v>
      </c>
      <c r="B35" s="226">
        <v>21.895884156444978</v>
      </c>
      <c r="C35" s="226">
        <v>20.622784343753171</v>
      </c>
      <c r="D35" s="226">
        <v>23.800377227141109</v>
      </c>
      <c r="E35" s="226">
        <v>28.80362850563656</v>
      </c>
      <c r="F35" s="226">
        <v>24.332145639099139</v>
      </c>
      <c r="G35" s="226">
        <v>26.684350151633922</v>
      </c>
      <c r="H35" s="226">
        <v>24.779170990541271</v>
      </c>
      <c r="I35" s="226">
        <v>27.04972053758592</v>
      </c>
      <c r="J35" s="226">
        <v>24.420372844914539</v>
      </c>
      <c r="K35" s="226">
        <v>21.792802516976881</v>
      </c>
      <c r="L35" s="226">
        <v>16.201984224791978</v>
      </c>
      <c r="M35" s="226">
        <v>18.912296391222728</v>
      </c>
      <c r="N35" s="226">
        <v>21.042424027043001</v>
      </c>
      <c r="O35" s="226">
        <v>21.23904406152991</v>
      </c>
      <c r="P35" s="226">
        <v>20.89147986928824</v>
      </c>
      <c r="Q35" s="226">
        <v>21.344368152771828</v>
      </c>
      <c r="R35" s="226">
        <v>21.7282665909317</v>
      </c>
      <c r="S35" s="226">
        <v>21.98588066102419</v>
      </c>
      <c r="T35" s="226">
        <v>21.614613657407109</v>
      </c>
      <c r="U35" s="226">
        <v>24.834690208190459</v>
      </c>
      <c r="V35" s="226">
        <v>20.527570914034168</v>
      </c>
      <c r="W35" s="226">
        <v>22.558056309752729</v>
      </c>
      <c r="DA35" s="174" t="s">
        <v>1971</v>
      </c>
    </row>
    <row r="36" spans="1:105" ht="12" customHeight="1" x14ac:dyDescent="0.25">
      <c r="A36" s="202" t="s">
        <v>95</v>
      </c>
      <c r="B36" s="226">
        <v>12.224620785952441</v>
      </c>
      <c r="C36" s="226">
        <v>11.513840516855909</v>
      </c>
      <c r="D36" s="226">
        <v>13.28791219781723</v>
      </c>
      <c r="E36" s="226">
        <v>16.0812613560167</v>
      </c>
      <c r="F36" s="226">
        <v>13.584802112638121</v>
      </c>
      <c r="G36" s="226">
        <v>14.898053862204041</v>
      </c>
      <c r="H36" s="226">
        <v>13.834379401412679</v>
      </c>
      <c r="I36" s="226">
        <v>15.10204262935166</v>
      </c>
      <c r="J36" s="226">
        <v>13.63405996066067</v>
      </c>
      <c r="K36" s="226">
        <v>12.167069606767891</v>
      </c>
      <c r="L36" s="226">
        <v>9.045677795558051</v>
      </c>
      <c r="M36" s="226">
        <v>10.558863479654599</v>
      </c>
      <c r="N36" s="226">
        <v>11.74812820116691</v>
      </c>
      <c r="O36" s="226">
        <v>11.85790250136643</v>
      </c>
      <c r="P36" s="226">
        <v>11.717873855230099</v>
      </c>
      <c r="Q36" s="226">
        <v>11.91670565660136</v>
      </c>
      <c r="R36" s="226">
        <v>12.131038761092251</v>
      </c>
      <c r="S36" s="226">
        <v>12.39488102488532</v>
      </c>
      <c r="T36" s="226">
        <v>12.06758555666249</v>
      </c>
      <c r="U36" s="226">
        <v>14.02106878482844</v>
      </c>
      <c r="V36" s="226">
        <v>11.49687916787609</v>
      </c>
      <c r="W36" s="226">
        <v>12.8130236540686</v>
      </c>
      <c r="DA36" s="174" t="s">
        <v>1972</v>
      </c>
    </row>
    <row r="37" spans="1:105" ht="12" customHeight="1" x14ac:dyDescent="0.25">
      <c r="A37" s="56" t="s">
        <v>96</v>
      </c>
      <c r="B37" s="262">
        <v>10.11360293909812</v>
      </c>
      <c r="C37" s="262">
        <v>9.7557894557553126</v>
      </c>
      <c r="D37" s="262">
        <v>10.78770010243951</v>
      </c>
      <c r="E37" s="262">
        <v>12.91649100241187</v>
      </c>
      <c r="F37" s="262">
        <v>11.309025277291809</v>
      </c>
      <c r="G37" s="262">
        <v>12.223357882060879</v>
      </c>
      <c r="H37" s="262">
        <v>11.3835128936543</v>
      </c>
      <c r="I37" s="262">
        <v>12.3087588534845</v>
      </c>
      <c r="J37" s="262">
        <v>11.696763672694621</v>
      </c>
      <c r="K37" s="262">
        <v>10.241440437646579</v>
      </c>
      <c r="L37" s="262">
        <v>7.1499083047398013</v>
      </c>
      <c r="M37" s="262">
        <v>8.5504431673791572</v>
      </c>
      <c r="N37" s="262">
        <v>9.4247044742814001</v>
      </c>
      <c r="O37" s="262">
        <v>9.8074079468335871</v>
      </c>
      <c r="P37" s="262">
        <v>11.497847446677429</v>
      </c>
      <c r="Q37" s="262">
        <v>12.54536207975565</v>
      </c>
      <c r="R37" s="262">
        <v>12.93973125552129</v>
      </c>
      <c r="S37" s="262">
        <v>13.84234912118915</v>
      </c>
      <c r="T37" s="262">
        <v>13.069917396104939</v>
      </c>
      <c r="U37" s="262">
        <v>16.20010838341291</v>
      </c>
      <c r="V37" s="262">
        <v>13.89160775894308</v>
      </c>
      <c r="W37" s="262">
        <v>16.580269586906599</v>
      </c>
      <c r="DA37" s="68" t="s">
        <v>1973</v>
      </c>
    </row>
    <row r="38" spans="1:105" ht="12" customHeight="1" x14ac:dyDescent="0.25">
      <c r="A38" s="37" t="s">
        <v>160</v>
      </c>
      <c r="B38" s="228">
        <v>0.3460400064889837</v>
      </c>
      <c r="C38" s="228">
        <v>0.3394315443785933</v>
      </c>
      <c r="D38" s="228">
        <v>0.33459624661180493</v>
      </c>
      <c r="E38" s="228">
        <v>0.3550440701739575</v>
      </c>
      <c r="F38" s="228">
        <v>0.37354152587687278</v>
      </c>
      <c r="G38" s="228">
        <v>0.47647469352985627</v>
      </c>
      <c r="H38" s="228">
        <v>0.28916435261139201</v>
      </c>
      <c r="I38" s="228">
        <v>0.52821637298603508</v>
      </c>
      <c r="J38" s="228">
        <v>0.48115071341647231</v>
      </c>
      <c r="K38" s="228">
        <v>0.47257829669155921</v>
      </c>
      <c r="L38" s="228">
        <v>0.53623251358200419</v>
      </c>
      <c r="M38" s="228">
        <v>0.38538892447779272</v>
      </c>
      <c r="N38" s="228">
        <v>0.30916514883835561</v>
      </c>
      <c r="O38" s="228">
        <v>0.22951260776585281</v>
      </c>
      <c r="P38" s="228">
        <v>0.2672568223688967</v>
      </c>
      <c r="Q38" s="228">
        <v>0.38572740518467979</v>
      </c>
      <c r="R38" s="228">
        <v>0.3002073575661881</v>
      </c>
      <c r="S38" s="228">
        <v>0.28580442712273368</v>
      </c>
      <c r="T38" s="228">
        <v>0.37834790050939121</v>
      </c>
      <c r="U38" s="228">
        <v>0.36401216887616511</v>
      </c>
      <c r="V38" s="228">
        <v>0.27314921901084038</v>
      </c>
      <c r="W38" s="228">
        <v>0.2926361895533961</v>
      </c>
      <c r="DA38" s="69" t="s">
        <v>1974</v>
      </c>
    </row>
    <row r="39" spans="1:105" ht="12" customHeight="1" x14ac:dyDescent="0.25">
      <c r="A39" s="37" t="s">
        <v>162</v>
      </c>
      <c r="B39" s="228">
        <v>9.6634231494942213</v>
      </c>
      <c r="C39" s="228">
        <v>5.4616104566791339</v>
      </c>
      <c r="D39" s="228">
        <v>7.6505108511437649</v>
      </c>
      <c r="E39" s="228">
        <v>11.07066180951497</v>
      </c>
      <c r="F39" s="228">
        <v>7.6233301022578521</v>
      </c>
      <c r="G39" s="228">
        <v>9.0695869524075761</v>
      </c>
      <c r="H39" s="228">
        <v>6.830266982211973</v>
      </c>
      <c r="I39" s="228">
        <v>8.014451524571367</v>
      </c>
      <c r="J39" s="228">
        <v>6.5360692659651871</v>
      </c>
      <c r="K39" s="228">
        <v>6.1734945468515914</v>
      </c>
      <c r="L39" s="228">
        <v>5.6137732209828393</v>
      </c>
      <c r="M39" s="228">
        <v>5.9471552668901264</v>
      </c>
      <c r="N39" s="228">
        <v>7.8736553645993208</v>
      </c>
      <c r="O39" s="228">
        <v>7.5462692482607947</v>
      </c>
      <c r="P39" s="228">
        <v>6.4408227409884953</v>
      </c>
      <c r="Q39" s="228">
        <v>5.1370926098133918</v>
      </c>
      <c r="R39" s="228">
        <v>5.2745761160596851</v>
      </c>
      <c r="S39" s="228">
        <v>5.035184948753014</v>
      </c>
      <c r="T39" s="228">
        <v>5.1656773677090166</v>
      </c>
      <c r="U39" s="228">
        <v>5.6101234877672308</v>
      </c>
      <c r="V39" s="228">
        <v>4.7703308916876814</v>
      </c>
      <c r="W39" s="228">
        <v>4.5774911800828324</v>
      </c>
      <c r="DA39" s="69" t="s">
        <v>1975</v>
      </c>
    </row>
    <row r="40" spans="1:105" ht="12" customHeight="1" x14ac:dyDescent="0.25">
      <c r="A40" s="37" t="s">
        <v>97</v>
      </c>
      <c r="B40" s="228">
        <v>1.058560839701152E-4</v>
      </c>
      <c r="C40" s="228">
        <v>1.917364477232006E-4</v>
      </c>
      <c r="D40" s="228">
        <v>1.264285015879372E-3</v>
      </c>
      <c r="E40" s="228">
        <v>1.1010795420528629E-3</v>
      </c>
      <c r="F40" s="228">
        <v>2.0459948553096978E-3</v>
      </c>
      <c r="G40" s="228">
        <v>1.9717336987055312E-3</v>
      </c>
      <c r="H40" s="228">
        <v>2.1805263945186E-3</v>
      </c>
      <c r="I40" s="228">
        <v>3.494330808061696E-3</v>
      </c>
      <c r="J40" s="228">
        <v>3.7736995545436958E-3</v>
      </c>
      <c r="K40" s="228">
        <v>5.6225370260162043E-3</v>
      </c>
      <c r="L40" s="228">
        <v>4.667117233625835E-3</v>
      </c>
      <c r="M40" s="228">
        <v>5.2362488984979381E-3</v>
      </c>
      <c r="N40" s="228">
        <v>4.703998752034152E-3</v>
      </c>
      <c r="O40" s="228">
        <v>5.3413997577428478E-3</v>
      </c>
      <c r="P40" s="228">
        <v>5.666824442293098E-3</v>
      </c>
      <c r="Q40" s="228">
        <v>6.7310036218722266E-3</v>
      </c>
      <c r="R40" s="228">
        <v>7.0563217160837417E-3</v>
      </c>
      <c r="S40" s="228">
        <v>7.5555888089294271E-3</v>
      </c>
      <c r="T40" s="228">
        <v>6.8305535283348711E-3</v>
      </c>
      <c r="U40" s="228">
        <v>8.0958760374932638E-3</v>
      </c>
      <c r="V40" s="228">
        <v>7.4707682230446357E-3</v>
      </c>
      <c r="W40" s="228">
        <v>8.0391094655166886E-3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2.6906837862935409</v>
      </c>
      <c r="Q41" s="228">
        <v>3.5971178369979531</v>
      </c>
      <c r="R41" s="228">
        <v>4.0280941432934689</v>
      </c>
      <c r="S41" s="228">
        <v>4.771044306822958</v>
      </c>
      <c r="T41" s="228">
        <v>4.6563106724152856</v>
      </c>
      <c r="U41" s="228">
        <v>6.6005717586597923</v>
      </c>
      <c r="V41" s="228">
        <v>6.3104785457380537</v>
      </c>
      <c r="W41" s="228">
        <v>7.7074005595219024</v>
      </c>
      <c r="DA41" s="69" t="s">
        <v>1977</v>
      </c>
    </row>
    <row r="42" spans="1:105" ht="12" customHeight="1" x14ac:dyDescent="0.25">
      <c r="A42" s="37" t="s">
        <v>38</v>
      </c>
      <c r="B42" s="228">
        <v>0.10403392703094801</v>
      </c>
      <c r="C42" s="228">
        <v>3.9545557182498619</v>
      </c>
      <c r="D42" s="228">
        <v>2.8013287196680579</v>
      </c>
      <c r="E42" s="228">
        <v>1.489684043180894</v>
      </c>
      <c r="F42" s="228">
        <v>3.3101076543017758</v>
      </c>
      <c r="G42" s="228">
        <v>2.675324502424743</v>
      </c>
      <c r="H42" s="228">
        <v>4.2619010324364197</v>
      </c>
      <c r="I42" s="228">
        <v>3.7625966251190341</v>
      </c>
      <c r="J42" s="228">
        <v>4.6757699937584194</v>
      </c>
      <c r="K42" s="228">
        <v>3.5897450570774092</v>
      </c>
      <c r="L42" s="228">
        <v>0.99523545294133198</v>
      </c>
      <c r="M42" s="228">
        <v>2.2126627271127388</v>
      </c>
      <c r="N42" s="228">
        <v>1.2371799620916899</v>
      </c>
      <c r="O42" s="228">
        <v>2.026284691049197</v>
      </c>
      <c r="P42" s="228">
        <v>2.093417272584202</v>
      </c>
      <c r="Q42" s="228">
        <v>3.4186932241377548</v>
      </c>
      <c r="R42" s="228">
        <v>3.3297973168858701</v>
      </c>
      <c r="S42" s="228">
        <v>3.7427598496815162</v>
      </c>
      <c r="T42" s="228">
        <v>2.862750901942908</v>
      </c>
      <c r="U42" s="228">
        <v>3.6173050920722321</v>
      </c>
      <c r="V42" s="228">
        <v>2.5301783342834612</v>
      </c>
      <c r="W42" s="228">
        <v>3.994702548282953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28.576320280305872</v>
      </c>
      <c r="C43" s="263">
        <f t="shared" si="1"/>
        <v>44.045523547234126</v>
      </c>
      <c r="D43" s="263">
        <f t="shared" si="1"/>
        <v>46.943841062838445</v>
      </c>
      <c r="E43" s="263">
        <f t="shared" si="1"/>
        <v>50.602150339022444</v>
      </c>
      <c r="F43" s="263">
        <f t="shared" si="1"/>
        <v>50.352192894769814</v>
      </c>
      <c r="G43" s="263">
        <f t="shared" si="1"/>
        <v>52.86908984920219</v>
      </c>
      <c r="H43" s="263">
        <f t="shared" si="1"/>
        <v>50.75496712225317</v>
      </c>
      <c r="I43" s="263">
        <f t="shared" si="1"/>
        <v>54.316400901864654</v>
      </c>
      <c r="J43" s="263">
        <f t="shared" si="1"/>
        <v>53.139440180087178</v>
      </c>
      <c r="K43" s="263">
        <f t="shared" si="1"/>
        <v>46.151886993044187</v>
      </c>
      <c r="L43" s="263">
        <f t="shared" si="1"/>
        <v>28.67026794033643</v>
      </c>
      <c r="M43" s="263">
        <f t="shared" si="1"/>
        <v>37.19510772070344</v>
      </c>
      <c r="N43" s="263">
        <f t="shared" si="1"/>
        <v>37.594305880773341</v>
      </c>
      <c r="O43" s="263">
        <f t="shared" si="1"/>
        <v>42.33974346142525</v>
      </c>
      <c r="P43" s="263">
        <f t="shared" si="1"/>
        <v>43.155407198366419</v>
      </c>
      <c r="Q43" s="263">
        <f t="shared" si="1"/>
        <v>46.797350148548517</v>
      </c>
      <c r="R43" s="263">
        <f t="shared" si="1"/>
        <v>46.99411724124591</v>
      </c>
      <c r="S43" s="263">
        <f t="shared" si="1"/>
        <v>49.002460018331675</v>
      </c>
      <c r="T43" s="263">
        <f t="shared" si="1"/>
        <v>45.070552221382627</v>
      </c>
      <c r="U43" s="263">
        <f t="shared" si="1"/>
        <v>53.456898178192588</v>
      </c>
      <c r="V43" s="263">
        <f t="shared" si="1"/>
        <v>43.933780851288908</v>
      </c>
      <c r="W43" s="263">
        <f t="shared" si="1"/>
        <v>52.979315543216245</v>
      </c>
      <c r="DA43" s="70"/>
    </row>
    <row r="44" spans="1:105" ht="12" customHeight="1" x14ac:dyDescent="0.25">
      <c r="A44" s="60" t="s">
        <v>1886</v>
      </c>
      <c r="B44" s="264">
        <v>22.426162942797049</v>
      </c>
      <c r="C44" s="264">
        <v>18.88362820720582</v>
      </c>
      <c r="D44" s="264">
        <v>22.50780010547064</v>
      </c>
      <c r="E44" s="264">
        <v>28.411543387838101</v>
      </c>
      <c r="F44" s="264">
        <v>23.002031000200471</v>
      </c>
      <c r="G44" s="264">
        <v>25.736892470325351</v>
      </c>
      <c r="H44" s="264">
        <v>22.71549034083565</v>
      </c>
      <c r="I44" s="264">
        <v>25.216047143240289</v>
      </c>
      <c r="J44" s="264">
        <v>22.433399797423679</v>
      </c>
      <c r="K44" s="264">
        <v>20.223336437848729</v>
      </c>
      <c r="L44" s="264">
        <v>15.724848108893291</v>
      </c>
      <c r="M44" s="264">
        <v>17.859866129699441</v>
      </c>
      <c r="N44" s="264">
        <v>20.61189465309468</v>
      </c>
      <c r="O44" s="264">
        <v>20.61189808273912</v>
      </c>
      <c r="P44" s="264">
        <v>20.24073478783281</v>
      </c>
      <c r="Q44" s="264">
        <v>19.601318152329931</v>
      </c>
      <c r="R44" s="264">
        <v>19.929248878629899</v>
      </c>
      <c r="S44" s="264">
        <v>20.163925347990901</v>
      </c>
      <c r="T44" s="264">
        <v>19.903528496506571</v>
      </c>
      <c r="U44" s="264">
        <v>22.798052067669339</v>
      </c>
      <c r="V44" s="264">
        <v>19.063308756226579</v>
      </c>
      <c r="W44" s="264">
        <v>20.61083298332623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0.41049843396258462</v>
      </c>
      <c r="C47" s="231">
        <v>0.43009083974188561</v>
      </c>
      <c r="D47" s="231">
        <v>0.43066337565139351</v>
      </c>
      <c r="E47" s="231">
        <v>0.4205411079071712</v>
      </c>
      <c r="F47" s="231">
        <v>0.43983988044887079</v>
      </c>
      <c r="G47" s="231">
        <v>0.45849397108206003</v>
      </c>
      <c r="H47" s="231">
        <v>0.44876568194573158</v>
      </c>
      <c r="I47" s="231">
        <v>0.42691059018851502</v>
      </c>
      <c r="J47" s="231">
        <v>0.42963575274181931</v>
      </c>
      <c r="K47" s="231">
        <v>0.35913454662628808</v>
      </c>
      <c r="L47" s="231">
        <v>0.31730375420017232</v>
      </c>
      <c r="M47" s="231">
        <v>0.34039096511815159</v>
      </c>
      <c r="N47" s="231">
        <v>0.30050468534264818</v>
      </c>
      <c r="O47" s="231">
        <v>0.2174413952407897</v>
      </c>
      <c r="P47" s="231">
        <v>0.29356818320792821</v>
      </c>
      <c r="Q47" s="231">
        <v>0.27011826660923483</v>
      </c>
      <c r="R47" s="231">
        <v>0.26932111068305448</v>
      </c>
      <c r="S47" s="231">
        <v>0.27340905369615659</v>
      </c>
      <c r="T47" s="231">
        <v>0.23366481812239959</v>
      </c>
      <c r="U47" s="231">
        <v>0.22803017155688179</v>
      </c>
      <c r="V47" s="231">
        <v>0.19799990099175591</v>
      </c>
      <c r="W47" s="231">
        <v>0.13357903922036149</v>
      </c>
      <c r="DA47" s="73" t="s">
        <v>1982</v>
      </c>
    </row>
    <row r="48" spans="1:105" ht="12" customHeight="1" x14ac:dyDescent="0.25">
      <c r="A48" s="64" t="s">
        <v>160</v>
      </c>
      <c r="B48" s="231">
        <v>0.50092588353814849</v>
      </c>
      <c r="C48" s="231">
        <v>0.59019875974928326</v>
      </c>
      <c r="D48" s="231">
        <v>0.57369927720294533</v>
      </c>
      <c r="E48" s="231">
        <v>0.62691342227186808</v>
      </c>
      <c r="F48" s="231">
        <v>0.72474715939747991</v>
      </c>
      <c r="G48" s="231">
        <v>0.94031180017511429</v>
      </c>
      <c r="H48" s="231">
        <v>0.44661675900958719</v>
      </c>
      <c r="I48" s="231">
        <v>0.87289788389777234</v>
      </c>
      <c r="J48" s="231">
        <v>0.9032193395536886</v>
      </c>
      <c r="K48" s="231">
        <v>0.87409936606500938</v>
      </c>
      <c r="L48" s="231">
        <v>0.87195931229517964</v>
      </c>
      <c r="M48" s="231">
        <v>0.65595451899889157</v>
      </c>
      <c r="N48" s="231">
        <v>0.54208923168768242</v>
      </c>
      <c r="O48" s="231">
        <v>0.47257254460648512</v>
      </c>
      <c r="P48" s="231">
        <v>0.63854049164703719</v>
      </c>
      <c r="Q48" s="231">
        <v>0.85316473408810845</v>
      </c>
      <c r="R48" s="231">
        <v>0.63825206219652109</v>
      </c>
      <c r="S48" s="231">
        <v>0.63360465586192016</v>
      </c>
      <c r="T48" s="231">
        <v>0.77600219695787542</v>
      </c>
      <c r="U48" s="231">
        <v>0.76018477124790884</v>
      </c>
      <c r="V48" s="231">
        <v>0.66070282069162312</v>
      </c>
      <c r="W48" s="231">
        <v>0.80049510981101335</v>
      </c>
      <c r="DA48" s="73" t="s">
        <v>1983</v>
      </c>
    </row>
    <row r="49" spans="1:105" ht="12" customHeight="1" x14ac:dyDescent="0.25">
      <c r="A49" s="64" t="s">
        <v>70</v>
      </c>
      <c r="B49" s="231">
        <v>2.789780512434235</v>
      </c>
      <c r="C49" s="231">
        <v>2.8328825183905399</v>
      </c>
      <c r="D49" s="231">
        <v>3.0050395831140619</v>
      </c>
      <c r="E49" s="231">
        <v>2.7699812290114978</v>
      </c>
      <c r="F49" s="231">
        <v>1.7553530987555599</v>
      </c>
      <c r="G49" s="231">
        <v>1.264063736412147</v>
      </c>
      <c r="H49" s="231">
        <v>2.712938554409249</v>
      </c>
      <c r="I49" s="231">
        <v>2.4208539299747982</v>
      </c>
      <c r="J49" s="231">
        <v>2.6516720714055868</v>
      </c>
      <c r="K49" s="231">
        <v>2.0252652287289439</v>
      </c>
      <c r="L49" s="231">
        <v>1.3254597131808481</v>
      </c>
      <c r="M49" s="231">
        <v>1.697300299088643</v>
      </c>
      <c r="N49" s="231">
        <v>0.97026239017464477</v>
      </c>
      <c r="O49" s="231">
        <v>0.58585862787433329</v>
      </c>
      <c r="P49" s="231">
        <v>0.40008362730383662</v>
      </c>
      <c r="Q49" s="231">
        <v>0.27564113451148708</v>
      </c>
      <c r="R49" s="231">
        <v>0.3905450047073476</v>
      </c>
      <c r="S49" s="231">
        <v>0.36710518177610191</v>
      </c>
      <c r="T49" s="231">
        <v>0.35138707279999648</v>
      </c>
      <c r="U49" s="231">
        <v>0.37460374809485703</v>
      </c>
      <c r="V49" s="231">
        <v>0.2828665976875373</v>
      </c>
      <c r="W49" s="231">
        <v>0.17458401041549421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13.36676909833969</v>
      </c>
      <c r="C51" s="231">
        <v>9.0743411210299438</v>
      </c>
      <c r="D51" s="231">
        <v>12.53435413503728</v>
      </c>
      <c r="E51" s="231">
        <v>18.67872275632525</v>
      </c>
      <c r="F51" s="231">
        <v>14.133204615880141</v>
      </c>
      <c r="G51" s="231">
        <v>17.102824650781351</v>
      </c>
      <c r="H51" s="231">
        <v>10.08036434527691</v>
      </c>
      <c r="I51" s="231">
        <v>12.65533586925909</v>
      </c>
      <c r="J51" s="231">
        <v>11.72403286998342</v>
      </c>
      <c r="K51" s="231">
        <v>10.911046054787739</v>
      </c>
      <c r="L51" s="231">
        <v>8.7226054594467985</v>
      </c>
      <c r="M51" s="231">
        <v>9.6723513366877363</v>
      </c>
      <c r="N51" s="231">
        <v>13.191826713523479</v>
      </c>
      <c r="O51" s="231">
        <v>14.84713040415887</v>
      </c>
      <c r="P51" s="231">
        <v>14.70446663706973</v>
      </c>
      <c r="Q51" s="231">
        <v>10.85720610433005</v>
      </c>
      <c r="R51" s="231">
        <v>10.71535949927998</v>
      </c>
      <c r="S51" s="231">
        <v>10.6474854210218</v>
      </c>
      <c r="T51" s="231">
        <v>10.123884641006169</v>
      </c>
      <c r="U51" s="231">
        <v>11.165480873220529</v>
      </c>
      <c r="V51" s="231">
        <v>11.025619227368029</v>
      </c>
      <c r="W51" s="231">
        <v>11.93383892345569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5.3581890145223916</v>
      </c>
      <c r="C53" s="231">
        <v>5.9561149682941732</v>
      </c>
      <c r="D53" s="231">
        <v>5.9640437344649531</v>
      </c>
      <c r="E53" s="231">
        <v>5.9153848723223152</v>
      </c>
      <c r="F53" s="231">
        <v>5.9488862457184188</v>
      </c>
      <c r="G53" s="231">
        <v>5.971198311874681</v>
      </c>
      <c r="H53" s="231">
        <v>9.0268050001941784</v>
      </c>
      <c r="I53" s="231">
        <v>8.8400488699201141</v>
      </c>
      <c r="J53" s="231">
        <v>6.7248397637391708</v>
      </c>
      <c r="K53" s="231">
        <v>6.0537912416407469</v>
      </c>
      <c r="L53" s="231">
        <v>4.4875198697702938</v>
      </c>
      <c r="M53" s="231">
        <v>5.4938690098060139</v>
      </c>
      <c r="N53" s="231">
        <v>5.60721163236623</v>
      </c>
      <c r="O53" s="231">
        <v>4.4888951108586452</v>
      </c>
      <c r="P53" s="231">
        <v>4.2040758486042789</v>
      </c>
      <c r="Q53" s="231">
        <v>7.3451879127910527</v>
      </c>
      <c r="R53" s="231">
        <v>7.9157712017629898</v>
      </c>
      <c r="S53" s="231">
        <v>8.2423210356349159</v>
      </c>
      <c r="T53" s="231">
        <v>8.4185897676201318</v>
      </c>
      <c r="U53" s="231">
        <v>10.269752503549149</v>
      </c>
      <c r="V53" s="231">
        <v>6.896120209487635</v>
      </c>
      <c r="W53" s="231">
        <v>7.568335900423679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1989</v>
      </c>
    </row>
    <row r="55" spans="1:105" ht="12" customHeight="1" x14ac:dyDescent="0.25">
      <c r="A55" s="60" t="s">
        <v>1898</v>
      </c>
      <c r="B55" s="264">
        <v>6.150157337508821</v>
      </c>
      <c r="C55" s="264">
        <v>25.161895340028309</v>
      </c>
      <c r="D55" s="264">
        <v>24.436040957367808</v>
      </c>
      <c r="E55" s="264">
        <v>22.190606951184339</v>
      </c>
      <c r="F55" s="264">
        <v>27.350161894569339</v>
      </c>
      <c r="G55" s="264">
        <v>27.132197378876839</v>
      </c>
      <c r="H55" s="264">
        <v>28.03947678141752</v>
      </c>
      <c r="I55" s="264">
        <v>29.100353758624362</v>
      </c>
      <c r="J55" s="264">
        <v>30.706040382663499</v>
      </c>
      <c r="K55" s="264">
        <v>25.928550555195461</v>
      </c>
      <c r="L55" s="264">
        <v>12.945419831443139</v>
      </c>
      <c r="M55" s="264">
        <v>19.335241591003999</v>
      </c>
      <c r="N55" s="264">
        <v>16.982411227678661</v>
      </c>
      <c r="O55" s="264">
        <v>21.72784537868613</v>
      </c>
      <c r="P55" s="264">
        <v>22.914672410533608</v>
      </c>
      <c r="Q55" s="264">
        <v>27.19603199621859</v>
      </c>
      <c r="R55" s="264">
        <v>27.064868362616011</v>
      </c>
      <c r="S55" s="264">
        <v>28.838534670340771</v>
      </c>
      <c r="T55" s="264">
        <v>25.16702372487606</v>
      </c>
      <c r="U55" s="264">
        <v>30.65884611052325</v>
      </c>
      <c r="V55" s="264">
        <v>24.870472095062329</v>
      </c>
      <c r="W55" s="264">
        <v>32.368482559890019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725.0865757617903</v>
      </c>
      <c r="C56" s="263">
        <f t="shared" si="2"/>
        <v>651.89870911159051</v>
      </c>
      <c r="D56" s="263">
        <f t="shared" si="2"/>
        <v>765.51750200437857</v>
      </c>
      <c r="E56" s="263">
        <f t="shared" si="2"/>
        <v>948.40184581596054</v>
      </c>
      <c r="F56" s="263">
        <f t="shared" si="2"/>
        <v>787.24659494153229</v>
      </c>
      <c r="G56" s="263">
        <f t="shared" si="2"/>
        <v>873.66764589615457</v>
      </c>
      <c r="H56" s="263">
        <f t="shared" si="2"/>
        <v>779.57106798168161</v>
      </c>
      <c r="I56" s="263">
        <f t="shared" si="2"/>
        <v>861.19572053595653</v>
      </c>
      <c r="J56" s="263">
        <f t="shared" si="2"/>
        <v>776.12828506597998</v>
      </c>
      <c r="K56" s="263">
        <f t="shared" si="2"/>
        <v>696.04053495992423</v>
      </c>
      <c r="L56" s="263">
        <f t="shared" si="2"/>
        <v>526.28225944644032</v>
      </c>
      <c r="M56" s="263">
        <f t="shared" si="2"/>
        <v>607.32250617066006</v>
      </c>
      <c r="N56" s="263">
        <f t="shared" si="2"/>
        <v>689.87132959935627</v>
      </c>
      <c r="O56" s="263">
        <f t="shared" si="2"/>
        <v>699.69084539931896</v>
      </c>
      <c r="P56" s="263">
        <f t="shared" si="2"/>
        <v>690.3567736401111</v>
      </c>
      <c r="Q56" s="263">
        <f t="shared" si="2"/>
        <v>678.90502093439329</v>
      </c>
      <c r="R56" s="263">
        <f t="shared" si="2"/>
        <v>689.05023594371232</v>
      </c>
      <c r="S56" s="263">
        <f t="shared" si="2"/>
        <v>700.17479304563335</v>
      </c>
      <c r="T56" s="263">
        <f t="shared" si="2"/>
        <v>684.30615365146434</v>
      </c>
      <c r="U56" s="263">
        <f t="shared" si="2"/>
        <v>787.61370125509029</v>
      </c>
      <c r="V56" s="263">
        <f t="shared" si="2"/>
        <v>657.00318643668436</v>
      </c>
      <c r="W56" s="263">
        <f t="shared" si="2"/>
        <v>721.67496574807296</v>
      </c>
      <c r="DA56" s="70"/>
    </row>
    <row r="57" spans="1:105" ht="12" customHeight="1" x14ac:dyDescent="0.25">
      <c r="A57" s="60" t="s">
        <v>1901</v>
      </c>
      <c r="B57" s="264">
        <v>712.36046994767116</v>
      </c>
      <c r="C57" s="264">
        <v>599.83289599359705</v>
      </c>
      <c r="D57" s="264">
        <v>714.95365040906734</v>
      </c>
      <c r="E57" s="264">
        <v>902.484319378387</v>
      </c>
      <c r="F57" s="264">
        <v>730.65274941813266</v>
      </c>
      <c r="G57" s="264">
        <v>817.52481964562924</v>
      </c>
      <c r="H57" s="264">
        <v>721.55086965007388</v>
      </c>
      <c r="I57" s="264">
        <v>800.98032102057448</v>
      </c>
      <c r="J57" s="264">
        <v>712.59034650639933</v>
      </c>
      <c r="K57" s="264">
        <v>642.38833390813602</v>
      </c>
      <c r="L57" s="264">
        <v>499.49517522366938</v>
      </c>
      <c r="M57" s="264">
        <v>567.31339470809985</v>
      </c>
      <c r="N57" s="264">
        <v>654.73077133359584</v>
      </c>
      <c r="O57" s="264">
        <v>654.73088027524273</v>
      </c>
      <c r="P57" s="264">
        <v>642.94098737821889</v>
      </c>
      <c r="Q57" s="264">
        <v>622.63010601518624</v>
      </c>
      <c r="R57" s="264">
        <v>633.046729085891</v>
      </c>
      <c r="S57" s="264">
        <v>640.50115811265186</v>
      </c>
      <c r="T57" s="264">
        <v>632.22972871256184</v>
      </c>
      <c r="U57" s="264">
        <v>724.17341862008482</v>
      </c>
      <c r="V57" s="264">
        <v>605.54039578602067</v>
      </c>
      <c r="W57" s="264">
        <v>654.69704770565704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13.03936201998798</v>
      </c>
      <c r="C60" s="231">
        <v>13.66170902709519</v>
      </c>
      <c r="D60" s="231">
        <v>13.67989546186779</v>
      </c>
      <c r="E60" s="231">
        <v>13.35836460411015</v>
      </c>
      <c r="F60" s="231">
        <v>13.971384437787661</v>
      </c>
      <c r="G60" s="231">
        <v>14.563926140253679</v>
      </c>
      <c r="H60" s="231">
        <v>14.25490989709971</v>
      </c>
      <c r="I60" s="231">
        <v>13.560689335399889</v>
      </c>
      <c r="J60" s="231">
        <v>13.647253322387201</v>
      </c>
      <c r="K60" s="231">
        <v>11.40780324577621</v>
      </c>
      <c r="L60" s="231">
        <v>10.079060427534889</v>
      </c>
      <c r="M60" s="231">
        <v>10.812418891988351</v>
      </c>
      <c r="N60" s="231">
        <v>9.545442946178234</v>
      </c>
      <c r="O60" s="231">
        <v>6.906961966472144</v>
      </c>
      <c r="P60" s="231">
        <v>9.3251069960165456</v>
      </c>
      <c r="Q60" s="231">
        <v>8.5802272922933422</v>
      </c>
      <c r="R60" s="231">
        <v>8.554905868755851</v>
      </c>
      <c r="S60" s="231">
        <v>8.6847581762308543</v>
      </c>
      <c r="T60" s="231">
        <v>7.4222942227115158</v>
      </c>
      <c r="U60" s="231">
        <v>7.2433113318068356</v>
      </c>
      <c r="V60" s="231">
        <v>6.2894086197381274</v>
      </c>
      <c r="W60" s="231">
        <v>4.2430988928820694</v>
      </c>
      <c r="DA60" s="73" t="s">
        <v>1994</v>
      </c>
    </row>
    <row r="61" spans="1:105" ht="12" customHeight="1" x14ac:dyDescent="0.25">
      <c r="A61" s="64" t="s">
        <v>160</v>
      </c>
      <c r="B61" s="231">
        <v>15.91176335944707</v>
      </c>
      <c r="C61" s="231">
        <v>18.747490015565472</v>
      </c>
      <c r="D61" s="231">
        <v>18.22338880527003</v>
      </c>
      <c r="E61" s="231">
        <v>19.91372047216522</v>
      </c>
      <c r="F61" s="231">
        <v>23.021380357331719</v>
      </c>
      <c r="G61" s="231">
        <v>29.86872777026835</v>
      </c>
      <c r="H61" s="231">
        <v>14.18664999206924</v>
      </c>
      <c r="I61" s="231">
        <v>27.727344547341009</v>
      </c>
      <c r="J61" s="231">
        <v>28.690496668175999</v>
      </c>
      <c r="K61" s="231">
        <v>27.765509275006181</v>
      </c>
      <c r="L61" s="231">
        <v>27.697531096435121</v>
      </c>
      <c r="M61" s="231">
        <v>20.836202368200091</v>
      </c>
      <c r="N61" s="231">
        <v>17.219305006549909</v>
      </c>
      <c r="O61" s="231">
        <v>15.01112788750012</v>
      </c>
      <c r="P61" s="231">
        <v>20.283050911141199</v>
      </c>
      <c r="Q61" s="231">
        <v>27.100526847504629</v>
      </c>
      <c r="R61" s="231">
        <v>20.27388903447773</v>
      </c>
      <c r="S61" s="231">
        <v>20.12626553914334</v>
      </c>
      <c r="T61" s="231">
        <v>24.649481550426639</v>
      </c>
      <c r="U61" s="231">
        <v>24.14704567493358</v>
      </c>
      <c r="V61" s="231">
        <v>20.98703077491038</v>
      </c>
      <c r="W61" s="231">
        <v>25.427491723408661</v>
      </c>
      <c r="DA61" s="73" t="s">
        <v>1995</v>
      </c>
    </row>
    <row r="62" spans="1:105" ht="12" customHeight="1" x14ac:dyDescent="0.25">
      <c r="A62" s="64" t="s">
        <v>70</v>
      </c>
      <c r="B62" s="231">
        <v>88.616557453793348</v>
      </c>
      <c r="C62" s="231">
        <v>89.985679995934817</v>
      </c>
      <c r="D62" s="231">
        <v>95.454198522446674</v>
      </c>
      <c r="E62" s="231">
        <v>87.987639039188778</v>
      </c>
      <c r="F62" s="231">
        <v>55.758274901647212</v>
      </c>
      <c r="G62" s="231">
        <v>40.152612803680007</v>
      </c>
      <c r="H62" s="231">
        <v>86.175695257705627</v>
      </c>
      <c r="I62" s="231">
        <v>76.897713069787727</v>
      </c>
      <c r="J62" s="231">
        <v>84.229583444648071</v>
      </c>
      <c r="K62" s="231">
        <v>64.331954324331164</v>
      </c>
      <c r="L62" s="231">
        <v>42.10283794809753</v>
      </c>
      <c r="M62" s="231">
        <v>53.914244794580469</v>
      </c>
      <c r="N62" s="231">
        <v>30.82009945260636</v>
      </c>
      <c r="O62" s="231">
        <v>18.609627003067072</v>
      </c>
      <c r="P62" s="231">
        <v>12.708538749651289</v>
      </c>
      <c r="Q62" s="231">
        <v>8.755659566835476</v>
      </c>
      <c r="R62" s="231">
        <v>12.405547208351051</v>
      </c>
      <c r="S62" s="231">
        <v>11.66098812700559</v>
      </c>
      <c r="T62" s="231">
        <v>11.16170701835283</v>
      </c>
      <c r="U62" s="231">
        <v>11.89917788066017</v>
      </c>
      <c r="V62" s="231">
        <v>8.9851742794864791</v>
      </c>
      <c r="W62" s="231">
        <v>5.545609742609817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424.59148900608437</v>
      </c>
      <c r="C64" s="231">
        <v>288.24377678565708</v>
      </c>
      <c r="D64" s="231">
        <v>398.15007252471372</v>
      </c>
      <c r="E64" s="231">
        <v>593.32413461268447</v>
      </c>
      <c r="F64" s="231">
        <v>448.93708779854569</v>
      </c>
      <c r="G64" s="231">
        <v>543.26619478952546</v>
      </c>
      <c r="H64" s="231">
        <v>320.19980861467832</v>
      </c>
      <c r="I64" s="231">
        <v>401.99302172940668</v>
      </c>
      <c r="J64" s="231">
        <v>372.41045587006141</v>
      </c>
      <c r="K64" s="231">
        <v>346.58616879914001</v>
      </c>
      <c r="L64" s="231">
        <v>277.07099694713372</v>
      </c>
      <c r="M64" s="231">
        <v>307.23939540066931</v>
      </c>
      <c r="N64" s="231">
        <v>419.03449560603991</v>
      </c>
      <c r="O64" s="231">
        <v>471.61473048504638</v>
      </c>
      <c r="P64" s="231">
        <v>467.08305788339158</v>
      </c>
      <c r="Q64" s="231">
        <v>344.87595860813099</v>
      </c>
      <c r="R64" s="231">
        <v>340.37024291830551</v>
      </c>
      <c r="S64" s="231">
        <v>338.21424278539843</v>
      </c>
      <c r="T64" s="231">
        <v>321.5822180084312</v>
      </c>
      <c r="U64" s="231">
        <v>354.66821597288748</v>
      </c>
      <c r="V64" s="231">
        <v>350.22555192816088</v>
      </c>
      <c r="W64" s="231">
        <v>379.07488345094549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170.20129810835829</v>
      </c>
      <c r="C66" s="231">
        <v>189.19424016934451</v>
      </c>
      <c r="D66" s="231">
        <v>189.44609509476911</v>
      </c>
      <c r="E66" s="231">
        <v>187.9004606502383</v>
      </c>
      <c r="F66" s="231">
        <v>188.96462192282041</v>
      </c>
      <c r="G66" s="231">
        <v>189.6733581419017</v>
      </c>
      <c r="H66" s="231">
        <v>286.73380588852098</v>
      </c>
      <c r="I66" s="231">
        <v>280.80155233863911</v>
      </c>
      <c r="J66" s="231">
        <v>213.61255720112661</v>
      </c>
      <c r="K66" s="231">
        <v>192.2968982638825</v>
      </c>
      <c r="L66" s="231">
        <v>142.54474880446821</v>
      </c>
      <c r="M66" s="231">
        <v>174.51113325266169</v>
      </c>
      <c r="N66" s="231">
        <v>178.1114283222214</v>
      </c>
      <c r="O66" s="231">
        <v>142.58843293315701</v>
      </c>
      <c r="P66" s="231">
        <v>133.54123283801829</v>
      </c>
      <c r="Q66" s="231">
        <v>233.3177337004218</v>
      </c>
      <c r="R66" s="231">
        <v>251.4421440560009</v>
      </c>
      <c r="S66" s="231">
        <v>261.81490348487381</v>
      </c>
      <c r="T66" s="231">
        <v>267.4140279126396</v>
      </c>
      <c r="U66" s="231">
        <v>326.2156677597967</v>
      </c>
      <c r="V66" s="231">
        <v>219.05323018372479</v>
      </c>
      <c r="W66" s="231">
        <v>240.405963895811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2001</v>
      </c>
    </row>
    <row r="68" spans="1:105" ht="12" customHeight="1" x14ac:dyDescent="0.25">
      <c r="A68" s="60" t="s">
        <v>1913</v>
      </c>
      <c r="B68" s="264">
        <v>12.726105814119091</v>
      </c>
      <c r="C68" s="264">
        <v>52.065813117993422</v>
      </c>
      <c r="D68" s="264">
        <v>50.563851595311277</v>
      </c>
      <c r="E68" s="264">
        <v>45.917526437573592</v>
      </c>
      <c r="F68" s="264">
        <v>56.593845523399679</v>
      </c>
      <c r="G68" s="264">
        <v>56.14282625052536</v>
      </c>
      <c r="H68" s="264">
        <v>58.02019833160778</v>
      </c>
      <c r="I68" s="264">
        <v>60.215399515382003</v>
      </c>
      <c r="J68" s="264">
        <v>63.537938559580653</v>
      </c>
      <c r="K68" s="264">
        <v>53.65220105178819</v>
      </c>
      <c r="L68" s="264">
        <v>26.78708422277089</v>
      </c>
      <c r="M68" s="264">
        <v>40.00911146256027</v>
      </c>
      <c r="N68" s="264">
        <v>35.140558265760433</v>
      </c>
      <c r="O68" s="264">
        <v>44.959965124076248</v>
      </c>
      <c r="P68" s="264">
        <v>47.415786261892173</v>
      </c>
      <c r="Q68" s="264">
        <v>56.274914919207092</v>
      </c>
      <c r="R68" s="264">
        <v>56.003506857821343</v>
      </c>
      <c r="S68" s="264">
        <v>59.67363493298145</v>
      </c>
      <c r="T68" s="264">
        <v>52.07642493890247</v>
      </c>
      <c r="U68" s="264">
        <v>63.440282635005488</v>
      </c>
      <c r="V68" s="264">
        <v>51.462790650663642</v>
      </c>
      <c r="W68" s="264">
        <v>66.977918042415936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96.347992995514275</v>
      </c>
      <c r="C69" s="263">
        <f t="shared" si="3"/>
        <v>82.680444984787243</v>
      </c>
      <c r="D69" s="263">
        <f t="shared" si="3"/>
        <v>97.994470867605799</v>
      </c>
      <c r="E69" s="263">
        <f t="shared" si="3"/>
        <v>122.81802334199034</v>
      </c>
      <c r="F69" s="263">
        <f t="shared" si="3"/>
        <v>100.15275425217932</v>
      </c>
      <c r="G69" s="263">
        <f t="shared" si="3"/>
        <v>111.67655453406455</v>
      </c>
      <c r="H69" s="263">
        <f t="shared" si="3"/>
        <v>99.437789234262823</v>
      </c>
      <c r="I69" s="263">
        <f t="shared" si="3"/>
        <v>110.05942195716308</v>
      </c>
      <c r="J69" s="263">
        <f t="shared" si="3"/>
        <v>98.166657923001338</v>
      </c>
      <c r="K69" s="263">
        <f t="shared" si="3"/>
        <v>88.338142382442356</v>
      </c>
      <c r="L69" s="263">
        <f t="shared" si="3"/>
        <v>68.160420783713477</v>
      </c>
      <c r="M69" s="263">
        <f t="shared" si="3"/>
        <v>77.777305774595945</v>
      </c>
      <c r="N69" s="263">
        <f t="shared" si="3"/>
        <v>89.205265411684252</v>
      </c>
      <c r="O69" s="263">
        <f t="shared" si="3"/>
        <v>89.344893881314107</v>
      </c>
      <c r="P69" s="263">
        <f t="shared" si="3"/>
        <v>87.804156622230494</v>
      </c>
      <c r="Q69" s="263">
        <f t="shared" si="3"/>
        <v>85.778622453666799</v>
      </c>
      <c r="R69" s="263">
        <f t="shared" si="3"/>
        <v>87.232736483378162</v>
      </c>
      <c r="S69" s="263">
        <f t="shared" si="3"/>
        <v>88.306081103898777</v>
      </c>
      <c r="T69" s="263">
        <f t="shared" si="3"/>
        <v>87.059364692760667</v>
      </c>
      <c r="U69" s="263">
        <f t="shared" si="3"/>
        <v>99.824446709208928</v>
      </c>
      <c r="V69" s="263">
        <f t="shared" si="3"/>
        <v>83.306251192890514</v>
      </c>
      <c r="W69" s="263">
        <f t="shared" si="3"/>
        <v>90.367394880721761</v>
      </c>
      <c r="DA69" s="70"/>
    </row>
    <row r="70" spans="1:105" ht="12" customHeight="1" x14ac:dyDescent="0.25">
      <c r="A70" s="60" t="s">
        <v>1916</v>
      </c>
      <c r="B70" s="264">
        <v>80.800145896842139</v>
      </c>
      <c r="C70" s="264">
        <v>68.036601628903185</v>
      </c>
      <c r="D70" s="264">
        <v>81.094279791768983</v>
      </c>
      <c r="E70" s="264">
        <v>102.36511955912241</v>
      </c>
      <c r="F70" s="264">
        <v>82.874964633075024</v>
      </c>
      <c r="G70" s="264">
        <v>92.728509635730859</v>
      </c>
      <c r="H70" s="264">
        <v>81.842575492716463</v>
      </c>
      <c r="I70" s="264">
        <v>90.851934560203802</v>
      </c>
      <c r="J70" s="264">
        <v>80.826219858364539</v>
      </c>
      <c r="K70" s="264">
        <v>72.86349157754303</v>
      </c>
      <c r="L70" s="264">
        <v>56.655702745277203</v>
      </c>
      <c r="M70" s="264">
        <v>64.348047084946344</v>
      </c>
      <c r="N70" s="264">
        <v>74.263443970708579</v>
      </c>
      <c r="O70" s="264">
        <v>74.263456327515769</v>
      </c>
      <c r="P70" s="264">
        <v>72.926176809103325</v>
      </c>
      <c r="Q70" s="264">
        <v>70.622396284129735</v>
      </c>
      <c r="R70" s="264">
        <v>71.803911400945779</v>
      </c>
      <c r="S70" s="264">
        <v>72.649436915555242</v>
      </c>
      <c r="T70" s="264">
        <v>71.711242377119092</v>
      </c>
      <c r="U70" s="264">
        <v>82.140040537926083</v>
      </c>
      <c r="V70" s="264">
        <v>68.68398007758087</v>
      </c>
      <c r="W70" s="264">
        <v>74.259618836984046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1.4790017106004849</v>
      </c>
      <c r="C73" s="231">
        <v>1.549591996128848</v>
      </c>
      <c r="D73" s="231">
        <v>1.551654809332222</v>
      </c>
      <c r="E73" s="231">
        <v>1.5151848740773051</v>
      </c>
      <c r="F73" s="231">
        <v>1.5847172163231329</v>
      </c>
      <c r="G73" s="231">
        <v>1.651926807575067</v>
      </c>
      <c r="H73" s="231">
        <v>1.616876354069176</v>
      </c>
      <c r="I73" s="231">
        <v>1.5381337440615579</v>
      </c>
      <c r="J73" s="231">
        <v>1.547952344437433</v>
      </c>
      <c r="K73" s="231">
        <v>1.293940645932947</v>
      </c>
      <c r="L73" s="231">
        <v>1.143226761456501</v>
      </c>
      <c r="M73" s="231">
        <v>1.226408624322749</v>
      </c>
      <c r="N73" s="231">
        <v>1.0827007045433621</v>
      </c>
      <c r="O73" s="231">
        <v>0.78342855638225528</v>
      </c>
      <c r="P73" s="231">
        <v>1.0577088953815039</v>
      </c>
      <c r="Q73" s="231">
        <v>0.9732202252832699</v>
      </c>
      <c r="R73" s="231">
        <v>0.97034811937276755</v>
      </c>
      <c r="S73" s="231">
        <v>0.98507673758173819</v>
      </c>
      <c r="T73" s="231">
        <v>0.84188059470570242</v>
      </c>
      <c r="U73" s="231">
        <v>0.82157929457993972</v>
      </c>
      <c r="V73" s="231">
        <v>0.71338199622029508</v>
      </c>
      <c r="W73" s="231">
        <v>0.48127742072041879</v>
      </c>
      <c r="DA73" s="73" t="s">
        <v>2006</v>
      </c>
    </row>
    <row r="74" spans="1:105" ht="12" customHeight="1" x14ac:dyDescent="0.25">
      <c r="A74" s="64" t="s">
        <v>160</v>
      </c>
      <c r="B74" s="231">
        <v>1.8048064921595011</v>
      </c>
      <c r="C74" s="231">
        <v>2.1264514138025601</v>
      </c>
      <c r="D74" s="231">
        <v>2.0670047487459011</v>
      </c>
      <c r="E74" s="231">
        <v>2.258732183185403</v>
      </c>
      <c r="F74" s="231">
        <v>2.611221383123266</v>
      </c>
      <c r="G74" s="231">
        <v>3.387888103572096</v>
      </c>
      <c r="H74" s="231">
        <v>1.6091339111374789</v>
      </c>
      <c r="I74" s="231">
        <v>3.144999728749319</v>
      </c>
      <c r="J74" s="231">
        <v>3.2542461498625461</v>
      </c>
      <c r="K74" s="231">
        <v>3.149328598322453</v>
      </c>
      <c r="L74" s="231">
        <v>3.1416181104752732</v>
      </c>
      <c r="M74" s="231">
        <v>2.3633655463930601</v>
      </c>
      <c r="N74" s="231">
        <v>1.953115614168851</v>
      </c>
      <c r="O74" s="231">
        <v>1.702651079832185</v>
      </c>
      <c r="P74" s="231">
        <v>2.300623830198878</v>
      </c>
      <c r="Q74" s="231">
        <v>3.073902350758619</v>
      </c>
      <c r="R74" s="231">
        <v>2.2995846358551071</v>
      </c>
      <c r="S74" s="231">
        <v>2.2828403042083831</v>
      </c>
      <c r="T74" s="231">
        <v>2.7958902684511631</v>
      </c>
      <c r="U74" s="231">
        <v>2.7389010140549601</v>
      </c>
      <c r="V74" s="231">
        <v>2.3804733980801061</v>
      </c>
      <c r="W74" s="231">
        <v>2.884136792701439</v>
      </c>
      <c r="DA74" s="73" t="s">
        <v>2007</v>
      </c>
    </row>
    <row r="75" spans="1:105" ht="12" customHeight="1" x14ac:dyDescent="0.25">
      <c r="A75" s="64" t="s">
        <v>70</v>
      </c>
      <c r="B75" s="231">
        <v>10.0514150815645</v>
      </c>
      <c r="C75" s="231">
        <v>10.20670907361295</v>
      </c>
      <c r="D75" s="231">
        <v>10.82698085092564</v>
      </c>
      <c r="E75" s="231">
        <v>9.9800794280561131</v>
      </c>
      <c r="F75" s="231">
        <v>6.3244339587516336</v>
      </c>
      <c r="G75" s="231">
        <v>4.5543472856025824</v>
      </c>
      <c r="H75" s="231">
        <v>9.7745580269156562</v>
      </c>
      <c r="I75" s="231">
        <v>8.7221943065268288</v>
      </c>
      <c r="J75" s="231">
        <v>9.5538184925642238</v>
      </c>
      <c r="K75" s="231">
        <v>7.2969114858616182</v>
      </c>
      <c r="L75" s="231">
        <v>4.7755533783721642</v>
      </c>
      <c r="M75" s="231">
        <v>6.1152731364223056</v>
      </c>
      <c r="N75" s="231">
        <v>3.495798317540991</v>
      </c>
      <c r="O75" s="231">
        <v>2.1108141739589912</v>
      </c>
      <c r="P75" s="231">
        <v>1.4414777748447021</v>
      </c>
      <c r="Q75" s="231">
        <v>0.99311879346050291</v>
      </c>
      <c r="R75" s="231">
        <v>1.407110678724999</v>
      </c>
      <c r="S75" s="231">
        <v>1.3226583755168351</v>
      </c>
      <c r="T75" s="231">
        <v>1.266026953470573</v>
      </c>
      <c r="U75" s="231">
        <v>1.3496752688711731</v>
      </c>
      <c r="V75" s="231">
        <v>1.019151712256565</v>
      </c>
      <c r="W75" s="231">
        <v>0.62901591987935268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48.159682780782617</v>
      </c>
      <c r="C77" s="231">
        <v>32.694317274298989</v>
      </c>
      <c r="D77" s="231">
        <v>45.160540633590088</v>
      </c>
      <c r="E77" s="231">
        <v>67.298339342642308</v>
      </c>
      <c r="F77" s="231">
        <v>50.921104866038618</v>
      </c>
      <c r="G77" s="231">
        <v>61.620471168256209</v>
      </c>
      <c r="H77" s="231">
        <v>36.318959773424048</v>
      </c>
      <c r="I77" s="231">
        <v>45.596430705418683</v>
      </c>
      <c r="J77" s="231">
        <v>42.241000781557787</v>
      </c>
      <c r="K77" s="231">
        <v>39.311857109161608</v>
      </c>
      <c r="L77" s="231">
        <v>31.427034375947962</v>
      </c>
      <c r="M77" s="231">
        <v>34.848912904242503</v>
      </c>
      <c r="N77" s="231">
        <v>47.529375659018292</v>
      </c>
      <c r="O77" s="231">
        <v>53.493337485572262</v>
      </c>
      <c r="P77" s="231">
        <v>52.979328324736393</v>
      </c>
      <c r="Q77" s="231">
        <v>39.117874934718458</v>
      </c>
      <c r="R77" s="231">
        <v>38.606809960641023</v>
      </c>
      <c r="S77" s="231">
        <v>38.362263649269622</v>
      </c>
      <c r="T77" s="231">
        <v>36.475760838919193</v>
      </c>
      <c r="U77" s="231">
        <v>40.228570793220932</v>
      </c>
      <c r="V77" s="231">
        <v>39.724657510369987</v>
      </c>
      <c r="W77" s="231">
        <v>42.996919650685832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19.30523983173504</v>
      </c>
      <c r="C79" s="231">
        <v>21.459531871059841</v>
      </c>
      <c r="D79" s="231">
        <v>21.488098749175141</v>
      </c>
      <c r="E79" s="231">
        <v>21.31278373116124</v>
      </c>
      <c r="F79" s="231">
        <v>21.433487208838361</v>
      </c>
      <c r="G79" s="231">
        <v>21.513876270724911</v>
      </c>
      <c r="H79" s="231">
        <v>32.523047427170113</v>
      </c>
      <c r="I79" s="231">
        <v>31.850176075447401</v>
      </c>
      <c r="J79" s="231">
        <v>24.22920208994254</v>
      </c>
      <c r="K79" s="231">
        <v>21.81145373826439</v>
      </c>
      <c r="L79" s="231">
        <v>16.168270119025301</v>
      </c>
      <c r="M79" s="231">
        <v>19.794086873565739</v>
      </c>
      <c r="N79" s="231">
        <v>20.202453675437091</v>
      </c>
      <c r="O79" s="231">
        <v>16.17322503177008</v>
      </c>
      <c r="P79" s="231">
        <v>15.14703798394185</v>
      </c>
      <c r="Q79" s="231">
        <v>26.464279979908881</v>
      </c>
      <c r="R79" s="231">
        <v>28.520058006351881</v>
      </c>
      <c r="S79" s="231">
        <v>29.696597848978659</v>
      </c>
      <c r="T79" s="231">
        <v>30.331683721572471</v>
      </c>
      <c r="U79" s="231">
        <v>37.001314167199077</v>
      </c>
      <c r="V79" s="231">
        <v>24.846315460653909</v>
      </c>
      <c r="W79" s="231">
        <v>27.268269052996999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2013</v>
      </c>
    </row>
    <row r="81" spans="1:105" ht="12" customHeight="1" x14ac:dyDescent="0.25">
      <c r="A81" s="61" t="s">
        <v>1928</v>
      </c>
      <c r="B81" s="265">
        <v>15.54784709867214</v>
      </c>
      <c r="C81" s="265">
        <v>14.64384335588406</v>
      </c>
      <c r="D81" s="265">
        <v>16.900191075836819</v>
      </c>
      <c r="E81" s="265">
        <v>20.452903782867931</v>
      </c>
      <c r="F81" s="265">
        <v>17.277789619104301</v>
      </c>
      <c r="G81" s="265">
        <v>18.948044898333691</v>
      </c>
      <c r="H81" s="265">
        <v>17.59521374154636</v>
      </c>
      <c r="I81" s="265">
        <v>19.20748739695928</v>
      </c>
      <c r="J81" s="265">
        <v>17.3404380646368</v>
      </c>
      <c r="K81" s="265">
        <v>15.47465080489933</v>
      </c>
      <c r="L81" s="265">
        <v>11.50471803843628</v>
      </c>
      <c r="M81" s="265">
        <v>13.4292586896496</v>
      </c>
      <c r="N81" s="265">
        <v>14.941821440975669</v>
      </c>
      <c r="O81" s="265">
        <v>15.08143755379834</v>
      </c>
      <c r="P81" s="265">
        <v>14.877979813127171</v>
      </c>
      <c r="Q81" s="265">
        <v>15.156226169537071</v>
      </c>
      <c r="R81" s="265">
        <v>15.428825082432381</v>
      </c>
      <c r="S81" s="265">
        <v>15.656644188343529</v>
      </c>
      <c r="T81" s="265">
        <v>15.34812231564158</v>
      </c>
      <c r="U81" s="265">
        <v>17.684406171282848</v>
      </c>
      <c r="V81" s="265">
        <v>14.622271115309649</v>
      </c>
      <c r="W81" s="265">
        <v>16.107776043737712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117.41931384626869</v>
      </c>
      <c r="C83" s="225">
        <v>107.0262921209966</v>
      </c>
      <c r="D83" s="225">
        <v>121.9968860566479</v>
      </c>
      <c r="E83" s="225">
        <v>149.31638687288211</v>
      </c>
      <c r="F83" s="225">
        <v>128.61341278128521</v>
      </c>
      <c r="G83" s="225">
        <v>140.08133204380999</v>
      </c>
      <c r="H83" s="225">
        <v>123.73969417081661</v>
      </c>
      <c r="I83" s="225">
        <v>137.2039127703197</v>
      </c>
      <c r="J83" s="225">
        <v>124.8555732121545</v>
      </c>
      <c r="K83" s="225">
        <v>110.3891279729436</v>
      </c>
      <c r="L83" s="225">
        <v>82.203762106421209</v>
      </c>
      <c r="M83" s="225">
        <v>96.118162007130252</v>
      </c>
      <c r="N83" s="225">
        <v>107.866750260092</v>
      </c>
      <c r="O83" s="225">
        <v>107.5841595973706</v>
      </c>
      <c r="P83" s="225">
        <v>107.7782238987447</v>
      </c>
      <c r="Q83" s="225">
        <v>98.138544781117275</v>
      </c>
      <c r="R83" s="225">
        <v>91.286160101568299</v>
      </c>
      <c r="S83" s="225">
        <v>87.583353541169231</v>
      </c>
      <c r="T83" s="225">
        <v>94.730419041772393</v>
      </c>
      <c r="U83" s="225">
        <v>91.501740593668558</v>
      </c>
      <c r="V83" s="225">
        <v>83.727897257446145</v>
      </c>
      <c r="W83" s="225">
        <v>90.727547738200229</v>
      </c>
      <c r="DA83" s="89" t="s">
        <v>2015</v>
      </c>
    </row>
    <row r="84" spans="1:105" ht="12" customHeight="1" x14ac:dyDescent="0.25">
      <c r="A84" s="55" t="s">
        <v>92</v>
      </c>
      <c r="B84" s="261">
        <v>3.2666855345855188</v>
      </c>
      <c r="C84" s="261">
        <v>2.9861032974981221</v>
      </c>
      <c r="D84" s="261">
        <v>3.4172396299472152</v>
      </c>
      <c r="E84" s="261">
        <v>4.1919678454528269</v>
      </c>
      <c r="F84" s="261">
        <v>3.6021460155264911</v>
      </c>
      <c r="G84" s="261">
        <v>3.931281676652465</v>
      </c>
      <c r="H84" s="261">
        <v>3.4525418639904961</v>
      </c>
      <c r="I84" s="261">
        <v>3.8336364907878768</v>
      </c>
      <c r="J84" s="261">
        <v>3.486634972770001</v>
      </c>
      <c r="K84" s="261">
        <v>3.087444454006639</v>
      </c>
      <c r="L84" s="261">
        <v>2.3084173588331951</v>
      </c>
      <c r="M84" s="261">
        <v>2.6934162162653439</v>
      </c>
      <c r="N84" s="261">
        <v>3.0230005962985098</v>
      </c>
      <c r="O84" s="261">
        <v>3.0199658167374701</v>
      </c>
      <c r="P84" s="261">
        <v>2.9631821689861719</v>
      </c>
      <c r="Q84" s="261">
        <v>2.6719271532048121</v>
      </c>
      <c r="R84" s="261">
        <v>2.4819049862900529</v>
      </c>
      <c r="S84" s="261">
        <v>2.378159523502736</v>
      </c>
      <c r="T84" s="261">
        <v>2.5411668625539598</v>
      </c>
      <c r="U84" s="261">
        <v>2.440996268256642</v>
      </c>
      <c r="V84" s="261">
        <v>2.224154066565482</v>
      </c>
      <c r="W84" s="261">
        <v>2.397411017680144</v>
      </c>
      <c r="DA84" s="67" t="s">
        <v>2016</v>
      </c>
    </row>
    <row r="85" spans="1:105" ht="12" customHeight="1" x14ac:dyDescent="0.25">
      <c r="A85" s="202" t="s">
        <v>93</v>
      </c>
      <c r="B85" s="226">
        <v>0.36183566234655001</v>
      </c>
      <c r="C85" s="226">
        <v>0.33075686442605262</v>
      </c>
      <c r="D85" s="226">
        <v>0.37851184382696201</v>
      </c>
      <c r="E85" s="226">
        <v>0.46432490848474589</v>
      </c>
      <c r="F85" s="226">
        <v>0.39899306976371962</v>
      </c>
      <c r="G85" s="226">
        <v>0.4354499061149717</v>
      </c>
      <c r="H85" s="226">
        <v>0.38242210917149089</v>
      </c>
      <c r="I85" s="226">
        <v>0.42634396675010128</v>
      </c>
      <c r="J85" s="226">
        <v>0.38619844529753622</v>
      </c>
      <c r="K85" s="226">
        <v>0.34198195606710569</v>
      </c>
      <c r="L85" s="226">
        <v>0.25617373822539879</v>
      </c>
      <c r="M85" s="226">
        <v>0.29833726885222339</v>
      </c>
      <c r="N85" s="226">
        <v>0.33641251654305082</v>
      </c>
      <c r="O85" s="226">
        <v>0.3345076592142161</v>
      </c>
      <c r="P85" s="226">
        <v>0.32821799693206111</v>
      </c>
      <c r="Q85" s="226">
        <v>0.29894377021693491</v>
      </c>
      <c r="R85" s="226">
        <v>0.27624815163181349</v>
      </c>
      <c r="S85" s="226">
        <v>0.26347507611628512</v>
      </c>
      <c r="T85" s="226">
        <v>0.28778193760132098</v>
      </c>
      <c r="U85" s="226">
        <v>0.27844286296819659</v>
      </c>
      <c r="V85" s="226">
        <v>0.25286095177657442</v>
      </c>
      <c r="W85" s="226">
        <v>0.27709899711485769</v>
      </c>
      <c r="DA85" s="174" t="s">
        <v>2017</v>
      </c>
    </row>
    <row r="86" spans="1:105" ht="12" customHeight="1" x14ac:dyDescent="0.25">
      <c r="A86" s="202" t="s">
        <v>94</v>
      </c>
      <c r="B86" s="226">
        <v>15.743893425089491</v>
      </c>
      <c r="C86" s="226">
        <v>14.39161853027392</v>
      </c>
      <c r="D86" s="226">
        <v>16.469493611269041</v>
      </c>
      <c r="E86" s="226">
        <v>20.203320552734269</v>
      </c>
      <c r="F86" s="226">
        <v>17.360655737943709</v>
      </c>
      <c r="G86" s="226">
        <v>18.946935383260481</v>
      </c>
      <c r="H86" s="226">
        <v>16.6396338358363</v>
      </c>
      <c r="I86" s="226">
        <v>18.453381362871941</v>
      </c>
      <c r="J86" s="226">
        <v>16.803946643258879</v>
      </c>
      <c r="K86" s="226">
        <v>14.88003541361125</v>
      </c>
      <c r="L86" s="226">
        <v>11.11183694157045</v>
      </c>
      <c r="M86" s="226">
        <v>12.98100395931429</v>
      </c>
      <c r="N86" s="226">
        <v>14.551725468207851</v>
      </c>
      <c r="O86" s="226">
        <v>14.54477281874755</v>
      </c>
      <c r="P86" s="226">
        <v>14.28114943226792</v>
      </c>
      <c r="Q86" s="226">
        <v>12.86193701536431</v>
      </c>
      <c r="R86" s="226">
        <v>11.93440524889176</v>
      </c>
      <c r="S86" s="226">
        <v>11.4245938365539</v>
      </c>
      <c r="T86" s="226">
        <v>12.19724235524626</v>
      </c>
      <c r="U86" s="226">
        <v>11.707488975923789</v>
      </c>
      <c r="V86" s="226">
        <v>10.6601853100032</v>
      </c>
      <c r="W86" s="226">
        <v>11.483567326227501</v>
      </c>
      <c r="DA86" s="174" t="s">
        <v>2018</v>
      </c>
    </row>
    <row r="87" spans="1:105" ht="12" customHeight="1" x14ac:dyDescent="0.25">
      <c r="A87" s="202" t="s">
        <v>95</v>
      </c>
      <c r="B87" s="226">
        <v>4.9350246774155666</v>
      </c>
      <c r="C87" s="226">
        <v>4.5111454122060204</v>
      </c>
      <c r="D87" s="226">
        <v>5.1624687236911218</v>
      </c>
      <c r="E87" s="226">
        <v>6.332860798879171</v>
      </c>
      <c r="F87" s="226">
        <v>5.441809225304854</v>
      </c>
      <c r="G87" s="226">
        <v>5.9390387849539943</v>
      </c>
      <c r="H87" s="226">
        <v>5.2158002716246434</v>
      </c>
      <c r="I87" s="226">
        <v>5.8148441846062653</v>
      </c>
      <c r="J87" s="226">
        <v>5.2673051781653397</v>
      </c>
      <c r="K87" s="226">
        <v>4.664242826362484</v>
      </c>
      <c r="L87" s="226">
        <v>3.4939168562034171</v>
      </c>
      <c r="M87" s="226">
        <v>4.0689792001994016</v>
      </c>
      <c r="N87" s="226">
        <v>4.5882820398763231</v>
      </c>
      <c r="O87" s="226">
        <v>4.5623019641043792</v>
      </c>
      <c r="P87" s="226">
        <v>4.4765181627683006</v>
      </c>
      <c r="Q87" s="226">
        <v>4.0772511852832558</v>
      </c>
      <c r="R87" s="226">
        <v>3.7677089000910562</v>
      </c>
      <c r="S87" s="226">
        <v>3.5934987559973708</v>
      </c>
      <c r="T87" s="226">
        <v>3.9130732400750792</v>
      </c>
      <c r="U87" s="226">
        <v>3.797642253079573</v>
      </c>
      <c r="V87" s="226">
        <v>3.448734237193634</v>
      </c>
      <c r="W87" s="226">
        <v>3.776074759193957</v>
      </c>
      <c r="DA87" s="174" t="s">
        <v>2019</v>
      </c>
    </row>
    <row r="88" spans="1:105" ht="12" customHeight="1" x14ac:dyDescent="0.25">
      <c r="A88" s="56" t="s">
        <v>96</v>
      </c>
      <c r="B88" s="262">
        <v>61.51847001281967</v>
      </c>
      <c r="C88" s="262">
        <v>26.68413061027384</v>
      </c>
      <c r="D88" s="262">
        <v>33.151227214418142</v>
      </c>
      <c r="E88" s="262">
        <v>48.196286371208529</v>
      </c>
      <c r="F88" s="262">
        <v>33.463417210463291</v>
      </c>
      <c r="G88" s="262">
        <v>38.55465974196801</v>
      </c>
      <c r="H88" s="262">
        <v>31.83216531592171</v>
      </c>
      <c r="I88" s="262">
        <v>36.34557527269547</v>
      </c>
      <c r="J88" s="262">
        <v>30.74635364015133</v>
      </c>
      <c r="K88" s="262">
        <v>27.856173004274261</v>
      </c>
      <c r="L88" s="262">
        <v>25.732365649080791</v>
      </c>
      <c r="M88" s="262">
        <v>26.145543845593561</v>
      </c>
      <c r="N88" s="262">
        <v>33.933322532138099</v>
      </c>
      <c r="O88" s="262">
        <v>29.649150929180031</v>
      </c>
      <c r="P88" s="262">
        <v>31.91750399999157</v>
      </c>
      <c r="Q88" s="262">
        <v>27.80204939381975</v>
      </c>
      <c r="R88" s="262">
        <v>26.38421086570672</v>
      </c>
      <c r="S88" s="262">
        <v>25.229108842070989</v>
      </c>
      <c r="T88" s="262">
        <v>29.40984388140847</v>
      </c>
      <c r="U88" s="262">
        <v>28.542032544989961</v>
      </c>
      <c r="V88" s="262">
        <v>27.115946063543159</v>
      </c>
      <c r="W88" s="262">
        <v>27.97036775507064</v>
      </c>
      <c r="DA88" s="68" t="s">
        <v>2020</v>
      </c>
    </row>
    <row r="89" spans="1:105" ht="12" customHeight="1" x14ac:dyDescent="0.25">
      <c r="A89" s="37" t="s">
        <v>160</v>
      </c>
      <c r="B89" s="228">
        <v>2.1048731980698872</v>
      </c>
      <c r="C89" s="228">
        <v>0.92841647562432983</v>
      </c>
      <c r="D89" s="228">
        <v>1.0282336449092651</v>
      </c>
      <c r="E89" s="228">
        <v>1.3248029729830071</v>
      </c>
      <c r="F89" s="228">
        <v>1.1053097521101529</v>
      </c>
      <c r="G89" s="228">
        <v>1.502886511378559</v>
      </c>
      <c r="H89" s="228">
        <v>0.80860166468722028</v>
      </c>
      <c r="I89" s="228">
        <v>1.5597289843077271</v>
      </c>
      <c r="J89" s="228">
        <v>1.2647626645179459</v>
      </c>
      <c r="K89" s="228">
        <v>1.2853878193066359</v>
      </c>
      <c r="L89" s="228">
        <v>1.9298892411348161</v>
      </c>
      <c r="M89" s="228">
        <v>1.1784421959533109</v>
      </c>
      <c r="N89" s="228">
        <v>1.1131384267651849</v>
      </c>
      <c r="O89" s="228">
        <v>0.69384836285886087</v>
      </c>
      <c r="P89" s="228">
        <v>0.74189284007671275</v>
      </c>
      <c r="Q89" s="228">
        <v>0.85482081669254661</v>
      </c>
      <c r="R89" s="228">
        <v>0.61212509510838553</v>
      </c>
      <c r="S89" s="228">
        <v>0.52090784087656306</v>
      </c>
      <c r="T89" s="228">
        <v>0.85268218095362525</v>
      </c>
      <c r="U89" s="228">
        <v>0.64133706792419753</v>
      </c>
      <c r="V89" s="228">
        <v>0.53318099756166537</v>
      </c>
      <c r="W89" s="228">
        <v>0.49367171401408699</v>
      </c>
      <c r="DA89" s="69" t="s">
        <v>2021</v>
      </c>
    </row>
    <row r="90" spans="1:105" ht="12" customHeight="1" x14ac:dyDescent="0.25">
      <c r="A90" s="37" t="s">
        <v>162</v>
      </c>
      <c r="B90" s="228">
        <v>58.780141045992067</v>
      </c>
      <c r="C90" s="228">
        <v>14.93865026807101</v>
      </c>
      <c r="D90" s="228">
        <v>23.510462946155169</v>
      </c>
      <c r="E90" s="228">
        <v>41.308803357704001</v>
      </c>
      <c r="F90" s="228">
        <v>22.55744146731876</v>
      </c>
      <c r="G90" s="228">
        <v>28.607101446604371</v>
      </c>
      <c r="H90" s="228">
        <v>19.09974449546716</v>
      </c>
      <c r="I90" s="228">
        <v>23.665249650513388</v>
      </c>
      <c r="J90" s="228">
        <v>17.180846146102748</v>
      </c>
      <c r="K90" s="228">
        <v>16.791576652235001</v>
      </c>
      <c r="L90" s="228">
        <v>20.203848642028909</v>
      </c>
      <c r="M90" s="228">
        <v>18.18521049063812</v>
      </c>
      <c r="N90" s="228">
        <v>28.348823851500089</v>
      </c>
      <c r="O90" s="228">
        <v>22.813415849205182</v>
      </c>
      <c r="P90" s="228">
        <v>17.879432350456401</v>
      </c>
      <c r="Q90" s="228">
        <v>11.38444829462779</v>
      </c>
      <c r="R90" s="228">
        <v>10.754900988686151</v>
      </c>
      <c r="S90" s="228">
        <v>9.1771402790158891</v>
      </c>
      <c r="T90" s="228">
        <v>11.641880496946429</v>
      </c>
      <c r="U90" s="228">
        <v>9.8842304075865126</v>
      </c>
      <c r="V90" s="228">
        <v>9.311576261282756</v>
      </c>
      <c r="W90" s="228">
        <v>7.722140997682466</v>
      </c>
      <c r="DA90" s="69" t="s">
        <v>2022</v>
      </c>
    </row>
    <row r="91" spans="1:105" ht="12" customHeight="1" x14ac:dyDescent="0.25">
      <c r="A91" s="37" t="s">
        <v>97</v>
      </c>
      <c r="B91" s="228">
        <v>6.4389558959398628E-4</v>
      </c>
      <c r="C91" s="228">
        <v>5.2443940462219743E-4</v>
      </c>
      <c r="D91" s="228">
        <v>3.8852210783764068E-3</v>
      </c>
      <c r="E91" s="228">
        <v>4.1085419342102789E-3</v>
      </c>
      <c r="F91" s="228">
        <v>6.0541008420210689E-3</v>
      </c>
      <c r="G91" s="228">
        <v>6.2192011875010873E-3</v>
      </c>
      <c r="H91" s="228">
        <v>6.0974918124562074E-3</v>
      </c>
      <c r="I91" s="228">
        <v>1.0318137265005529E-2</v>
      </c>
      <c r="J91" s="228">
        <v>9.9196242894554754E-3</v>
      </c>
      <c r="K91" s="228">
        <v>1.529300151411475E-2</v>
      </c>
      <c r="L91" s="228">
        <v>1.6796854178279828E-2</v>
      </c>
      <c r="M91" s="228">
        <v>1.6011401103094201E-2</v>
      </c>
      <c r="N91" s="228">
        <v>1.6936584831825259E-2</v>
      </c>
      <c r="O91" s="228">
        <v>1.6147790369170269E-2</v>
      </c>
      <c r="P91" s="228">
        <v>1.573084811247925E-2</v>
      </c>
      <c r="Q91" s="228">
        <v>1.4853792367768379E-2</v>
      </c>
      <c r="R91" s="228">
        <v>1.4387893876387821E-2</v>
      </c>
      <c r="S91" s="228">
        <v>1.378065252391588E-2</v>
      </c>
      <c r="T91" s="228">
        <v>1.4980998590335659E-2</v>
      </c>
      <c r="U91" s="228">
        <v>1.403619439309817E-2</v>
      </c>
      <c r="V91" s="228">
        <v>1.4429764859784561E-2</v>
      </c>
      <c r="W91" s="228">
        <v>1.332854771712555E-2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7.4692163824589226</v>
      </c>
      <c r="Q92" s="228">
        <v>7.9716690228160214</v>
      </c>
      <c r="R92" s="228">
        <v>8.2133147253908376</v>
      </c>
      <c r="S92" s="228">
        <v>8.6957169054848382</v>
      </c>
      <c r="T92" s="228">
        <v>10.448522147449919</v>
      </c>
      <c r="U92" s="228">
        <v>11.629257756386281</v>
      </c>
      <c r="V92" s="228">
        <v>12.317909083879069</v>
      </c>
      <c r="W92" s="228">
        <v>13.002238891297621</v>
      </c>
      <c r="DA92" s="69" t="s">
        <v>2024</v>
      </c>
    </row>
    <row r="93" spans="1:105" ht="12" customHeight="1" x14ac:dyDescent="0.25">
      <c r="A93" s="37" t="s">
        <v>38</v>
      </c>
      <c r="B93" s="228">
        <v>0.63281187316811582</v>
      </c>
      <c r="C93" s="228">
        <v>10.816539427173881</v>
      </c>
      <c r="D93" s="228">
        <v>8.6086454022753198</v>
      </c>
      <c r="E93" s="228">
        <v>5.5585714985873116</v>
      </c>
      <c r="F93" s="228">
        <v>9.7946118901923604</v>
      </c>
      <c r="G93" s="228">
        <v>8.4384525827975789</v>
      </c>
      <c r="H93" s="228">
        <v>11.91772166395487</v>
      </c>
      <c r="I93" s="228">
        <v>11.110278500609351</v>
      </c>
      <c r="J93" s="228">
        <v>12.290825205241189</v>
      </c>
      <c r="K93" s="228">
        <v>9.7639155312185082</v>
      </c>
      <c r="L93" s="228">
        <v>3.5818309117387872</v>
      </c>
      <c r="M93" s="228">
        <v>6.7658797578990368</v>
      </c>
      <c r="N93" s="228">
        <v>4.4544236690410006</v>
      </c>
      <c r="O93" s="228">
        <v>6.1257389267468163</v>
      </c>
      <c r="P93" s="228">
        <v>5.8112315788870514</v>
      </c>
      <c r="Q93" s="228">
        <v>7.5762574673156271</v>
      </c>
      <c r="R93" s="228">
        <v>6.789482162644954</v>
      </c>
      <c r="S93" s="228">
        <v>6.8215631641697856</v>
      </c>
      <c r="T93" s="228">
        <v>6.4517780574681618</v>
      </c>
      <c r="U93" s="228">
        <v>6.373171118699867</v>
      </c>
      <c r="V93" s="228">
        <v>4.938849955959892</v>
      </c>
      <c r="W93" s="228">
        <v>6.7389876043593384</v>
      </c>
      <c r="DA93" s="69" t="s">
        <v>2025</v>
      </c>
    </row>
    <row r="94" spans="1:105" ht="12" customHeight="1" x14ac:dyDescent="0.25">
      <c r="A94" s="132" t="s">
        <v>1941</v>
      </c>
      <c r="B94" s="318">
        <v>31.593404534011949</v>
      </c>
      <c r="C94" s="318">
        <v>58.1225374063186</v>
      </c>
      <c r="D94" s="318">
        <v>63.41794503349545</v>
      </c>
      <c r="E94" s="318">
        <v>69.927626396122562</v>
      </c>
      <c r="F94" s="318">
        <v>68.34639152228317</v>
      </c>
      <c r="G94" s="318">
        <v>72.273966550860052</v>
      </c>
      <c r="H94" s="318">
        <v>66.217130774271936</v>
      </c>
      <c r="I94" s="318">
        <v>72.330131492608004</v>
      </c>
      <c r="J94" s="318">
        <v>68.165134332511428</v>
      </c>
      <c r="K94" s="318">
        <v>59.559250318621871</v>
      </c>
      <c r="L94" s="318">
        <v>39.301051562507958</v>
      </c>
      <c r="M94" s="318">
        <v>49.930881516905423</v>
      </c>
      <c r="N94" s="318">
        <v>51.434007107028187</v>
      </c>
      <c r="O94" s="318">
        <v>55.473460409386952</v>
      </c>
      <c r="P94" s="318">
        <v>53.811652137798703</v>
      </c>
      <c r="Q94" s="318">
        <v>50.426436263228197</v>
      </c>
      <c r="R94" s="318">
        <v>46.441681948956898</v>
      </c>
      <c r="S94" s="318">
        <v>44.694517506927937</v>
      </c>
      <c r="T94" s="318">
        <v>46.38131076488731</v>
      </c>
      <c r="U94" s="318">
        <v>44.735137688450394</v>
      </c>
      <c r="V94" s="318">
        <v>40.02601662836409</v>
      </c>
      <c r="W94" s="318">
        <v>44.823027882913131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</v>
      </c>
      <c r="D98" s="234">
        <f t="shared" si="4"/>
        <v>1</v>
      </c>
      <c r="E98" s="234">
        <f t="shared" si="4"/>
        <v>0.99999999999999967</v>
      </c>
      <c r="F98" s="234">
        <f t="shared" si="4"/>
        <v>1.0000000000000002</v>
      </c>
      <c r="G98" s="234">
        <f t="shared" si="4"/>
        <v>1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1.0000000000000002</v>
      </c>
      <c r="M98" s="234">
        <f t="shared" si="4"/>
        <v>0.99999999999999989</v>
      </c>
      <c r="N98" s="234">
        <f t="shared" si="4"/>
        <v>1.0000000000000002</v>
      </c>
      <c r="O98" s="234">
        <f t="shared" si="4"/>
        <v>0.99999999999999956</v>
      </c>
      <c r="P98" s="234">
        <f t="shared" si="4"/>
        <v>1.0000000000000002</v>
      </c>
      <c r="Q98" s="234">
        <f t="shared" si="4"/>
        <v>0.99999999999999978</v>
      </c>
      <c r="R98" s="234">
        <f t="shared" si="4"/>
        <v>1</v>
      </c>
      <c r="S98" s="234">
        <f t="shared" si="4"/>
        <v>1.0000000000000002</v>
      </c>
      <c r="T98" s="234">
        <f t="shared" si="4"/>
        <v>0.99999999999999978</v>
      </c>
      <c r="U98" s="234">
        <f t="shared" si="4"/>
        <v>0.99999999999999967</v>
      </c>
      <c r="V98" s="234">
        <f t="shared" si="4"/>
        <v>0.99999999999999978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3.6145119424404125E-3</v>
      </c>
      <c r="C99" s="268">
        <f t="shared" si="5"/>
        <v>3.6807045445139512E-3</v>
      </c>
      <c r="D99" s="268">
        <f t="shared" si="5"/>
        <v>3.6506750520989449E-3</v>
      </c>
      <c r="E99" s="268">
        <f t="shared" si="5"/>
        <v>3.6035991136959614E-3</v>
      </c>
      <c r="F99" s="268">
        <f t="shared" si="5"/>
        <v>3.6287704013706506E-3</v>
      </c>
      <c r="G99" s="268">
        <f t="shared" si="5"/>
        <v>3.6047162109798694E-3</v>
      </c>
      <c r="H99" s="268">
        <f t="shared" si="5"/>
        <v>3.7000850819369092E-3</v>
      </c>
      <c r="I99" s="268">
        <f t="shared" si="5"/>
        <v>3.6738029560355475E-3</v>
      </c>
      <c r="J99" s="268">
        <f t="shared" si="5"/>
        <v>3.6643535758508474E-3</v>
      </c>
      <c r="K99" s="268">
        <f t="shared" si="5"/>
        <v>3.6570616974408252E-3</v>
      </c>
      <c r="L99" s="268">
        <f t="shared" si="5"/>
        <v>3.6397839157257866E-3</v>
      </c>
      <c r="M99" s="268">
        <f t="shared" si="5"/>
        <v>3.6552447180577992E-3</v>
      </c>
      <c r="N99" s="268">
        <f t="shared" si="5"/>
        <v>3.6136281929542648E-3</v>
      </c>
      <c r="O99" s="268">
        <f t="shared" si="5"/>
        <v>3.5881405482155477E-3</v>
      </c>
      <c r="P99" s="268">
        <f t="shared" si="5"/>
        <v>3.580960961330397E-3</v>
      </c>
      <c r="Q99" s="268">
        <f t="shared" si="5"/>
        <v>3.6518921346979922E-3</v>
      </c>
      <c r="R99" s="268">
        <f t="shared" si="5"/>
        <v>3.6602999593629984E-3</v>
      </c>
      <c r="S99" s="268">
        <f t="shared" si="5"/>
        <v>3.6639945915490418E-3</v>
      </c>
      <c r="T99" s="268">
        <f t="shared" si="5"/>
        <v>3.6460750566117946E-3</v>
      </c>
      <c r="U99" s="268">
        <f t="shared" si="5"/>
        <v>3.6778679274100607E-3</v>
      </c>
      <c r="V99" s="268">
        <f t="shared" si="5"/>
        <v>3.6406557645568723E-3</v>
      </c>
      <c r="W99" s="268">
        <f t="shared" si="5"/>
        <v>3.6212374401834086E-3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1.3150770578131035E-3</v>
      </c>
      <c r="C100" s="269">
        <f t="shared" si="6"/>
        <v>1.3391600802985927E-3</v>
      </c>
      <c r="D100" s="269">
        <f t="shared" si="6"/>
        <v>1.328234373823797E-3</v>
      </c>
      <c r="E100" s="269">
        <f t="shared" si="6"/>
        <v>1.3111066156216793E-3</v>
      </c>
      <c r="F100" s="269">
        <f t="shared" si="6"/>
        <v>1.3202647491300855E-3</v>
      </c>
      <c r="G100" s="269">
        <f t="shared" si="6"/>
        <v>1.3115130519629637E-3</v>
      </c>
      <c r="H100" s="269">
        <f t="shared" si="6"/>
        <v>1.3462113504393168E-3</v>
      </c>
      <c r="I100" s="269">
        <f t="shared" si="6"/>
        <v>1.336649057838313E-3</v>
      </c>
      <c r="J100" s="269">
        <f t="shared" si="6"/>
        <v>1.3332110658523025E-3</v>
      </c>
      <c r="K100" s="269">
        <f t="shared" si="6"/>
        <v>1.3305580432151963E-3</v>
      </c>
      <c r="L100" s="269">
        <f t="shared" si="6"/>
        <v>1.3242718240229013E-3</v>
      </c>
      <c r="M100" s="269">
        <f t="shared" si="6"/>
        <v>1.3298969669926837E-3</v>
      </c>
      <c r="N100" s="269">
        <f t="shared" si="6"/>
        <v>1.3147555209935843E-3</v>
      </c>
      <c r="O100" s="269">
        <f t="shared" si="6"/>
        <v>1.3054822864912937E-3</v>
      </c>
      <c r="P100" s="269">
        <f t="shared" si="6"/>
        <v>1.302870119164808E-3</v>
      </c>
      <c r="Q100" s="269">
        <f t="shared" si="6"/>
        <v>1.3286771880761669E-3</v>
      </c>
      <c r="R100" s="269">
        <f t="shared" si="6"/>
        <v>1.3317362282727803E-3</v>
      </c>
      <c r="S100" s="269">
        <f t="shared" si="6"/>
        <v>1.3330804556822607E-3</v>
      </c>
      <c r="T100" s="269">
        <f t="shared" si="6"/>
        <v>1.340645683858406E-3</v>
      </c>
      <c r="U100" s="269">
        <f t="shared" si="6"/>
        <v>1.3381280266950835E-3</v>
      </c>
      <c r="V100" s="269">
        <f t="shared" si="6"/>
        <v>1.3245890309968715E-3</v>
      </c>
      <c r="W100" s="269">
        <f t="shared" si="6"/>
        <v>1.3385229401662578E-3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4.1332537014403342E-2</v>
      </c>
      <c r="C101" s="269">
        <f t="shared" si="7"/>
        <v>4.2089460277862513E-2</v>
      </c>
      <c r="D101" s="269">
        <f t="shared" si="7"/>
        <v>4.1746068105825866E-2</v>
      </c>
      <c r="E101" s="269">
        <f t="shared" si="7"/>
        <v>4.1207747027485413E-2</v>
      </c>
      <c r="F101" s="269">
        <f t="shared" si="7"/>
        <v>4.1495584831338903E-2</v>
      </c>
      <c r="G101" s="269">
        <f t="shared" si="7"/>
        <v>4.1220521218184196E-2</v>
      </c>
      <c r="H101" s="269">
        <f t="shared" si="7"/>
        <v>4.2311079902627849E-2</v>
      </c>
      <c r="I101" s="269">
        <f t="shared" si="7"/>
        <v>4.2010539481421826E-2</v>
      </c>
      <c r="J101" s="269">
        <f t="shared" si="7"/>
        <v>4.1902484268860132E-2</v>
      </c>
      <c r="K101" s="269">
        <f t="shared" si="7"/>
        <v>4.1819100443025184E-2</v>
      </c>
      <c r="L101" s="269">
        <f t="shared" si="7"/>
        <v>4.1621526174732248E-2</v>
      </c>
      <c r="M101" s="269">
        <f t="shared" si="7"/>
        <v>4.1798322985708881E-2</v>
      </c>
      <c r="N101" s="269">
        <f t="shared" si="7"/>
        <v>4.1258246319900369E-2</v>
      </c>
      <c r="O101" s="269">
        <f t="shared" si="7"/>
        <v>4.1030975795273775E-2</v>
      </c>
      <c r="P101" s="269">
        <f t="shared" si="7"/>
        <v>4.0948876041446938E-2</v>
      </c>
      <c r="Q101" s="269">
        <f t="shared" si="7"/>
        <v>4.1759985645005694E-2</v>
      </c>
      <c r="R101" s="269">
        <f t="shared" si="7"/>
        <v>4.1856130499334863E-2</v>
      </c>
      <c r="S101" s="269">
        <f t="shared" si="7"/>
        <v>4.1898379224478408E-2</v>
      </c>
      <c r="T101" s="269">
        <f t="shared" si="7"/>
        <v>4.1573198450438269E-2</v>
      </c>
      <c r="U101" s="269">
        <f t="shared" si="7"/>
        <v>4.1942460501082572E-2</v>
      </c>
      <c r="V101" s="269">
        <f t="shared" si="7"/>
        <v>4.1631495909140559E-2</v>
      </c>
      <c r="W101" s="269">
        <f t="shared" si="7"/>
        <v>4.1292669800253097E-2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1.450829049573768E-2</v>
      </c>
      <c r="C102" s="269">
        <f t="shared" si="8"/>
        <v>1.4773980999696356E-2</v>
      </c>
      <c r="D102" s="269">
        <f t="shared" si="8"/>
        <v>1.4653445611700842E-2</v>
      </c>
      <c r="E102" s="269">
        <f t="shared" si="8"/>
        <v>1.446448748939104E-2</v>
      </c>
      <c r="F102" s="269">
        <f t="shared" si="8"/>
        <v>1.4565522528021896E-2</v>
      </c>
      <c r="G102" s="269">
        <f t="shared" si="8"/>
        <v>1.4468971406491057E-2</v>
      </c>
      <c r="H102" s="269">
        <f t="shared" si="8"/>
        <v>1.4851772544273728E-2</v>
      </c>
      <c r="I102" s="269">
        <f t="shared" si="8"/>
        <v>1.4746278711774434E-2</v>
      </c>
      <c r="J102" s="269">
        <f t="shared" si="8"/>
        <v>1.4708349842010705E-2</v>
      </c>
      <c r="K102" s="269">
        <f t="shared" si="8"/>
        <v>1.4679080969223199E-2</v>
      </c>
      <c r="L102" s="269">
        <f t="shared" si="8"/>
        <v>1.4609729676369398E-2</v>
      </c>
      <c r="M102" s="269">
        <f t="shared" si="8"/>
        <v>1.4671787795169961E-2</v>
      </c>
      <c r="N102" s="269">
        <f t="shared" si="8"/>
        <v>1.4504743213428289E-2</v>
      </c>
      <c r="O102" s="269">
        <f t="shared" si="8"/>
        <v>1.4402438349089726E-2</v>
      </c>
      <c r="P102" s="269">
        <f t="shared" si="8"/>
        <v>1.4373620203285288E-2</v>
      </c>
      <c r="Q102" s="269">
        <f t="shared" si="8"/>
        <v>1.465833085988525E-2</v>
      </c>
      <c r="R102" s="269">
        <f t="shared" si="8"/>
        <v>1.4692079029657452E-2</v>
      </c>
      <c r="S102" s="269">
        <f t="shared" si="8"/>
        <v>1.4706908914821374E-2</v>
      </c>
      <c r="T102" s="269">
        <f t="shared" si="8"/>
        <v>1.4790370585294567E-2</v>
      </c>
      <c r="U102" s="269">
        <f t="shared" si="8"/>
        <v>1.4762595101510439E-2</v>
      </c>
      <c r="V102" s="269">
        <f t="shared" si="8"/>
        <v>1.4613229190636103E-2</v>
      </c>
      <c r="W102" s="269">
        <f t="shared" si="8"/>
        <v>1.4766951895149608E-2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1.5537361050051116E-2</v>
      </c>
      <c r="C103" s="270">
        <f t="shared" si="9"/>
        <v>1.3264378704828883E-2</v>
      </c>
      <c r="D103" s="270">
        <f t="shared" si="9"/>
        <v>1.3095649752271888E-2</v>
      </c>
      <c r="E103" s="270">
        <f t="shared" si="9"/>
        <v>1.3482546124227003E-2</v>
      </c>
      <c r="F103" s="270">
        <f t="shared" si="9"/>
        <v>1.3091224466161896E-2</v>
      </c>
      <c r="G103" s="270">
        <f t="shared" si="9"/>
        <v>1.3093443172275133E-2</v>
      </c>
      <c r="H103" s="270">
        <f t="shared" si="9"/>
        <v>1.3175626956413734E-2</v>
      </c>
      <c r="I103" s="270">
        <f t="shared" si="9"/>
        <v>1.3101446486272185E-2</v>
      </c>
      <c r="J103" s="270">
        <f t="shared" si="9"/>
        <v>1.3274335263550339E-2</v>
      </c>
      <c r="K103" s="270">
        <f t="shared" si="9"/>
        <v>1.3169428310069068E-2</v>
      </c>
      <c r="L103" s="270">
        <f t="shared" si="9"/>
        <v>1.3321288739429494E-2</v>
      </c>
      <c r="M103" s="270">
        <f t="shared" si="9"/>
        <v>1.3090309389829866E-2</v>
      </c>
      <c r="N103" s="270">
        <f t="shared" si="9"/>
        <v>1.3399906754252459E-2</v>
      </c>
      <c r="O103" s="270">
        <f t="shared" si="9"/>
        <v>1.3121438973645087E-2</v>
      </c>
      <c r="P103" s="270">
        <f t="shared" si="9"/>
        <v>1.5313206943692913E-2</v>
      </c>
      <c r="Q103" s="270">
        <f t="shared" si="9"/>
        <v>1.6174636225134993E-2</v>
      </c>
      <c r="R103" s="270">
        <f t="shared" si="9"/>
        <v>1.6515835392648441E-2</v>
      </c>
      <c r="S103" s="270">
        <f t="shared" si="9"/>
        <v>1.7102455760957643E-2</v>
      </c>
      <c r="T103" s="270">
        <f t="shared" si="9"/>
        <v>1.7149287544178271E-2</v>
      </c>
      <c r="U103" s="270">
        <f t="shared" si="9"/>
        <v>1.8022863158002868E-2</v>
      </c>
      <c r="V103" s="270">
        <f t="shared" si="9"/>
        <v>1.8738555572166658E-2</v>
      </c>
      <c r="W103" s="270">
        <f t="shared" si="9"/>
        <v>1.9449747630868614E-2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6.5354721645479869E-3</v>
      </c>
      <c r="C104" s="271">
        <f t="shared" si="10"/>
        <v>2.3663949487296151E-2</v>
      </c>
      <c r="D104" s="271">
        <f t="shared" si="10"/>
        <v>2.0518632606608033E-2</v>
      </c>
      <c r="E104" s="271">
        <f t="shared" si="10"/>
        <v>1.6021970743866965E-2</v>
      </c>
      <c r="F104" s="271">
        <f t="shared" si="10"/>
        <v>2.1899509132883483E-2</v>
      </c>
      <c r="G104" s="271">
        <f t="shared" si="10"/>
        <v>2.0103315676264718E-2</v>
      </c>
      <c r="H104" s="271">
        <f t="shared" si="10"/>
        <v>2.2448342302210177E-2</v>
      </c>
      <c r="I104" s="271">
        <f t="shared" si="10"/>
        <v>2.1425089107569111E-2</v>
      </c>
      <c r="J104" s="271">
        <f t="shared" si="10"/>
        <v>2.4104063790365726E-2</v>
      </c>
      <c r="K104" s="271">
        <f t="shared" si="10"/>
        <v>2.3062347035897875E-2</v>
      </c>
      <c r="L104" s="271">
        <f t="shared" si="10"/>
        <v>1.6683274420742224E-2</v>
      </c>
      <c r="M104" s="271">
        <f t="shared" si="10"/>
        <v>2.0475300004968878E-2</v>
      </c>
      <c r="N104" s="271">
        <f t="shared" si="10"/>
        <v>1.670139596203914E-2</v>
      </c>
      <c r="O104" s="271">
        <f t="shared" si="10"/>
        <v>2.0107740454130239E-2</v>
      </c>
      <c r="P104" s="271">
        <f t="shared" si="10"/>
        <v>2.1145714544733515E-2</v>
      </c>
      <c r="Q104" s="271">
        <f t="shared" si="10"/>
        <v>2.4253602163973445E-2</v>
      </c>
      <c r="R104" s="271">
        <f t="shared" si="10"/>
        <v>2.3894645550401893E-2</v>
      </c>
      <c r="S104" s="271">
        <f t="shared" si="10"/>
        <v>2.4815305581005951E-2</v>
      </c>
      <c r="T104" s="271">
        <f t="shared" si="10"/>
        <v>2.2601266646369286E-2</v>
      </c>
      <c r="U104" s="271">
        <f t="shared" si="10"/>
        <v>2.3790636186717902E-2</v>
      </c>
      <c r="V104" s="271">
        <f t="shared" si="10"/>
        <v>2.3205290651392516E-2</v>
      </c>
      <c r="W104" s="271">
        <f t="shared" si="10"/>
        <v>2.6154288231351856E-2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0.90271946709818607</v>
      </c>
      <c r="C105" s="271">
        <f t="shared" si="11"/>
        <v>0.84891316202913691</v>
      </c>
      <c r="D105" s="271">
        <f t="shared" si="11"/>
        <v>0.8596803002294261</v>
      </c>
      <c r="E105" s="271">
        <f t="shared" si="11"/>
        <v>0.87451496720273192</v>
      </c>
      <c r="F105" s="271">
        <f t="shared" si="11"/>
        <v>0.85562168354334334</v>
      </c>
      <c r="G105" s="271">
        <f t="shared" si="11"/>
        <v>0.86178798711318116</v>
      </c>
      <c r="H105" s="271">
        <f t="shared" si="11"/>
        <v>0.85257703333894774</v>
      </c>
      <c r="I105" s="271">
        <f t="shared" si="11"/>
        <v>0.85637677855066663</v>
      </c>
      <c r="J105" s="271">
        <f t="shared" si="11"/>
        <v>0.84776575719001357</v>
      </c>
      <c r="K105" s="271">
        <f t="shared" si="11"/>
        <v>0.8513361985771658</v>
      </c>
      <c r="L105" s="271">
        <f t="shared" si="11"/>
        <v>0.87194568672265071</v>
      </c>
      <c r="M105" s="271">
        <f t="shared" si="11"/>
        <v>0.85974786840705197</v>
      </c>
      <c r="N105" s="271">
        <f t="shared" si="11"/>
        <v>0.87231285384648249</v>
      </c>
      <c r="O105" s="271">
        <f t="shared" si="11"/>
        <v>0.86202447682033401</v>
      </c>
      <c r="P105" s="271">
        <f t="shared" si="11"/>
        <v>0.85662249212194874</v>
      </c>
      <c r="Q105" s="271">
        <f t="shared" si="11"/>
        <v>0.84459509078420725</v>
      </c>
      <c r="R105" s="271">
        <f t="shared" si="11"/>
        <v>0.84526444685261504</v>
      </c>
      <c r="S105" s="271">
        <f t="shared" si="11"/>
        <v>0.84166125108262935</v>
      </c>
      <c r="T105" s="271">
        <f t="shared" si="11"/>
        <v>0.84844070720397358</v>
      </c>
      <c r="U105" s="271">
        <f t="shared" si="11"/>
        <v>0.84391038606158431</v>
      </c>
      <c r="V105" s="271">
        <f t="shared" si="11"/>
        <v>0.84558418721131878</v>
      </c>
      <c r="W105" s="271">
        <f t="shared" si="11"/>
        <v>0.83467844735520613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0.84144941555554886</v>
      </c>
      <c r="C106" s="320">
        <f t="shared" si="12"/>
        <v>0.6270636355857363</v>
      </c>
      <c r="D106" s="320">
        <f t="shared" si="12"/>
        <v>0.66731811954247666</v>
      </c>
      <c r="E106" s="320">
        <f t="shared" si="12"/>
        <v>0.72430899147897965</v>
      </c>
      <c r="F106" s="320">
        <f t="shared" si="12"/>
        <v>0.65031378542256146</v>
      </c>
      <c r="G106" s="320">
        <f t="shared" si="12"/>
        <v>0.67331940264820034</v>
      </c>
      <c r="H106" s="320">
        <f t="shared" si="12"/>
        <v>0.64212382425572823</v>
      </c>
      <c r="I106" s="320">
        <f t="shared" si="12"/>
        <v>0.65551656816720705</v>
      </c>
      <c r="J106" s="320">
        <f t="shared" si="12"/>
        <v>0.62179015915533575</v>
      </c>
      <c r="K106" s="320">
        <f t="shared" si="12"/>
        <v>0.63512669511562425</v>
      </c>
      <c r="L106" s="320">
        <f t="shared" si="12"/>
        <v>0.71553998902819305</v>
      </c>
      <c r="M106" s="320">
        <f t="shared" si="12"/>
        <v>0.66779193086046951</v>
      </c>
      <c r="N106" s="320">
        <f t="shared" si="12"/>
        <v>0.71573726670236615</v>
      </c>
      <c r="O106" s="320">
        <f t="shared" si="12"/>
        <v>0.67351441006286383</v>
      </c>
      <c r="P106" s="320">
        <f t="shared" si="12"/>
        <v>0.65838141826507268</v>
      </c>
      <c r="Q106" s="320">
        <f t="shared" si="12"/>
        <v>0.61721757049695725</v>
      </c>
      <c r="R106" s="320">
        <f t="shared" si="12"/>
        <v>0.62125214481759827</v>
      </c>
      <c r="S106" s="320">
        <f t="shared" si="12"/>
        <v>0.60901776126069962</v>
      </c>
      <c r="T106" s="320">
        <f t="shared" si="12"/>
        <v>0.63655383239426244</v>
      </c>
      <c r="U106" s="320">
        <f t="shared" si="12"/>
        <v>0.62087317181110491</v>
      </c>
      <c r="V106" s="320">
        <f t="shared" si="12"/>
        <v>0.62803458735451489</v>
      </c>
      <c r="W106" s="320">
        <f t="shared" si="12"/>
        <v>0.58948199518628353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6.1270051542637136E-2</v>
      </c>
      <c r="C107" s="320">
        <f t="shared" si="13"/>
        <v>0.22184952644340061</v>
      </c>
      <c r="D107" s="320">
        <f t="shared" si="13"/>
        <v>0.19236218068694946</v>
      </c>
      <c r="E107" s="320">
        <f t="shared" si="13"/>
        <v>0.15020597572375219</v>
      </c>
      <c r="F107" s="320">
        <f t="shared" si="13"/>
        <v>0.20530789812078182</v>
      </c>
      <c r="G107" s="320">
        <f t="shared" si="13"/>
        <v>0.18846858446498085</v>
      </c>
      <c r="H107" s="320">
        <f t="shared" si="13"/>
        <v>0.21045320908321952</v>
      </c>
      <c r="I107" s="320">
        <f t="shared" si="13"/>
        <v>0.20086021038345964</v>
      </c>
      <c r="J107" s="320">
        <f t="shared" si="13"/>
        <v>0.22597559803467776</v>
      </c>
      <c r="K107" s="320">
        <f t="shared" si="13"/>
        <v>0.21620950346154164</v>
      </c>
      <c r="L107" s="320">
        <f t="shared" si="13"/>
        <v>0.15640569769445764</v>
      </c>
      <c r="M107" s="320">
        <f t="shared" si="13"/>
        <v>0.19195593754658238</v>
      </c>
      <c r="N107" s="320">
        <f t="shared" si="13"/>
        <v>0.15657558714411626</v>
      </c>
      <c r="O107" s="320">
        <f t="shared" si="13"/>
        <v>0.18851006675747009</v>
      </c>
      <c r="P107" s="320">
        <f t="shared" si="13"/>
        <v>0.19824107385687595</v>
      </c>
      <c r="Q107" s="320">
        <f t="shared" si="13"/>
        <v>0.22737752028725003</v>
      </c>
      <c r="R107" s="320">
        <f t="shared" si="13"/>
        <v>0.22401230203501682</v>
      </c>
      <c r="S107" s="320">
        <f t="shared" si="13"/>
        <v>0.23264348982192984</v>
      </c>
      <c r="T107" s="320">
        <f t="shared" si="13"/>
        <v>0.21188687480971113</v>
      </c>
      <c r="U107" s="320">
        <f t="shared" si="13"/>
        <v>0.22303721425047945</v>
      </c>
      <c r="V107" s="320">
        <f t="shared" si="13"/>
        <v>0.21754959985680392</v>
      </c>
      <c r="W107" s="320">
        <f t="shared" si="13"/>
        <v>0.24519645216892264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1.4437283176820274E-2</v>
      </c>
      <c r="C108" s="321">
        <f t="shared" si="14"/>
        <v>5.2275203876366715E-2</v>
      </c>
      <c r="D108" s="321">
        <f t="shared" si="14"/>
        <v>4.5326994268244505E-2</v>
      </c>
      <c r="E108" s="321">
        <f t="shared" si="14"/>
        <v>3.5393575682979836E-2</v>
      </c>
      <c r="F108" s="321">
        <f t="shared" si="14"/>
        <v>4.8377440347749996E-2</v>
      </c>
      <c r="G108" s="321">
        <f t="shared" si="14"/>
        <v>4.4409532150661013E-2</v>
      </c>
      <c r="H108" s="321">
        <f t="shared" si="14"/>
        <v>4.9589848523150612E-2</v>
      </c>
      <c r="I108" s="321">
        <f t="shared" si="14"/>
        <v>4.7329415648421864E-2</v>
      </c>
      <c r="J108" s="321">
        <f t="shared" si="14"/>
        <v>5.3247445003496312E-2</v>
      </c>
      <c r="K108" s="321">
        <f t="shared" si="14"/>
        <v>5.0946224923962724E-2</v>
      </c>
      <c r="L108" s="321">
        <f t="shared" si="14"/>
        <v>3.6854438526327409E-2</v>
      </c>
      <c r="M108" s="321">
        <f t="shared" si="14"/>
        <v>4.5231269732219949E-2</v>
      </c>
      <c r="N108" s="321">
        <f t="shared" si="14"/>
        <v>3.6894470189949707E-2</v>
      </c>
      <c r="O108" s="321">
        <f t="shared" si="14"/>
        <v>4.4419306772819994E-2</v>
      </c>
      <c r="P108" s="321">
        <f t="shared" si="14"/>
        <v>4.6712259064397632E-2</v>
      </c>
      <c r="Q108" s="321">
        <f t="shared" si="14"/>
        <v>5.3577784999019024E-2</v>
      </c>
      <c r="R108" s="321">
        <f t="shared" si="14"/>
        <v>5.2784826487706445E-2</v>
      </c>
      <c r="S108" s="321">
        <f t="shared" si="14"/>
        <v>5.4818624388876157E-2</v>
      </c>
      <c r="T108" s="321">
        <f t="shared" si="14"/>
        <v>5.0458448829275651E-2</v>
      </c>
      <c r="U108" s="321">
        <f t="shared" si="14"/>
        <v>5.255506303699628E-2</v>
      </c>
      <c r="V108" s="321">
        <f t="shared" si="14"/>
        <v>5.1261996669791497E-2</v>
      </c>
      <c r="W108" s="321">
        <f t="shared" si="14"/>
        <v>5.8698134706821045E-2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1</v>
      </c>
      <c r="E110" s="234">
        <f t="shared" si="15"/>
        <v>0.99999999999999989</v>
      </c>
      <c r="F110" s="234">
        <f t="shared" si="15"/>
        <v>1</v>
      </c>
      <c r="G110" s="234">
        <f t="shared" si="15"/>
        <v>1.0000000000000002</v>
      </c>
      <c r="H110" s="234">
        <f t="shared" si="15"/>
        <v>1</v>
      </c>
      <c r="I110" s="234">
        <f t="shared" si="15"/>
        <v>1.0000000000000002</v>
      </c>
      <c r="J110" s="234">
        <f t="shared" si="15"/>
        <v>1.0000000000000002</v>
      </c>
      <c r="K110" s="234">
        <f t="shared" si="15"/>
        <v>1</v>
      </c>
      <c r="L110" s="234">
        <f t="shared" si="15"/>
        <v>0.99999999999999967</v>
      </c>
      <c r="M110" s="234">
        <f t="shared" si="15"/>
        <v>0.99999999999999989</v>
      </c>
      <c r="N110" s="234">
        <f t="shared" si="15"/>
        <v>1.0000000000000002</v>
      </c>
      <c r="O110" s="234">
        <f t="shared" si="15"/>
        <v>1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1</v>
      </c>
      <c r="S110" s="234">
        <f t="shared" si="15"/>
        <v>0.99999999999999978</v>
      </c>
      <c r="T110" s="234">
        <f t="shared" si="15"/>
        <v>1</v>
      </c>
      <c r="U110" s="234">
        <f t="shared" si="15"/>
        <v>1.0000000000000004</v>
      </c>
      <c r="V110" s="234">
        <f t="shared" si="15"/>
        <v>1.0000000000000002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3.3874520838772745E-3</v>
      </c>
      <c r="C111" s="301">
        <f t="shared" si="16"/>
        <v>3.4767504943274616E-3</v>
      </c>
      <c r="D111" s="301">
        <f t="shared" si="16"/>
        <v>3.4356297744572066E-3</v>
      </c>
      <c r="E111" s="301">
        <f t="shared" si="16"/>
        <v>3.3781317345886537E-3</v>
      </c>
      <c r="F111" s="301">
        <f t="shared" si="16"/>
        <v>3.4105666125233206E-3</v>
      </c>
      <c r="G111" s="301">
        <f t="shared" si="16"/>
        <v>3.3806303237184252E-3</v>
      </c>
      <c r="H111" s="301">
        <f t="shared" si="16"/>
        <v>3.4983850491701221E-3</v>
      </c>
      <c r="I111" s="301">
        <f t="shared" si="16"/>
        <v>3.4645535252833541E-3</v>
      </c>
      <c r="J111" s="301">
        <f t="shared" si="16"/>
        <v>3.4570120059158921E-3</v>
      </c>
      <c r="K111" s="301">
        <f t="shared" si="16"/>
        <v>3.4464350193404319E-3</v>
      </c>
      <c r="L111" s="301">
        <f t="shared" si="16"/>
        <v>3.4192961252379793E-3</v>
      </c>
      <c r="M111" s="301">
        <f t="shared" si="16"/>
        <v>3.441002958961061E-3</v>
      </c>
      <c r="N111" s="301">
        <f t="shared" si="16"/>
        <v>3.3894261713853604E-3</v>
      </c>
      <c r="O111" s="301">
        <f t="shared" si="16"/>
        <v>3.3609921565738508E-3</v>
      </c>
      <c r="P111" s="301">
        <f t="shared" si="16"/>
        <v>3.3483959735616407E-3</v>
      </c>
      <c r="Q111" s="301">
        <f t="shared" si="16"/>
        <v>3.444214085669348E-3</v>
      </c>
      <c r="R111" s="301">
        <f t="shared" si="16"/>
        <v>3.4545774184601913E-3</v>
      </c>
      <c r="S111" s="301">
        <f t="shared" si="16"/>
        <v>3.4424991542384622E-3</v>
      </c>
      <c r="T111" s="301">
        <f t="shared" si="16"/>
        <v>3.4638855195548109E-3</v>
      </c>
      <c r="U111" s="301">
        <f t="shared" si="16"/>
        <v>3.4578837255445399E-3</v>
      </c>
      <c r="V111" s="301">
        <f t="shared" si="16"/>
        <v>3.4315197730189245E-3</v>
      </c>
      <c r="W111" s="301">
        <f t="shared" si="16"/>
        <v>3.4210532885506802E-3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1.249386120712832E-3</v>
      </c>
      <c r="C112" s="235">
        <f t="shared" si="17"/>
        <v>1.2823218469919418E-3</v>
      </c>
      <c r="D112" s="235">
        <f t="shared" si="17"/>
        <v>1.2671553869483766E-3</v>
      </c>
      <c r="E112" s="235">
        <f t="shared" si="17"/>
        <v>1.245948517832241E-3</v>
      </c>
      <c r="F112" s="235">
        <f t="shared" si="17"/>
        <v>1.2579113988753306E-3</v>
      </c>
      <c r="G112" s="235">
        <f t="shared" si="17"/>
        <v>1.2468700666845365E-3</v>
      </c>
      <c r="H112" s="235">
        <f t="shared" si="17"/>
        <v>1.2903012698380597E-3</v>
      </c>
      <c r="I112" s="235">
        <f t="shared" si="17"/>
        <v>1.2778232670973364E-3</v>
      </c>
      <c r="J112" s="235">
        <f t="shared" si="17"/>
        <v>1.2750417459441244E-3</v>
      </c>
      <c r="K112" s="235">
        <f t="shared" si="17"/>
        <v>1.2711406604382243E-3</v>
      </c>
      <c r="L112" s="235">
        <f t="shared" si="17"/>
        <v>1.2611310848682903E-3</v>
      </c>
      <c r="M112" s="235">
        <f t="shared" si="17"/>
        <v>1.269137166166774E-3</v>
      </c>
      <c r="N112" s="235">
        <f t="shared" si="17"/>
        <v>1.2501142188445851E-3</v>
      </c>
      <c r="O112" s="235">
        <f t="shared" si="17"/>
        <v>1.2396269668976936E-3</v>
      </c>
      <c r="P112" s="235">
        <f t="shared" si="17"/>
        <v>1.2375425017895293E-3</v>
      </c>
      <c r="Q112" s="235">
        <f t="shared" si="17"/>
        <v>1.2703215186068513E-3</v>
      </c>
      <c r="R112" s="235">
        <f t="shared" si="17"/>
        <v>1.2741438026813124E-3</v>
      </c>
      <c r="S112" s="235">
        <f t="shared" si="17"/>
        <v>1.2788908046680099E-3</v>
      </c>
      <c r="T112" s="235">
        <f t="shared" si="17"/>
        <v>1.2775768880888265E-3</v>
      </c>
      <c r="U112" s="235">
        <f t="shared" si="17"/>
        <v>1.286512628812812E-3</v>
      </c>
      <c r="V112" s="235">
        <f t="shared" si="17"/>
        <v>1.2656395046197267E-3</v>
      </c>
      <c r="W112" s="235">
        <f t="shared" si="17"/>
        <v>1.2769860816811819E-3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2.4371795827040701E-2</v>
      </c>
      <c r="C113" s="235">
        <f t="shared" si="18"/>
        <v>2.5014273587104004E-2</v>
      </c>
      <c r="D113" s="235">
        <f t="shared" si="18"/>
        <v>2.4718421198900869E-2</v>
      </c>
      <c r="E113" s="235">
        <f t="shared" si="18"/>
        <v>2.4304738450500921E-2</v>
      </c>
      <c r="F113" s="235">
        <f t="shared" si="18"/>
        <v>2.4538098569884204E-2</v>
      </c>
      <c r="G113" s="235">
        <f t="shared" si="18"/>
        <v>2.4322715119282856E-2</v>
      </c>
      <c r="H113" s="235">
        <f t="shared" si="18"/>
        <v>2.516992832121635E-2</v>
      </c>
      <c r="I113" s="235">
        <f t="shared" si="18"/>
        <v>2.4926519714313727E-2</v>
      </c>
      <c r="J113" s="235">
        <f t="shared" si="18"/>
        <v>2.4872260534936914E-2</v>
      </c>
      <c r="K113" s="235">
        <f t="shared" si="18"/>
        <v>2.4796161995120115E-2</v>
      </c>
      <c r="L113" s="235">
        <f t="shared" si="18"/>
        <v>2.4600905038074199E-2</v>
      </c>
      <c r="M113" s="235">
        <f t="shared" si="18"/>
        <v>2.4757079799060035E-2</v>
      </c>
      <c r="N113" s="235">
        <f t="shared" si="18"/>
        <v>2.4385998849401021E-2</v>
      </c>
      <c r="O113" s="235">
        <f t="shared" si="18"/>
        <v>2.4181423851328716E-2</v>
      </c>
      <c r="P113" s="235">
        <f t="shared" si="18"/>
        <v>2.4029474470758309E-2</v>
      </c>
      <c r="Q113" s="235">
        <f t="shared" si="18"/>
        <v>2.4780182981797759E-2</v>
      </c>
      <c r="R113" s="235">
        <f t="shared" si="18"/>
        <v>2.4854744340781481E-2</v>
      </c>
      <c r="S113" s="235">
        <f t="shared" si="18"/>
        <v>2.4705789225065517E-2</v>
      </c>
      <c r="T113" s="235">
        <f t="shared" si="18"/>
        <v>2.4921713594898837E-2</v>
      </c>
      <c r="U113" s="235">
        <f t="shared" si="18"/>
        <v>2.4817352199793433E-2</v>
      </c>
      <c r="V113" s="235">
        <f t="shared" si="18"/>
        <v>2.4611120090586219E-2</v>
      </c>
      <c r="W113" s="235">
        <f t="shared" si="18"/>
        <v>2.4484992516979817E-2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1.360693908176959E-2</v>
      </c>
      <c r="C114" s="235">
        <f t="shared" si="19"/>
        <v>1.3965638777295251E-2</v>
      </c>
      <c r="D114" s="235">
        <f t="shared" si="19"/>
        <v>1.3800462380281056E-2</v>
      </c>
      <c r="E114" s="235">
        <f t="shared" si="19"/>
        <v>1.3569500493163505E-2</v>
      </c>
      <c r="F114" s="235">
        <f t="shared" si="19"/>
        <v>1.3699787032206298E-2</v>
      </c>
      <c r="G114" s="235">
        <f t="shared" si="19"/>
        <v>1.3579536989396486E-2</v>
      </c>
      <c r="H114" s="235">
        <f t="shared" si="19"/>
        <v>1.4052541872163047E-2</v>
      </c>
      <c r="I114" s="235">
        <f t="shared" si="19"/>
        <v>1.3916645194314322E-2</v>
      </c>
      <c r="J114" s="235">
        <f t="shared" si="19"/>
        <v>1.3886351926077263E-2</v>
      </c>
      <c r="K114" s="235">
        <f t="shared" si="19"/>
        <v>1.3843865594628932E-2</v>
      </c>
      <c r="L114" s="235">
        <f t="shared" si="19"/>
        <v>1.3734852309819299E-2</v>
      </c>
      <c r="M114" s="235">
        <f t="shared" si="19"/>
        <v>1.3822045739221255E-2</v>
      </c>
      <c r="N114" s="235">
        <f t="shared" si="19"/>
        <v>1.3614868725584327E-2</v>
      </c>
      <c r="O114" s="235">
        <f t="shared" si="19"/>
        <v>1.3500653115205123E-2</v>
      </c>
      <c r="P114" s="235">
        <f t="shared" si="19"/>
        <v>1.3477951414526144E-2</v>
      </c>
      <c r="Q114" s="235">
        <f t="shared" si="19"/>
        <v>1.3834944403002066E-2</v>
      </c>
      <c r="R114" s="235">
        <f t="shared" si="19"/>
        <v>1.3876572515954647E-2</v>
      </c>
      <c r="S114" s="235">
        <f t="shared" si="19"/>
        <v>1.3928271639054534E-2</v>
      </c>
      <c r="T114" s="235">
        <f t="shared" si="19"/>
        <v>1.3913961905213984E-2</v>
      </c>
      <c r="U114" s="235">
        <f t="shared" si="19"/>
        <v>1.4011280162289211E-2</v>
      </c>
      <c r="V114" s="235">
        <f t="shared" si="19"/>
        <v>1.3783953057695253E-2</v>
      </c>
      <c r="W114" s="235">
        <f t="shared" si="19"/>
        <v>1.3907527491813145E-2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1.1257214558970236E-2</v>
      </c>
      <c r="C115" s="302">
        <f t="shared" si="20"/>
        <v>1.1833222053663571E-2</v>
      </c>
      <c r="D115" s="302">
        <f t="shared" si="20"/>
        <v>1.1203810441938794E-2</v>
      </c>
      <c r="E115" s="302">
        <f t="shared" si="20"/>
        <v>1.0899041259695316E-2</v>
      </c>
      <c r="F115" s="302">
        <f t="shared" si="20"/>
        <v>1.1404747493274192E-2</v>
      </c>
      <c r="G115" s="302">
        <f t="shared" si="20"/>
        <v>1.114155862432359E-2</v>
      </c>
      <c r="H115" s="302">
        <f t="shared" si="20"/>
        <v>1.1563026208031429E-2</v>
      </c>
      <c r="I115" s="302">
        <f t="shared" si="20"/>
        <v>1.1342613310691786E-2</v>
      </c>
      <c r="J115" s="302">
        <f t="shared" si="20"/>
        <v>1.1913206867495895E-2</v>
      </c>
      <c r="K115" s="302">
        <f t="shared" si="20"/>
        <v>1.1652857220058285E-2</v>
      </c>
      <c r="L115" s="302">
        <f t="shared" si="20"/>
        <v>1.085633789018828E-2</v>
      </c>
      <c r="M115" s="302">
        <f t="shared" si="20"/>
        <v>1.1192929691519473E-2</v>
      </c>
      <c r="N115" s="302">
        <f t="shared" si="20"/>
        <v>1.092226029522075E-2</v>
      </c>
      <c r="O115" s="302">
        <f t="shared" si="20"/>
        <v>1.1166090515101526E-2</v>
      </c>
      <c r="P115" s="302">
        <f t="shared" si="20"/>
        <v>1.3224876045988878E-2</v>
      </c>
      <c r="Q115" s="302">
        <f t="shared" si="20"/>
        <v>1.4564796000713696E-2</v>
      </c>
      <c r="R115" s="302">
        <f t="shared" si="20"/>
        <v>1.4801627679247392E-2</v>
      </c>
      <c r="S115" s="302">
        <f t="shared" si="20"/>
        <v>1.5554808335430079E-2</v>
      </c>
      <c r="T115" s="302">
        <f t="shared" si="20"/>
        <v>1.5069653486176966E-2</v>
      </c>
      <c r="U115" s="302">
        <f t="shared" si="20"/>
        <v>1.6188798493382884E-2</v>
      </c>
      <c r="V115" s="302">
        <f t="shared" si="20"/>
        <v>1.6655064948426383E-2</v>
      </c>
      <c r="W115" s="302">
        <f t="shared" si="20"/>
        <v>1.7996576087515148E-2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3.1807632812796818E-2</v>
      </c>
      <c r="C116" s="303">
        <f t="shared" si="21"/>
        <v>5.3424734406994911E-2</v>
      </c>
      <c r="D116" s="303">
        <f t="shared" si="21"/>
        <v>4.8754590106338536E-2</v>
      </c>
      <c r="E116" s="303">
        <f t="shared" si="21"/>
        <v>4.2698510320746369E-2</v>
      </c>
      <c r="F116" s="303">
        <f t="shared" si="21"/>
        <v>5.0778385547565259E-2</v>
      </c>
      <c r="G116" s="303">
        <f t="shared" si="21"/>
        <v>4.8190036621115734E-2</v>
      </c>
      <c r="H116" s="303">
        <f t="shared" si="21"/>
        <v>5.1555352069706156E-2</v>
      </c>
      <c r="I116" s="303">
        <f t="shared" si="21"/>
        <v>5.0052969531038605E-2</v>
      </c>
      <c r="J116" s="303">
        <f t="shared" si="21"/>
        <v>5.4122760910878656E-2</v>
      </c>
      <c r="K116" s="303">
        <f t="shared" si="21"/>
        <v>5.251227626040781E-2</v>
      </c>
      <c r="L116" s="303">
        <f t="shared" si="21"/>
        <v>4.3532602502914443E-2</v>
      </c>
      <c r="M116" s="303">
        <f t="shared" si="21"/>
        <v>4.8690134234754046E-2</v>
      </c>
      <c r="N116" s="303">
        <f t="shared" si="21"/>
        <v>4.356792253470234E-2</v>
      </c>
      <c r="O116" s="303">
        <f t="shared" si="21"/>
        <v>4.8205337275593833E-2</v>
      </c>
      <c r="P116" s="303">
        <f t="shared" si="21"/>
        <v>4.9637544206371974E-2</v>
      </c>
      <c r="Q116" s="303">
        <f t="shared" si="21"/>
        <v>5.4330345665149077E-2</v>
      </c>
      <c r="R116" s="303">
        <f t="shared" si="21"/>
        <v>5.3756095299353268E-2</v>
      </c>
      <c r="S116" s="303">
        <f t="shared" si="21"/>
        <v>5.5064632951855833E-2</v>
      </c>
      <c r="T116" s="303">
        <f t="shared" si="21"/>
        <v>5.1966480263241167E-2</v>
      </c>
      <c r="U116" s="303">
        <f t="shared" si="21"/>
        <v>5.3419577956288357E-2</v>
      </c>
      <c r="V116" s="303">
        <f t="shared" si="21"/>
        <v>5.2673526794411875E-2</v>
      </c>
      <c r="W116" s="303">
        <f t="shared" si="21"/>
        <v>5.7504872175956616E-2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2.4962036724372975E-2</v>
      </c>
      <c r="C117" s="304">
        <f t="shared" si="22"/>
        <v>2.2904775340643217E-2</v>
      </c>
      <c r="D117" s="304">
        <f t="shared" si="22"/>
        <v>2.3375985933249768E-2</v>
      </c>
      <c r="E117" s="304">
        <f t="shared" si="22"/>
        <v>2.3973893805821499E-2</v>
      </c>
      <c r="F117" s="304">
        <f t="shared" si="22"/>
        <v>2.3196725531819905E-2</v>
      </c>
      <c r="G117" s="304">
        <f t="shared" si="22"/>
        <v>2.3459109929758179E-2</v>
      </c>
      <c r="H117" s="304">
        <f t="shared" si="22"/>
        <v>2.307370427680424E-2</v>
      </c>
      <c r="I117" s="304">
        <f t="shared" si="22"/>
        <v>2.3236775971850351E-2</v>
      </c>
      <c r="J117" s="304">
        <f t="shared" si="22"/>
        <v>2.2848519471401846E-2</v>
      </c>
      <c r="K117" s="304">
        <f t="shared" si="22"/>
        <v>2.3010401071824865E-2</v>
      </c>
      <c r="L117" s="304">
        <f t="shared" si="22"/>
        <v>2.3876427090521457E-2</v>
      </c>
      <c r="M117" s="304">
        <f t="shared" si="22"/>
        <v>2.3379399403803014E-2</v>
      </c>
      <c r="N117" s="304">
        <f t="shared" si="22"/>
        <v>2.388705971557099E-2</v>
      </c>
      <c r="O117" s="304">
        <f t="shared" si="22"/>
        <v>2.3467395353348186E-2</v>
      </c>
      <c r="P117" s="304">
        <f t="shared" si="22"/>
        <v>2.3280984539952008E-2</v>
      </c>
      <c r="Q117" s="304">
        <f t="shared" si="22"/>
        <v>2.2756553252015213E-2</v>
      </c>
      <c r="R117" s="304">
        <f t="shared" si="22"/>
        <v>2.2796866179324263E-2</v>
      </c>
      <c r="S117" s="304">
        <f t="shared" si="22"/>
        <v>2.2658436897665418E-2</v>
      </c>
      <c r="T117" s="304">
        <f t="shared" si="22"/>
        <v>2.2948827334133719E-2</v>
      </c>
      <c r="U117" s="304">
        <f t="shared" si="22"/>
        <v>2.278213591108065E-2</v>
      </c>
      <c r="V117" s="304">
        <f t="shared" si="22"/>
        <v>2.2855572297775243E-2</v>
      </c>
      <c r="W117" s="304">
        <f t="shared" si="22"/>
        <v>2.2371435040140449E-2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6.8455960884238384E-3</v>
      </c>
      <c r="C118" s="304">
        <f t="shared" si="23"/>
        <v>3.0519959066351698E-2</v>
      </c>
      <c r="D118" s="304">
        <f t="shared" si="23"/>
        <v>2.5378604173088772E-2</v>
      </c>
      <c r="E118" s="304">
        <f t="shared" si="23"/>
        <v>1.872461651492487E-2</v>
      </c>
      <c r="F118" s="304">
        <f t="shared" si="23"/>
        <v>2.7581660015745354E-2</v>
      </c>
      <c r="G118" s="304">
        <f t="shared" si="23"/>
        <v>2.4730926691357555E-2</v>
      </c>
      <c r="H118" s="304">
        <f t="shared" si="23"/>
        <v>2.848164779290192E-2</v>
      </c>
      <c r="I118" s="304">
        <f t="shared" si="23"/>
        <v>2.6816193559188253E-2</v>
      </c>
      <c r="J118" s="304">
        <f t="shared" si="23"/>
        <v>3.127424143947681E-2</v>
      </c>
      <c r="K118" s="304">
        <f t="shared" si="23"/>
        <v>2.9501875188582948E-2</v>
      </c>
      <c r="L118" s="304">
        <f t="shared" si="23"/>
        <v>1.9656175412392989E-2</v>
      </c>
      <c r="M118" s="304">
        <f t="shared" si="23"/>
        <v>2.5310734830951028E-2</v>
      </c>
      <c r="N118" s="304">
        <f t="shared" si="23"/>
        <v>1.9680862819131353E-2</v>
      </c>
      <c r="O118" s="304">
        <f t="shared" si="23"/>
        <v>2.4737941922245647E-2</v>
      </c>
      <c r="P118" s="304">
        <f t="shared" si="23"/>
        <v>2.6356559666419966E-2</v>
      </c>
      <c r="Q118" s="304">
        <f t="shared" si="23"/>
        <v>3.1573792413133864E-2</v>
      </c>
      <c r="R118" s="304">
        <f t="shared" si="23"/>
        <v>3.0959229120029005E-2</v>
      </c>
      <c r="S118" s="304">
        <f t="shared" si="23"/>
        <v>3.2406196054190414E-2</v>
      </c>
      <c r="T118" s="304">
        <f t="shared" si="23"/>
        <v>2.9017652929107452E-2</v>
      </c>
      <c r="U118" s="304">
        <f t="shared" si="23"/>
        <v>3.0637442045207703E-2</v>
      </c>
      <c r="V118" s="304">
        <f t="shared" si="23"/>
        <v>2.9817954496636628E-2</v>
      </c>
      <c r="W118" s="304">
        <f t="shared" si="23"/>
        <v>3.5133437135816174E-2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0.80707688509545017</v>
      </c>
      <c r="C119" s="303">
        <f t="shared" si="24"/>
        <v>0.79071634503789612</v>
      </c>
      <c r="D119" s="303">
        <f t="shared" si="24"/>
        <v>0.79504555197117843</v>
      </c>
      <c r="E119" s="303">
        <f t="shared" si="24"/>
        <v>0.80026927176964724</v>
      </c>
      <c r="F119" s="303">
        <f t="shared" si="24"/>
        <v>0.79391003292532591</v>
      </c>
      <c r="G119" s="303">
        <f t="shared" si="24"/>
        <v>0.79634576593822326</v>
      </c>
      <c r="H119" s="303">
        <f t="shared" si="24"/>
        <v>0.79186458295489537</v>
      </c>
      <c r="I119" s="303">
        <f t="shared" si="24"/>
        <v>0.79359829525758008</v>
      </c>
      <c r="J119" s="303">
        <f t="shared" si="24"/>
        <v>0.79049017954346457</v>
      </c>
      <c r="K119" s="303">
        <f t="shared" si="24"/>
        <v>0.79196486301343083</v>
      </c>
      <c r="L119" s="303">
        <f t="shared" si="24"/>
        <v>0.79910088222735798</v>
      </c>
      <c r="M119" s="303">
        <f t="shared" si="24"/>
        <v>0.79501354240673872</v>
      </c>
      <c r="N119" s="303">
        <f t="shared" si="24"/>
        <v>0.79948970842066747</v>
      </c>
      <c r="O119" s="303">
        <f t="shared" si="24"/>
        <v>0.79662346612584234</v>
      </c>
      <c r="P119" s="303">
        <f t="shared" si="24"/>
        <v>0.79405147800404707</v>
      </c>
      <c r="Q119" s="303">
        <f t="shared" si="24"/>
        <v>0.78818874026171537</v>
      </c>
      <c r="R119" s="303">
        <f t="shared" si="24"/>
        <v>0.78819759416444846</v>
      </c>
      <c r="S119" s="303">
        <f t="shared" si="24"/>
        <v>0.78679453984098269</v>
      </c>
      <c r="T119" s="303">
        <f t="shared" si="24"/>
        <v>0.78900702287983626</v>
      </c>
      <c r="U119" s="303">
        <f t="shared" si="24"/>
        <v>0.78706383923339807</v>
      </c>
      <c r="V119" s="303">
        <f t="shared" si="24"/>
        <v>0.78770081413950055</v>
      </c>
      <c r="W119" s="303">
        <f t="shared" si="24"/>
        <v>0.78332130629506902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0.79291175477420062</v>
      </c>
      <c r="C120" s="304">
        <f t="shared" si="25"/>
        <v>0.72756345199690275</v>
      </c>
      <c r="D120" s="304">
        <f t="shared" si="25"/>
        <v>0.74253131787969839</v>
      </c>
      <c r="E120" s="304">
        <f t="shared" si="25"/>
        <v>0.76152368559668315</v>
      </c>
      <c r="F120" s="304">
        <f t="shared" si="25"/>
        <v>0.73683716395192644</v>
      </c>
      <c r="G120" s="304">
        <f t="shared" si="25"/>
        <v>0.74517172718055436</v>
      </c>
      <c r="H120" s="304">
        <f t="shared" si="25"/>
        <v>0.73292942996907606</v>
      </c>
      <c r="I120" s="304">
        <f t="shared" si="25"/>
        <v>0.73810935439995284</v>
      </c>
      <c r="J120" s="304">
        <f t="shared" si="25"/>
        <v>0.72577650085629408</v>
      </c>
      <c r="K120" s="304">
        <f t="shared" si="25"/>
        <v>0.73091862228149562</v>
      </c>
      <c r="L120" s="304">
        <f t="shared" si="25"/>
        <v>0.75842768405185823</v>
      </c>
      <c r="M120" s="304">
        <f t="shared" si="25"/>
        <v>0.7426397457678604</v>
      </c>
      <c r="N120" s="304">
        <f t="shared" si="25"/>
        <v>0.75876542625931398</v>
      </c>
      <c r="O120" s="304">
        <f t="shared" si="25"/>
        <v>0.7454349112240013</v>
      </c>
      <c r="P120" s="304">
        <f t="shared" si="25"/>
        <v>0.73951362656318176</v>
      </c>
      <c r="Q120" s="304">
        <f t="shared" si="25"/>
        <v>0.72285522094636578</v>
      </c>
      <c r="R120" s="304">
        <f t="shared" si="25"/>
        <v>0.72413574922559432</v>
      </c>
      <c r="S120" s="304">
        <f t="shared" si="25"/>
        <v>0.71973858380819533</v>
      </c>
      <c r="T120" s="304">
        <f t="shared" si="25"/>
        <v>0.72896275061365945</v>
      </c>
      <c r="U120" s="304">
        <f t="shared" si="25"/>
        <v>0.72366784658726768</v>
      </c>
      <c r="V120" s="304">
        <f t="shared" si="25"/>
        <v>0.72600053181168411</v>
      </c>
      <c r="W120" s="304">
        <f t="shared" si="25"/>
        <v>0.71062205421622637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1.4165130321249535E-2</v>
      </c>
      <c r="C121" s="304">
        <f t="shared" si="26"/>
        <v>6.3152893040993335E-2</v>
      </c>
      <c r="D121" s="304">
        <f t="shared" si="26"/>
        <v>5.251423409148008E-2</v>
      </c>
      <c r="E121" s="304">
        <f t="shared" si="26"/>
        <v>3.8745586172964135E-2</v>
      </c>
      <c r="F121" s="304">
        <f t="shared" si="26"/>
        <v>5.7072868973399589E-2</v>
      </c>
      <c r="G121" s="304">
        <f t="shared" si="26"/>
        <v>5.1174038757668946E-2</v>
      </c>
      <c r="H121" s="304">
        <f t="shared" si="26"/>
        <v>5.8935152985819257E-2</v>
      </c>
      <c r="I121" s="304">
        <f t="shared" si="26"/>
        <v>5.5488940857627123E-2</v>
      </c>
      <c r="J121" s="304">
        <f t="shared" si="26"/>
        <v>6.4713678687170539E-2</v>
      </c>
      <c r="K121" s="304">
        <f t="shared" si="26"/>
        <v>6.1046240731935188E-2</v>
      </c>
      <c r="L121" s="304">
        <f t="shared" si="26"/>
        <v>4.0673198175499588E-2</v>
      </c>
      <c r="M121" s="304">
        <f t="shared" si="26"/>
        <v>5.2373796638878353E-2</v>
      </c>
      <c r="N121" s="304">
        <f t="shared" si="26"/>
        <v>4.0724282161353494E-2</v>
      </c>
      <c r="O121" s="304">
        <f t="shared" si="26"/>
        <v>5.1188554901841037E-2</v>
      </c>
      <c r="P121" s="304">
        <f t="shared" si="26"/>
        <v>5.4537851440865322E-2</v>
      </c>
      <c r="Q121" s="304">
        <f t="shared" si="26"/>
        <v>6.533351931534967E-2</v>
      </c>
      <c r="R121" s="304">
        <f t="shared" si="26"/>
        <v>6.4061844938854168E-2</v>
      </c>
      <c r="S121" s="304">
        <f t="shared" si="26"/>
        <v>6.7055956032787287E-2</v>
      </c>
      <c r="T121" s="304">
        <f t="shared" si="26"/>
        <v>6.0044272266176736E-2</v>
      </c>
      <c r="U121" s="304">
        <f t="shared" si="26"/>
        <v>6.3395992646130453E-2</v>
      </c>
      <c r="V121" s="304">
        <f t="shared" si="26"/>
        <v>6.1700282327816415E-2</v>
      </c>
      <c r="W121" s="304">
        <f t="shared" si="26"/>
        <v>7.2699252078842702E-2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0.10724269441938222</v>
      </c>
      <c r="C122" s="303">
        <f t="shared" si="27"/>
        <v>0.10028671379572678</v>
      </c>
      <c r="D122" s="303">
        <f t="shared" si="27"/>
        <v>0.10177437873995675</v>
      </c>
      <c r="E122" s="303">
        <f t="shared" si="27"/>
        <v>0.1036348574538256</v>
      </c>
      <c r="F122" s="303">
        <f t="shared" si="27"/>
        <v>0.10100047042034527</v>
      </c>
      <c r="G122" s="303">
        <f t="shared" si="27"/>
        <v>0.10179288631725537</v>
      </c>
      <c r="H122" s="303">
        <f t="shared" si="27"/>
        <v>0.10100588225497945</v>
      </c>
      <c r="I122" s="303">
        <f t="shared" si="27"/>
        <v>0.1014205801996813</v>
      </c>
      <c r="J122" s="303">
        <f t="shared" si="27"/>
        <v>9.9983186465286866E-2</v>
      </c>
      <c r="K122" s="303">
        <f t="shared" si="27"/>
        <v>0.10051240023657533</v>
      </c>
      <c r="L122" s="303">
        <f t="shared" si="27"/>
        <v>0.1034939928215393</v>
      </c>
      <c r="M122" s="303">
        <f t="shared" si="27"/>
        <v>0.10181412800357841</v>
      </c>
      <c r="N122" s="303">
        <f t="shared" si="27"/>
        <v>0.10337970078419424</v>
      </c>
      <c r="O122" s="303">
        <f t="shared" si="27"/>
        <v>0.10172240999345693</v>
      </c>
      <c r="P122" s="303">
        <f t="shared" si="27"/>
        <v>0.10099273738295661</v>
      </c>
      <c r="Q122" s="303">
        <f t="shared" si="27"/>
        <v>9.9586455083345848E-2</v>
      </c>
      <c r="R122" s="303">
        <f t="shared" si="27"/>
        <v>9.9784644779073298E-2</v>
      </c>
      <c r="S122" s="303">
        <f t="shared" si="27"/>
        <v>9.9230568048704823E-2</v>
      </c>
      <c r="T122" s="303">
        <f t="shared" si="27"/>
        <v>0.1003797054629892</v>
      </c>
      <c r="U122" s="303">
        <f t="shared" si="27"/>
        <v>9.9754755600491088E-2</v>
      </c>
      <c r="V122" s="303">
        <f t="shared" si="27"/>
        <v>9.9878361691741135E-2</v>
      </c>
      <c r="W122" s="303">
        <f t="shared" si="27"/>
        <v>9.8086686062434369E-2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8.9936749962814214E-2</v>
      </c>
      <c r="C123" s="304">
        <f t="shared" si="28"/>
        <v>8.2524558212611426E-2</v>
      </c>
      <c r="D123" s="304">
        <f t="shared" si="28"/>
        <v>8.4222302259502599E-2</v>
      </c>
      <c r="E123" s="304">
        <f t="shared" si="28"/>
        <v>8.6376529153327331E-2</v>
      </c>
      <c r="F123" s="304">
        <f t="shared" si="28"/>
        <v>8.357643757788033E-2</v>
      </c>
      <c r="G123" s="304">
        <f t="shared" si="28"/>
        <v>8.4521793129275616E-2</v>
      </c>
      <c r="H123" s="304">
        <f t="shared" si="28"/>
        <v>8.3133199232603289E-2</v>
      </c>
      <c r="I123" s="304">
        <f t="shared" si="28"/>
        <v>8.3720736957401828E-2</v>
      </c>
      <c r="J123" s="304">
        <f t="shared" si="28"/>
        <v>8.2321871624903523E-2</v>
      </c>
      <c r="K123" s="304">
        <f t="shared" si="28"/>
        <v>8.2905121508780558E-2</v>
      </c>
      <c r="L123" s="304">
        <f t="shared" si="28"/>
        <v>8.6025362311437453E-2</v>
      </c>
      <c r="M123" s="304">
        <f t="shared" si="28"/>
        <v>8.4234600793113582E-2</v>
      </c>
      <c r="N123" s="304">
        <f t="shared" si="28"/>
        <v>8.6063671034042305E-2</v>
      </c>
      <c r="O123" s="304">
        <f t="shared" si="28"/>
        <v>8.4551645023092523E-2</v>
      </c>
      <c r="P123" s="304">
        <f t="shared" si="28"/>
        <v>8.3880017827768064E-2</v>
      </c>
      <c r="Q123" s="304">
        <f t="shared" si="28"/>
        <v>8.1990522746231087E-2</v>
      </c>
      <c r="R123" s="304">
        <f t="shared" si="28"/>
        <v>8.2135767851976918E-2</v>
      </c>
      <c r="S123" s="304">
        <f t="shared" si="28"/>
        <v>8.1637015293058987E-2</v>
      </c>
      <c r="T123" s="304">
        <f t="shared" si="28"/>
        <v>8.2683274953863933E-2</v>
      </c>
      <c r="U123" s="304">
        <f t="shared" si="28"/>
        <v>8.2082695561981542E-2</v>
      </c>
      <c r="V123" s="304">
        <f t="shared" si="28"/>
        <v>8.2347282543454692E-2</v>
      </c>
      <c r="W123" s="304">
        <f t="shared" si="28"/>
        <v>8.0602964482858794E-2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1.7305944456568023E-2</v>
      </c>
      <c r="C124" s="305">
        <f t="shared" si="29"/>
        <v>1.7762155583115346E-2</v>
      </c>
      <c r="D124" s="305">
        <f t="shared" si="29"/>
        <v>1.7552076480454152E-2</v>
      </c>
      <c r="E124" s="305">
        <f t="shared" si="29"/>
        <v>1.7258328300498265E-2</v>
      </c>
      <c r="F124" s="305">
        <f t="shared" si="29"/>
        <v>1.7424032842464937E-2</v>
      </c>
      <c r="G124" s="305">
        <f t="shared" si="29"/>
        <v>1.7271093187979758E-2</v>
      </c>
      <c r="H124" s="305">
        <f t="shared" si="29"/>
        <v>1.787268302237616E-2</v>
      </c>
      <c r="I124" s="305">
        <f t="shared" si="29"/>
        <v>1.7699843242279457E-2</v>
      </c>
      <c r="J124" s="305">
        <f t="shared" si="29"/>
        <v>1.7661314840383351E-2</v>
      </c>
      <c r="K124" s="305">
        <f t="shared" si="29"/>
        <v>1.7607278727794783E-2</v>
      </c>
      <c r="L124" s="305">
        <f t="shared" si="29"/>
        <v>1.7468630510101859E-2</v>
      </c>
      <c r="M124" s="305">
        <f t="shared" si="29"/>
        <v>1.757952721046482E-2</v>
      </c>
      <c r="N124" s="305">
        <f t="shared" si="29"/>
        <v>1.731602975015192E-2</v>
      </c>
      <c r="O124" s="305">
        <f t="shared" si="29"/>
        <v>1.7170764970364398E-2</v>
      </c>
      <c r="P124" s="305">
        <f t="shared" si="29"/>
        <v>1.7112719555188553E-2</v>
      </c>
      <c r="Q124" s="305">
        <f t="shared" si="29"/>
        <v>1.7595932337114765E-2</v>
      </c>
      <c r="R124" s="305">
        <f t="shared" si="29"/>
        <v>1.764887692709638E-2</v>
      </c>
      <c r="S124" s="305">
        <f t="shared" si="29"/>
        <v>1.7593552755645819E-2</v>
      </c>
      <c r="T124" s="305">
        <f t="shared" si="29"/>
        <v>1.7696430509125276E-2</v>
      </c>
      <c r="U124" s="305">
        <f t="shared" si="29"/>
        <v>1.7672060038509546E-2</v>
      </c>
      <c r="V124" s="305">
        <f t="shared" si="29"/>
        <v>1.7531079148286451E-2</v>
      </c>
      <c r="W124" s="305">
        <f t="shared" si="29"/>
        <v>1.7483721579575569E-2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1.0000000000000004</v>
      </c>
      <c r="C126" s="234">
        <f t="shared" si="30"/>
        <v>0.99999999999999956</v>
      </c>
      <c r="D126" s="234">
        <f t="shared" si="30"/>
        <v>1.0000000000000002</v>
      </c>
      <c r="E126" s="234">
        <f t="shared" si="30"/>
        <v>1</v>
      </c>
      <c r="F126" s="234">
        <f t="shared" si="30"/>
        <v>1.0000000000000002</v>
      </c>
      <c r="G126" s="234">
        <f t="shared" si="30"/>
        <v>0.99999999999999989</v>
      </c>
      <c r="H126" s="234">
        <f t="shared" si="30"/>
        <v>0.99999999999999978</v>
      </c>
      <c r="I126" s="234">
        <f t="shared" si="30"/>
        <v>0.99999999999999967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1.0000000000000002</v>
      </c>
      <c r="O126" s="234">
        <f t="shared" si="30"/>
        <v>1</v>
      </c>
      <c r="P126" s="234">
        <f t="shared" si="30"/>
        <v>1.0000000000000002</v>
      </c>
      <c r="Q126" s="234">
        <f t="shared" si="30"/>
        <v>0.99999999999999978</v>
      </c>
      <c r="R126" s="234">
        <f t="shared" si="30"/>
        <v>1</v>
      </c>
      <c r="S126" s="234">
        <f t="shared" si="30"/>
        <v>0.99999999999999978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2.7820683221351717E-2</v>
      </c>
      <c r="C127" s="301">
        <f t="shared" si="31"/>
        <v>2.7900651684001517E-2</v>
      </c>
      <c r="D127" s="301">
        <f t="shared" si="31"/>
        <v>2.8010875854326791E-2</v>
      </c>
      <c r="E127" s="301">
        <f t="shared" si="31"/>
        <v>2.8074399155007583E-2</v>
      </c>
      <c r="F127" s="301">
        <f t="shared" si="31"/>
        <v>2.8007545539998659E-2</v>
      </c>
      <c r="G127" s="301">
        <f t="shared" si="31"/>
        <v>2.8064279653073038E-2</v>
      </c>
      <c r="H127" s="301">
        <f t="shared" si="31"/>
        <v>2.7901651827459916E-2</v>
      </c>
      <c r="I127" s="301">
        <f t="shared" si="31"/>
        <v>2.7941160083425686E-2</v>
      </c>
      <c r="J127" s="301">
        <f t="shared" si="31"/>
        <v>2.7925345125327433E-2</v>
      </c>
      <c r="K127" s="301">
        <f t="shared" si="31"/>
        <v>2.7968736692651222E-2</v>
      </c>
      <c r="L127" s="301">
        <f t="shared" si="31"/>
        <v>2.8081651005761901E-2</v>
      </c>
      <c r="M127" s="301">
        <f t="shared" si="31"/>
        <v>2.8021928010499624E-2</v>
      </c>
      <c r="N127" s="301">
        <f t="shared" si="31"/>
        <v>2.8025323735157936E-2</v>
      </c>
      <c r="O127" s="301">
        <f t="shared" si="31"/>
        <v>2.8070729260139884E-2</v>
      </c>
      <c r="P127" s="301">
        <f t="shared" si="31"/>
        <v>2.7493329002805031E-2</v>
      </c>
      <c r="Q127" s="301">
        <f t="shared" si="31"/>
        <v>2.7226072682900782E-2</v>
      </c>
      <c r="R127" s="301">
        <f t="shared" si="31"/>
        <v>2.7188184753620868E-2</v>
      </c>
      <c r="S127" s="301">
        <f t="shared" si="31"/>
        <v>2.7153099617096343E-2</v>
      </c>
      <c r="T127" s="301">
        <f t="shared" si="31"/>
        <v>2.6825246718621663E-2</v>
      </c>
      <c r="U127" s="301">
        <f t="shared" si="31"/>
        <v>2.6677047370020697E-2</v>
      </c>
      <c r="V127" s="301">
        <f t="shared" si="31"/>
        <v>2.6564074095001614E-2</v>
      </c>
      <c r="W127" s="301">
        <f t="shared" si="31"/>
        <v>2.6424289837503567E-2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3.08156852986114E-3</v>
      </c>
      <c r="C128" s="235">
        <f t="shared" si="32"/>
        <v>3.0904262669599124E-3</v>
      </c>
      <c r="D128" s="235">
        <f t="shared" si="32"/>
        <v>3.102635288995854E-3</v>
      </c>
      <c r="E128" s="235">
        <f t="shared" si="32"/>
        <v>3.1096714714912085E-3</v>
      </c>
      <c r="F128" s="235">
        <f t="shared" si="32"/>
        <v>3.1022664054660551E-3</v>
      </c>
      <c r="G128" s="235">
        <f t="shared" si="32"/>
        <v>3.1085505810209322E-3</v>
      </c>
      <c r="H128" s="235">
        <f t="shared" si="32"/>
        <v>3.0905370482294538E-3</v>
      </c>
      <c r="I128" s="235">
        <f t="shared" si="32"/>
        <v>3.1073746961123769E-3</v>
      </c>
      <c r="J128" s="235">
        <f t="shared" si="32"/>
        <v>3.0931614453550112E-3</v>
      </c>
      <c r="K128" s="235">
        <f t="shared" si="32"/>
        <v>3.0979677287687746E-3</v>
      </c>
      <c r="L128" s="235">
        <f t="shared" si="32"/>
        <v>3.1163262077197342E-3</v>
      </c>
      <c r="M128" s="235">
        <f t="shared" si="32"/>
        <v>3.1038594852666043E-3</v>
      </c>
      <c r="N128" s="235">
        <f t="shared" si="32"/>
        <v>3.1187786387545879E-3</v>
      </c>
      <c r="O128" s="235">
        <f t="shared" si="32"/>
        <v>3.1092649741941343E-3</v>
      </c>
      <c r="P128" s="235">
        <f t="shared" si="32"/>
        <v>3.0453090156729134E-3</v>
      </c>
      <c r="Q128" s="235">
        <f t="shared" si="32"/>
        <v>3.046140238615545E-3</v>
      </c>
      <c r="R128" s="235">
        <f t="shared" si="32"/>
        <v>3.0261778053151732E-3</v>
      </c>
      <c r="S128" s="235">
        <f t="shared" si="32"/>
        <v>3.008278005619374E-3</v>
      </c>
      <c r="T128" s="235">
        <f t="shared" si="32"/>
        <v>3.0379041971135001E-3</v>
      </c>
      <c r="U128" s="235">
        <f t="shared" si="32"/>
        <v>3.0430335112932635E-3</v>
      </c>
      <c r="V128" s="235">
        <f t="shared" si="32"/>
        <v>3.0200322719090718E-3</v>
      </c>
      <c r="W128" s="235">
        <f t="shared" si="32"/>
        <v>3.0541881051876709E-3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0.13408265564983793</v>
      </c>
      <c r="C129" s="235">
        <f t="shared" si="33"/>
        <v>0.13446806616456208</v>
      </c>
      <c r="D129" s="235">
        <f t="shared" si="33"/>
        <v>0.13499929501169083</v>
      </c>
      <c r="E129" s="235">
        <f t="shared" si="33"/>
        <v>0.13530544755234408</v>
      </c>
      <c r="F129" s="235">
        <f t="shared" si="33"/>
        <v>0.13498324445729887</v>
      </c>
      <c r="G129" s="235">
        <f t="shared" si="33"/>
        <v>0.13525667629527457</v>
      </c>
      <c r="H129" s="235">
        <f t="shared" si="33"/>
        <v>0.13447288638733904</v>
      </c>
      <c r="I129" s="235">
        <f t="shared" si="33"/>
        <v>0.13449602850439862</v>
      </c>
      <c r="J129" s="235">
        <f t="shared" si="33"/>
        <v>0.13458707697978067</v>
      </c>
      <c r="K129" s="235">
        <f t="shared" si="33"/>
        <v>0.13479620399989345</v>
      </c>
      <c r="L129" s="235">
        <f t="shared" si="33"/>
        <v>0.13517431145286316</v>
      </c>
      <c r="M129" s="235">
        <f t="shared" si="33"/>
        <v>0.13505256122512341</v>
      </c>
      <c r="N129" s="235">
        <f t="shared" si="33"/>
        <v>0.1349046433040787</v>
      </c>
      <c r="O129" s="235">
        <f t="shared" si="33"/>
        <v>0.13519437130132148</v>
      </c>
      <c r="P129" s="235">
        <f t="shared" si="33"/>
        <v>0.1325049617229242</v>
      </c>
      <c r="Q129" s="235">
        <f t="shared" si="33"/>
        <v>0.13105897427000629</v>
      </c>
      <c r="R129" s="235">
        <f t="shared" si="33"/>
        <v>0.13073619523061444</v>
      </c>
      <c r="S129" s="235">
        <f t="shared" si="33"/>
        <v>0.13044252560143957</v>
      </c>
      <c r="T129" s="235">
        <f t="shared" si="33"/>
        <v>0.12875739892871957</v>
      </c>
      <c r="U129" s="235">
        <f t="shared" si="33"/>
        <v>0.12794826524572023</v>
      </c>
      <c r="V129" s="235">
        <f t="shared" si="33"/>
        <v>0.12731939603386089</v>
      </c>
      <c r="W129" s="235">
        <f t="shared" si="33"/>
        <v>0.12657200169637586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4.2029070991478887E-2</v>
      </c>
      <c r="C130" s="235">
        <f t="shared" si="34"/>
        <v>4.214988039673493E-2</v>
      </c>
      <c r="D130" s="235">
        <f t="shared" si="34"/>
        <v>4.2316397496358939E-2</v>
      </c>
      <c r="E130" s="235">
        <f t="shared" si="34"/>
        <v>4.2412362979761496E-2</v>
      </c>
      <c r="F130" s="235">
        <f t="shared" si="34"/>
        <v>4.2311366346828659E-2</v>
      </c>
      <c r="G130" s="235">
        <f t="shared" si="34"/>
        <v>4.2397075315478719E-2</v>
      </c>
      <c r="H130" s="235">
        <f t="shared" si="34"/>
        <v>4.2151391326573716E-2</v>
      </c>
      <c r="I130" s="235">
        <f t="shared" si="34"/>
        <v>4.2381037589943625E-2</v>
      </c>
      <c r="J130" s="235">
        <f t="shared" si="34"/>
        <v>4.2187185102383368E-2</v>
      </c>
      <c r="K130" s="235">
        <f t="shared" si="34"/>
        <v>4.2252737312189759E-2</v>
      </c>
      <c r="L130" s="235">
        <f t="shared" si="34"/>
        <v>4.2503125972266124E-2</v>
      </c>
      <c r="M130" s="235">
        <f t="shared" si="34"/>
        <v>4.2333094133630601E-2</v>
      </c>
      <c r="N130" s="235">
        <f t="shared" si="34"/>
        <v>4.2536574327240791E-2</v>
      </c>
      <c r="O130" s="235">
        <f t="shared" si="34"/>
        <v>4.2406818821456721E-2</v>
      </c>
      <c r="P130" s="235">
        <f t="shared" si="34"/>
        <v>4.1534532680496686E-2</v>
      </c>
      <c r="Q130" s="235">
        <f t="shared" si="34"/>
        <v>4.154586961093553E-2</v>
      </c>
      <c r="R130" s="235">
        <f t="shared" si="34"/>
        <v>4.1273604847645758E-2</v>
      </c>
      <c r="S130" s="235">
        <f t="shared" si="34"/>
        <v>4.102947204811265E-2</v>
      </c>
      <c r="T130" s="235">
        <f t="shared" si="34"/>
        <v>4.1307462583371111E-2</v>
      </c>
      <c r="U130" s="235">
        <f t="shared" si="34"/>
        <v>4.1503497402784383E-2</v>
      </c>
      <c r="V130" s="235">
        <f t="shared" si="34"/>
        <v>4.1189786799368459E-2</v>
      </c>
      <c r="W130" s="235">
        <f t="shared" si="34"/>
        <v>4.1619936318460261E-2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0.52392121873035946</v>
      </c>
      <c r="C131" s="302">
        <f t="shared" si="35"/>
        <v>0.24932313435755196</v>
      </c>
      <c r="D131" s="302">
        <f t="shared" si="35"/>
        <v>0.27173830649271441</v>
      </c>
      <c r="E131" s="302">
        <f t="shared" si="35"/>
        <v>0.3227796183699489</v>
      </c>
      <c r="F131" s="302">
        <f t="shared" si="35"/>
        <v>0.26018606058895144</v>
      </c>
      <c r="G131" s="302">
        <f t="shared" si="35"/>
        <v>0.27523053342975179</v>
      </c>
      <c r="H131" s="302">
        <f t="shared" si="35"/>
        <v>0.2572510424341195</v>
      </c>
      <c r="I131" s="302">
        <f t="shared" si="35"/>
        <v>0.26490188609663207</v>
      </c>
      <c r="J131" s="302">
        <f t="shared" si="35"/>
        <v>0.24625535608175975</v>
      </c>
      <c r="K131" s="302">
        <f t="shared" si="35"/>
        <v>0.2523452582314249</v>
      </c>
      <c r="L131" s="302">
        <f t="shared" si="35"/>
        <v>0.31303148407937342</v>
      </c>
      <c r="M131" s="302">
        <f t="shared" si="35"/>
        <v>0.27201460472843864</v>
      </c>
      <c r="N131" s="302">
        <f t="shared" si="35"/>
        <v>0.3145855645999987</v>
      </c>
      <c r="O131" s="302">
        <f t="shared" si="35"/>
        <v>0.27559030102703586</v>
      </c>
      <c r="P131" s="302">
        <f t="shared" si="35"/>
        <v>0.29614056388586785</v>
      </c>
      <c r="Q131" s="302">
        <f t="shared" si="35"/>
        <v>0.28329388270253941</v>
      </c>
      <c r="R131" s="302">
        <f t="shared" si="35"/>
        <v>0.28902750248614562</v>
      </c>
      <c r="S131" s="302">
        <f t="shared" si="35"/>
        <v>0.28805826475018281</v>
      </c>
      <c r="T131" s="302">
        <f t="shared" si="35"/>
        <v>0.31045828973309919</v>
      </c>
      <c r="U131" s="302">
        <f t="shared" si="35"/>
        <v>0.31192884812690569</v>
      </c>
      <c r="V131" s="302">
        <f t="shared" si="35"/>
        <v>0.32385796074834144</v>
      </c>
      <c r="W131" s="302">
        <f t="shared" si="35"/>
        <v>0.30828969207655443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0.26906480287711126</v>
      </c>
      <c r="C132" s="237">
        <f t="shared" si="36"/>
        <v>0.54306784113018913</v>
      </c>
      <c r="D132" s="237">
        <f t="shared" si="36"/>
        <v>0.51983248985591346</v>
      </c>
      <c r="E132" s="237">
        <f t="shared" si="36"/>
        <v>0.46831850047144674</v>
      </c>
      <c r="F132" s="237">
        <f t="shared" si="36"/>
        <v>0.53140951666145653</v>
      </c>
      <c r="G132" s="237">
        <f t="shared" si="36"/>
        <v>0.51594288472540084</v>
      </c>
      <c r="H132" s="237">
        <f t="shared" si="36"/>
        <v>0.53513249097627813</v>
      </c>
      <c r="I132" s="237">
        <f t="shared" si="36"/>
        <v>0.52717251302948731</v>
      </c>
      <c r="J132" s="237">
        <f t="shared" si="36"/>
        <v>0.5459518752653939</v>
      </c>
      <c r="K132" s="237">
        <f t="shared" si="36"/>
        <v>0.539539096035072</v>
      </c>
      <c r="L132" s="237">
        <f t="shared" si="36"/>
        <v>0.47809310128201565</v>
      </c>
      <c r="M132" s="237">
        <f t="shared" si="36"/>
        <v>0.51947395241704108</v>
      </c>
      <c r="N132" s="237">
        <f t="shared" si="36"/>
        <v>0.47682911539476941</v>
      </c>
      <c r="O132" s="237">
        <f t="shared" si="36"/>
        <v>0.51562851461585191</v>
      </c>
      <c r="P132" s="237">
        <f t="shared" si="36"/>
        <v>0.49928130369223361</v>
      </c>
      <c r="Q132" s="237">
        <f t="shared" si="36"/>
        <v>0.51382906049500221</v>
      </c>
      <c r="R132" s="237">
        <f t="shared" si="36"/>
        <v>0.50874833487665816</v>
      </c>
      <c r="S132" s="237">
        <f t="shared" si="36"/>
        <v>0.51030835997754909</v>
      </c>
      <c r="T132" s="237">
        <f t="shared" si="36"/>
        <v>0.48961369783907505</v>
      </c>
      <c r="U132" s="237">
        <f t="shared" si="36"/>
        <v>0.48889930834327572</v>
      </c>
      <c r="V132" s="237">
        <f t="shared" si="36"/>
        <v>0.47804875005151848</v>
      </c>
      <c r="W132" s="237">
        <f t="shared" si="36"/>
        <v>0.49403989196591824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0.6381795220440788</v>
      </c>
      <c r="C136" s="324">
        <f>IF(C$5=0,0,C$5/PPA_fec!C$5)</f>
        <v>0.62670270758020263</v>
      </c>
      <c r="D136" s="324">
        <f>IF(D$5=0,0,D$5/PPA_fec!D$5)</f>
        <v>0.63185779915507789</v>
      </c>
      <c r="E136" s="324">
        <f>IF(E$5=0,0,E$5/PPA_fec!E$5)</f>
        <v>0.64535396832781766</v>
      </c>
      <c r="F136" s="324">
        <f>IF(F$5=0,0,F$5/PPA_fec!F$5)</f>
        <v>0.64087741329899717</v>
      </c>
      <c r="G136" s="324">
        <f>IF(G$5=0,0,G$5/PPA_fec!G$5)</f>
        <v>0.64880329451617846</v>
      </c>
      <c r="H136" s="324">
        <f>IF(H$5=0,0,H$5/PPA_fec!H$5)</f>
        <v>0.63617792220179947</v>
      </c>
      <c r="I136" s="324">
        <f>IF(I$5=0,0,I$5/PPA_fec!I$5)</f>
        <v>0.64072909395680278</v>
      </c>
      <c r="J136" s="324">
        <f>IF(J$5=0,0,J$5/PPA_fec!J$5)</f>
        <v>0.6423813615884354</v>
      </c>
      <c r="K136" s="324">
        <f>IF(K$5=0,0,K$5/PPA_fec!K$5)</f>
        <v>0.64366221686764857</v>
      </c>
      <c r="L136" s="324">
        <f>IF(L$5=0,0,L$5/PPA_fec!L$5)</f>
        <v>0.64671763321614784</v>
      </c>
      <c r="M136" s="324">
        <f>IF(M$5=0,0,M$5/PPA_fec!M$5)</f>
        <v>0.6439821738248005</v>
      </c>
      <c r="N136" s="324">
        <f>IF(N$5=0,0,N$5/PPA_fec!N$5)</f>
        <v>0.66145025345336583</v>
      </c>
      <c r="O136" s="324">
        <f>IF(O$5=0,0,O$5/PPA_fec!O$5)</f>
        <v>0.66614873414159426</v>
      </c>
      <c r="P136" s="324">
        <f>IF(P$5=0,0,P$5/PPA_fec!P$5)</f>
        <v>0.66748431773685635</v>
      </c>
      <c r="Q136" s="324">
        <f>IF(Q$5=0,0,Q$5/PPA_fec!Q$5)</f>
        <v>0.65451968348284606</v>
      </c>
      <c r="R136" s="324">
        <f>IF(R$5=0,0,R$5/PPA_fec!R$5)</f>
        <v>0.65301623108834184</v>
      </c>
      <c r="S136" s="324">
        <f>IF(S$5=0,0,S$5/PPA_fec!S$5)</f>
        <v>0.65235775446533639</v>
      </c>
      <c r="T136" s="324">
        <f>IF(T$5=0,0,T$5/PPA_fec!T$5)</f>
        <v>0.66543110551296047</v>
      </c>
      <c r="U136" s="324">
        <f>IF(U$5=0,0,U$5/PPA_fec!U$5)</f>
        <v>0.66668309886194987</v>
      </c>
      <c r="V136" s="324">
        <f>IF(V$5=0,0,V$5/PPA_fec!V$5)</f>
        <v>0.67349745365149805</v>
      </c>
      <c r="W136" s="324">
        <f>IF(W$5=0,0,W$5/PPA_fec!W$5)</f>
        <v>0.68533897302795288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0.46134150076991037</v>
      </c>
      <c r="C137" s="307">
        <f>IF(C$6=0,0,C$6/PPA_fec!C$6)</f>
        <v>0.46134150076991071</v>
      </c>
      <c r="D137" s="307">
        <f>IF(D$6=0,0,D$6/PPA_fec!D$6)</f>
        <v>0.4613415007699106</v>
      </c>
      <c r="E137" s="307">
        <f>IF(E$6=0,0,E$6/PPA_fec!E$6)</f>
        <v>0.46511939765726662</v>
      </c>
      <c r="F137" s="307">
        <f>IF(F$6=0,0,F$6/PPA_fec!F$6)</f>
        <v>0.46511939765726668</v>
      </c>
      <c r="G137" s="307">
        <f>IF(G$6=0,0,G$6/PPA_fec!G$6)</f>
        <v>0.46775035069591814</v>
      </c>
      <c r="H137" s="307">
        <f>IF(H$6=0,0,H$6/PPA_fec!H$6)</f>
        <v>0.47078248787928534</v>
      </c>
      <c r="I137" s="307">
        <f>IF(I$6=0,0,I$6/PPA_fec!I$6)</f>
        <v>0.47078248787928534</v>
      </c>
      <c r="J137" s="307">
        <f>IF(J$6=0,0,J$6/PPA_fec!J$6)</f>
        <v>0.47078248787928517</v>
      </c>
      <c r="K137" s="307">
        <f>IF(K$6=0,0,K$6/PPA_fec!K$6)</f>
        <v>0.47078248787928517</v>
      </c>
      <c r="L137" s="307">
        <f>IF(L$6=0,0,L$6/PPA_fec!L$6)</f>
        <v>0.47078248787928539</v>
      </c>
      <c r="M137" s="307">
        <f>IF(M$6=0,0,M$6/PPA_fec!M$6)</f>
        <v>0.47078248787928517</v>
      </c>
      <c r="N137" s="307">
        <f>IF(N$6=0,0,N$6/PPA_fec!N$6)</f>
        <v>0.47804705682317222</v>
      </c>
      <c r="O137" s="307">
        <f>IF(O$6=0,0,O$6/PPA_fec!O$6)</f>
        <v>0.47804705682317233</v>
      </c>
      <c r="P137" s="307">
        <f>IF(P$6=0,0,P$6/PPA_fec!P$6)</f>
        <v>0.47804705682317217</v>
      </c>
      <c r="Q137" s="307">
        <f>IF(Q$6=0,0,Q$6/PPA_fec!Q$6)</f>
        <v>0.47804705682317206</v>
      </c>
      <c r="R137" s="307">
        <f>IF(R$6=0,0,R$6/PPA_fec!R$6)</f>
        <v>0.47804705682317211</v>
      </c>
      <c r="S137" s="307">
        <f>IF(S$6=0,0,S$6/PPA_fec!S$6)</f>
        <v>0.47804705682317228</v>
      </c>
      <c r="T137" s="307">
        <f>IF(T$6=0,0,T$6/PPA_fec!T$6)</f>
        <v>0.48524235114085512</v>
      </c>
      <c r="U137" s="307">
        <f>IF(U$6=0,0,U$6/PPA_fec!U$6)</f>
        <v>0.4903944774101005</v>
      </c>
      <c r="V137" s="307">
        <f>IF(V$6=0,0,V$6/PPA_fec!V$6)</f>
        <v>0.49039447741010067</v>
      </c>
      <c r="W137" s="307">
        <f>IF(W$6=0,0,W$6/PPA_fec!W$6)</f>
        <v>0.49635502966909051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0.11989360688663064</v>
      </c>
      <c r="C138" s="308">
        <f>IF(C$7=0,0,C$7/PPA_fec!C$7)</f>
        <v>0.1198936068866306</v>
      </c>
      <c r="D138" s="308">
        <f>IF(D$7=0,0,D$7/PPA_fec!D$7)</f>
        <v>0.11989360688663064</v>
      </c>
      <c r="E138" s="308">
        <f>IF(E$7=0,0,E$7/PPA_fec!E$7)</f>
        <v>0.1208754081846171</v>
      </c>
      <c r="F138" s="308">
        <f>IF(F$7=0,0,F$7/PPA_fec!F$7)</f>
        <v>0.12087540818461709</v>
      </c>
      <c r="G138" s="308">
        <f>IF(G$7=0,0,G$7/PPA_fec!G$7)</f>
        <v>0.12155914127350431</v>
      </c>
      <c r="H138" s="308">
        <f>IF(H$7=0,0,H$7/PPA_fec!H$7)</f>
        <v>0.1223471342524196</v>
      </c>
      <c r="I138" s="308">
        <f>IF(I$7=0,0,I$7/PPA_fec!I$7)</f>
        <v>0.12234713425241958</v>
      </c>
      <c r="J138" s="308">
        <f>IF(J$7=0,0,J$7/PPA_fec!J$7)</f>
        <v>0.12234713425241962</v>
      </c>
      <c r="K138" s="308">
        <f>IF(K$7=0,0,K$7/PPA_fec!K$7)</f>
        <v>0.12234713425241957</v>
      </c>
      <c r="L138" s="308">
        <f>IF(L$7=0,0,L$7/PPA_fec!L$7)</f>
        <v>0.12234713425241962</v>
      </c>
      <c r="M138" s="308">
        <f>IF(M$7=0,0,M$7/PPA_fec!M$7)</f>
        <v>0.12234713425241962</v>
      </c>
      <c r="N138" s="308">
        <f>IF(N$7=0,0,N$7/PPA_fec!N$7)</f>
        <v>0.12423505322720441</v>
      </c>
      <c r="O138" s="308">
        <f>IF(O$7=0,0,O$7/PPA_fec!O$7)</f>
        <v>0.12423505322720442</v>
      </c>
      <c r="P138" s="308">
        <f>IF(P$7=0,0,P$7/PPA_fec!P$7)</f>
        <v>0.12423505322720443</v>
      </c>
      <c r="Q138" s="308">
        <f>IF(Q$7=0,0,Q$7/PPA_fec!Q$7)</f>
        <v>0.12423505322720442</v>
      </c>
      <c r="R138" s="308">
        <f>IF(R$7=0,0,R$7/PPA_fec!R$7)</f>
        <v>0.12423505322720442</v>
      </c>
      <c r="S138" s="308">
        <f>IF(S$7=0,0,S$7/PPA_fec!S$7)</f>
        <v>0.12423505322720441</v>
      </c>
      <c r="T138" s="308">
        <f>IF(T$7=0,0,T$7/PPA_fec!T$7)</f>
        <v>0.12744390564443234</v>
      </c>
      <c r="U138" s="308">
        <f>IF(U$7=0,0,U$7/PPA_fec!U$7)</f>
        <v>0.12744390564443234</v>
      </c>
      <c r="V138" s="308">
        <f>IF(V$7=0,0,V$7/PPA_fec!V$7)</f>
        <v>0.12744390564443234</v>
      </c>
      <c r="W138" s="308">
        <f>IF(W$7=0,0,W$7/PPA_fec!W$7)</f>
        <v>0.13104884816968837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0.65943946791811814</v>
      </c>
      <c r="C139" s="308">
        <f>IF(C$8=0,0,C$8/PPA_fec!C$8)</f>
        <v>0.65943946791811814</v>
      </c>
      <c r="D139" s="308">
        <f>IF(D$8=0,0,D$8/PPA_fec!D$8)</f>
        <v>0.65943946791811781</v>
      </c>
      <c r="E139" s="308">
        <f>IF(E$8=0,0,E$8/PPA_fec!E$8)</f>
        <v>0.66483957675092453</v>
      </c>
      <c r="F139" s="308">
        <f>IF(F$8=0,0,F$8/PPA_fec!F$8)</f>
        <v>0.66483957675092442</v>
      </c>
      <c r="G139" s="308">
        <f>IF(G$8=0,0,G$8/PPA_fec!G$8)</f>
        <v>0.66860024920079164</v>
      </c>
      <c r="H139" s="308">
        <f>IF(H$8=0,0,H$8/PPA_fec!H$8)</f>
        <v>0.67293437246418231</v>
      </c>
      <c r="I139" s="308">
        <f>IF(I$8=0,0,I$8/PPA_fec!I$8)</f>
        <v>0.6729343724641822</v>
      </c>
      <c r="J139" s="308">
        <f>IF(J$8=0,0,J$8/PPA_fec!J$8)</f>
        <v>0.67293437246418242</v>
      </c>
      <c r="K139" s="308">
        <f>IF(K$8=0,0,K$8/PPA_fec!K$8)</f>
        <v>0.67293437246418231</v>
      </c>
      <c r="L139" s="308">
        <f>IF(L$8=0,0,L$8/PPA_fec!L$8)</f>
        <v>0.67293437246418186</v>
      </c>
      <c r="M139" s="308">
        <f>IF(M$8=0,0,M$8/PPA_fec!M$8)</f>
        <v>0.67293437246418242</v>
      </c>
      <c r="N139" s="308">
        <f>IF(N$8=0,0,N$8/PPA_fec!N$8)</f>
        <v>0.68225693713349722</v>
      </c>
      <c r="O139" s="308">
        <f>IF(O$8=0,0,O$8/PPA_fec!O$8)</f>
        <v>0.68331831466538573</v>
      </c>
      <c r="P139" s="308">
        <f>IF(P$8=0,0,P$8/PPA_fec!P$8)</f>
        <v>0.68331831466538617</v>
      </c>
      <c r="Q139" s="308">
        <f>IF(Q$8=0,0,Q$8/PPA_fec!Q$8)</f>
        <v>0.68331831466538628</v>
      </c>
      <c r="R139" s="308">
        <f>IF(R$8=0,0,R$8/PPA_fec!R$8)</f>
        <v>0.68331831466538606</v>
      </c>
      <c r="S139" s="308">
        <f>IF(S$8=0,0,S$8/PPA_fec!S$8)</f>
        <v>0.68331831466538606</v>
      </c>
      <c r="T139" s="308">
        <f>IF(T$8=0,0,T$8/PPA_fec!T$8)</f>
        <v>0.69160248511458067</v>
      </c>
      <c r="U139" s="308">
        <f>IF(U$8=0,0,U$8/PPA_fec!U$8)</f>
        <v>0.69905823851885573</v>
      </c>
      <c r="V139" s="308">
        <f>IF(V$8=0,0,V$8/PPA_fec!V$8)</f>
        <v>0.70096766216266659</v>
      </c>
      <c r="W139" s="308">
        <f>IF(W$8=0,0,W$8/PPA_fec!W$8)</f>
        <v>0.70748689786213359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0.46294469471238942</v>
      </c>
      <c r="C140" s="308">
        <f>IF(C$9=0,0,C$9/PPA_fec!C$9)</f>
        <v>0.46294469471238919</v>
      </c>
      <c r="D140" s="308">
        <f>IF(D$9=0,0,D$9/PPA_fec!D$9)</f>
        <v>0.46294469471238919</v>
      </c>
      <c r="E140" s="308">
        <f>IF(E$9=0,0,E$9/PPA_fec!E$9)</f>
        <v>0.46673572005533676</v>
      </c>
      <c r="F140" s="308">
        <f>IF(F$9=0,0,F$9/PPA_fec!F$9)</f>
        <v>0.46673572005533653</v>
      </c>
      <c r="G140" s="308">
        <f>IF(G$9=0,0,G$9/PPA_fec!G$9)</f>
        <v>0.46937581583958432</v>
      </c>
      <c r="H140" s="308">
        <f>IF(H$9=0,0,H$9/PPA_fec!H$9)</f>
        <v>0.47241848991147534</v>
      </c>
      <c r="I140" s="308">
        <f>IF(I$9=0,0,I$9/PPA_fec!I$9)</f>
        <v>0.47241848991147523</v>
      </c>
      <c r="J140" s="308">
        <f>IF(J$9=0,0,J$9/PPA_fec!J$9)</f>
        <v>0.47241848991147528</v>
      </c>
      <c r="K140" s="308">
        <f>IF(K$9=0,0,K$9/PPA_fec!K$9)</f>
        <v>0.47241848991147539</v>
      </c>
      <c r="L140" s="308">
        <f>IF(L$9=0,0,L$9/PPA_fec!L$9)</f>
        <v>0.47241848991147539</v>
      </c>
      <c r="M140" s="308">
        <f>IF(M$9=0,0,M$9/PPA_fec!M$9)</f>
        <v>0.47241848991147528</v>
      </c>
      <c r="N140" s="308">
        <f>IF(N$9=0,0,N$9/PPA_fec!N$9)</f>
        <v>0.47970830373991347</v>
      </c>
      <c r="O140" s="308">
        <f>IF(O$9=0,0,O$9/PPA_fec!O$9)</f>
        <v>0.4797083037399133</v>
      </c>
      <c r="P140" s="308">
        <f>IF(P$9=0,0,P$9/PPA_fec!P$9)</f>
        <v>0.47970830373991324</v>
      </c>
      <c r="Q140" s="308">
        <f>IF(Q$9=0,0,Q$9/PPA_fec!Q$9)</f>
        <v>0.47970830373991352</v>
      </c>
      <c r="R140" s="308">
        <f>IF(R$9=0,0,R$9/PPA_fec!R$9)</f>
        <v>0.47970830373991347</v>
      </c>
      <c r="S140" s="308">
        <f>IF(S$9=0,0,S$9/PPA_fec!S$9)</f>
        <v>0.47970830373991352</v>
      </c>
      <c r="T140" s="308">
        <f>IF(T$9=0,0,T$9/PPA_fec!T$9)</f>
        <v>0.49209863247591823</v>
      </c>
      <c r="U140" s="308">
        <f>IF(U$9=0,0,U$9/PPA_fec!U$9)</f>
        <v>0.49209863247591823</v>
      </c>
      <c r="V140" s="308">
        <f>IF(V$9=0,0,V$9/PPA_fec!V$9)</f>
        <v>0.49209863247591823</v>
      </c>
      <c r="W140" s="308">
        <f>IF(W$9=0,0,W$9/PPA_fec!W$9)</f>
        <v>0.50601838232870633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0.65324829744738189</v>
      </c>
      <c r="C141" s="309">
        <f>IF(C$10=0,0,C$10/PPA_fec!C$10)</f>
        <v>0.70836389497845798</v>
      </c>
      <c r="D141" s="309">
        <f>IF(D$10=0,0,D$10/PPA_fec!D$10)</f>
        <v>0.68728145784161954</v>
      </c>
      <c r="E141" s="309">
        <f>IF(E$10=0,0,E$10/PPA_fec!E$10)</f>
        <v>0.67303360679903412</v>
      </c>
      <c r="F141" s="309">
        <f>IF(F$10=0,0,F$10/PPA_fec!F$10)</f>
        <v>0.69753001443510698</v>
      </c>
      <c r="G141" s="309">
        <f>IF(G$10=0,0,G$10/PPA_fec!G$10)</f>
        <v>0.69035908996903195</v>
      </c>
      <c r="H141" s="309">
        <f>IF(H$10=0,0,H$10/PPA_fec!H$10)</f>
        <v>0.71891905100254749</v>
      </c>
      <c r="I141" s="309">
        <f>IF(I$10=0,0,I$10/PPA_fec!I$10)</f>
        <v>0.70714136245119197</v>
      </c>
      <c r="J141" s="309">
        <f>IF(J$10=0,0,J$10/PPA_fec!J$10)</f>
        <v>0.72148351842805225</v>
      </c>
      <c r="K141" s="309">
        <f>IF(K$10=0,0,K$10/PPA_fec!K$10)</f>
        <v>0.7135879008716528</v>
      </c>
      <c r="L141" s="309">
        <f>IF(L$10=0,0,L$10/PPA_fec!L$10)</f>
        <v>0.68093983985429118</v>
      </c>
      <c r="M141" s="309">
        <f>IF(M$10=0,0,M$10/PPA_fec!M$10)</f>
        <v>0.7001305555127042</v>
      </c>
      <c r="N141" s="309">
        <f>IF(N$10=0,0,N$10/PPA_fec!N$10)</f>
        <v>0.69359220590717441</v>
      </c>
      <c r="O141" s="309">
        <f>IF(O$10=0,0,O$10/PPA_fec!O$10)</f>
        <v>0.70506610558134886</v>
      </c>
      <c r="P141" s="309">
        <f>IF(P$10=0,0,P$10/PPA_fec!P$10)</f>
        <v>0.75545249400127856</v>
      </c>
      <c r="Q141" s="309">
        <f>IF(Q$10=0,0,Q$10/PPA_fec!Q$10)</f>
        <v>0.78390476402903875</v>
      </c>
      <c r="R141" s="309">
        <f>IF(R$10=0,0,R$10/PPA_fec!R$10)</f>
        <v>0.78852840800338131</v>
      </c>
      <c r="S141" s="309">
        <f>IF(S$10=0,0,S$10/PPA_fec!S$10)</f>
        <v>0.80034269964028026</v>
      </c>
      <c r="T141" s="309">
        <f>IF(T$10=0,0,T$10/PPA_fec!T$10)</f>
        <v>0.81368172867933308</v>
      </c>
      <c r="U141" s="309">
        <f>IF(U$10=0,0,U$10/PPA_fec!U$10)</f>
        <v>0.82982755550269238</v>
      </c>
      <c r="V141" s="309">
        <f>IF(V$10=0,0,V$10/PPA_fec!V$10)</f>
        <v>0.83579910961846504</v>
      </c>
      <c r="W141" s="309">
        <f>IF(W$10=0,0,W$10/PPA_fec!W$10)</f>
        <v>0.87515024240865502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0.57380795733343837</v>
      </c>
      <c r="C142" s="310">
        <f>IF(C$16=0,0,C$16/PPA_fec!C$16)</f>
        <v>0.57380795733343815</v>
      </c>
      <c r="D142" s="310">
        <f>IF(D$16=0,0,D$16/PPA_fec!D$16)</f>
        <v>0.57380795733343815</v>
      </c>
      <c r="E142" s="310">
        <f>IF(E$16=0,0,E$16/PPA_fec!E$16)</f>
        <v>0.57850683504622258</v>
      </c>
      <c r="F142" s="310">
        <f>IF(F$16=0,0,F$16/PPA_fec!F$16)</f>
        <v>0.5785068350462228</v>
      </c>
      <c r="G142" s="310">
        <f>IF(G$16=0,0,G$16/PPA_fec!G$16)</f>
        <v>0.5817791653837916</v>
      </c>
      <c r="H142" s="310">
        <f>IF(H$16=0,0,H$16/PPA_fec!H$16)</f>
        <v>0.58555048108081642</v>
      </c>
      <c r="I142" s="310">
        <f>IF(I$16=0,0,I$16/PPA_fec!I$16)</f>
        <v>0.58555048108081609</v>
      </c>
      <c r="J142" s="310">
        <f>IF(J$16=0,0,J$16/PPA_fec!J$16)</f>
        <v>0.5855504810808162</v>
      </c>
      <c r="K142" s="310">
        <f>IF(K$16=0,0,K$16/PPA_fec!K$16)</f>
        <v>0.58555048108081642</v>
      </c>
      <c r="L142" s="310">
        <f>IF(L$16=0,0,L$16/PPA_fec!L$16)</f>
        <v>0.58555048108081642</v>
      </c>
      <c r="M142" s="310">
        <f>IF(M$16=0,0,M$16/PPA_fec!M$16)</f>
        <v>0.58555048108081642</v>
      </c>
      <c r="N142" s="310">
        <f>IF(N$16=0,0,N$16/PPA_fec!N$16)</f>
        <v>0.59458601649144638</v>
      </c>
      <c r="O142" s="310">
        <f>IF(O$16=0,0,O$16/PPA_fec!O$16)</f>
        <v>0.59458601649144638</v>
      </c>
      <c r="P142" s="310">
        <f>IF(P$16=0,0,P$16/PPA_fec!P$16)</f>
        <v>0.59458601649144627</v>
      </c>
      <c r="Q142" s="310">
        <f>IF(Q$16=0,0,Q$16/PPA_fec!Q$16)</f>
        <v>0.59458601649144649</v>
      </c>
      <c r="R142" s="310">
        <f>IF(R$16=0,0,R$16/PPA_fec!R$16)</f>
        <v>0.59458601649144627</v>
      </c>
      <c r="S142" s="310">
        <f>IF(S$16=0,0,S$16/PPA_fec!S$16)</f>
        <v>0.59458601649144627</v>
      </c>
      <c r="T142" s="310">
        <f>IF(T$16=0,0,T$16/PPA_fec!T$16)</f>
        <v>0.60352741484230177</v>
      </c>
      <c r="U142" s="310">
        <f>IF(U$16=0,0,U$16/PPA_fec!U$16)</f>
        <v>0.60994350801019803</v>
      </c>
      <c r="V142" s="310">
        <f>IF(V$16=0,0,V$16/PPA_fec!V$16)</f>
        <v>0.60994350801019825</v>
      </c>
      <c r="W142" s="310">
        <f>IF(W$16=0,0,W$16/PPA_fec!W$16)</f>
        <v>0.61734915720917849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0.64773686088973748</v>
      </c>
      <c r="C143" s="310">
        <f>IF(C$17=0,0,C$17/PPA_fec!C$17)</f>
        <v>0.63868612917156919</v>
      </c>
      <c r="D143" s="310">
        <f>IF(D$17=0,0,D$17/PPA_fec!D$17)</f>
        <v>0.64424091859062127</v>
      </c>
      <c r="E143" s="310">
        <f>IF(E$17=0,0,E$17/PPA_fec!E$17)</f>
        <v>0.65817468740660046</v>
      </c>
      <c r="F143" s="310">
        <f>IF(F$17=0,0,F$17/PPA_fec!F$17)</f>
        <v>0.65451085520302421</v>
      </c>
      <c r="G143" s="310">
        <f>IF(G$17=0,0,G$17/PPA_fec!G$17)</f>
        <v>0.66290568390265836</v>
      </c>
      <c r="H143" s="310">
        <f>IF(H$17=0,0,H$17/PPA_fec!H$17)</f>
        <v>0.64743495361477554</v>
      </c>
      <c r="I143" s="310">
        <f>IF(I$17=0,0,I$17/PPA_fec!I$17)</f>
        <v>0.65276466508421327</v>
      </c>
      <c r="J143" s="310">
        <f>IF(J$17=0,0,J$17/PPA_fec!J$17)</f>
        <v>0.655361992575069</v>
      </c>
      <c r="K143" s="310">
        <f>IF(K$17=0,0,K$17/PPA_fec!K$17)</f>
        <v>0.65670007061760682</v>
      </c>
      <c r="L143" s="310">
        <f>IF(L$17=0,0,L$17/PPA_fec!L$17)</f>
        <v>0.65878366781953124</v>
      </c>
      <c r="M143" s="310">
        <f>IF(M$17=0,0,M$17/PPA_fec!M$17)</f>
        <v>0.65646480070189805</v>
      </c>
      <c r="N143" s="310">
        <f>IF(N$17=0,0,N$17/PPA_fec!N$17)</f>
        <v>0.67456493992815625</v>
      </c>
      <c r="O143" s="310">
        <f>IF(O$17=0,0,O$17/PPA_fec!O$17)</f>
        <v>0.68117153829965316</v>
      </c>
      <c r="P143" s="310">
        <f>IF(P$17=0,0,P$17/PPA_fec!P$17)</f>
        <v>0.6823337978205064</v>
      </c>
      <c r="Q143" s="310">
        <f>IF(Q$17=0,0,Q$17/PPA_fec!Q$17)</f>
        <v>0.66726144654415709</v>
      </c>
      <c r="R143" s="310">
        <f>IF(R$17=0,0,R$17/PPA_fec!R$17)</f>
        <v>0.66521620776713863</v>
      </c>
      <c r="S143" s="310">
        <f>IF(S$17=0,0,S$17/PPA_fec!S$17)</f>
        <v>0.66446106310325292</v>
      </c>
      <c r="T143" s="310">
        <f>IF(T$17=0,0,T$17/PPA_fec!T$17)</f>
        <v>0.67721354844200909</v>
      </c>
      <c r="U143" s="310">
        <f>IF(U$17=0,0,U$17/PPA_fec!U$17)</f>
        <v>0.67807646680325018</v>
      </c>
      <c r="V143" s="310">
        <f>IF(V$17=0,0,V$17/PPA_fec!V$17)</f>
        <v>0.68586498735690193</v>
      </c>
      <c r="W143" s="310">
        <f>IF(W$17=0,0,W$17/PPA_fec!W$17)</f>
        <v>0.69827758240378202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0.57041059807939554</v>
      </c>
      <c r="C144" s="311">
        <f>IF(C$30=0,0,C$30/PPA_fec!C$30)</f>
        <v>0.57041059807939565</v>
      </c>
      <c r="D144" s="311">
        <f>IF(D$30=0,0,D$30/PPA_fec!D$30)</f>
        <v>0.57041059807939543</v>
      </c>
      <c r="E144" s="311">
        <f>IF(E$30=0,0,E$30/PPA_fec!E$30)</f>
        <v>0.57508165502832165</v>
      </c>
      <c r="F144" s="311">
        <f>IF(F$30=0,0,F$30/PPA_fec!F$30)</f>
        <v>0.57508165502832176</v>
      </c>
      <c r="G144" s="311">
        <f>IF(G$30=0,0,G$30/PPA_fec!G$30)</f>
        <v>0.57833461079707738</v>
      </c>
      <c r="H144" s="311">
        <f>IF(H$30=0,0,H$30/PPA_fec!H$30)</f>
        <v>0.58208359757007899</v>
      </c>
      <c r="I144" s="311">
        <f>IF(I$30=0,0,I$30/PPA_fec!I$30)</f>
        <v>0.58208359757007921</v>
      </c>
      <c r="J144" s="311">
        <f>IF(J$30=0,0,J$30/PPA_fec!J$30)</f>
        <v>0.5820835975700791</v>
      </c>
      <c r="K144" s="311">
        <f>IF(K$30=0,0,K$30/PPA_fec!K$30)</f>
        <v>0.58208359757007899</v>
      </c>
      <c r="L144" s="311">
        <f>IF(L$30=0,0,L$30/PPA_fec!L$30)</f>
        <v>0.58208359757007921</v>
      </c>
      <c r="M144" s="311">
        <f>IF(M$30=0,0,M$30/PPA_fec!M$30)</f>
        <v>0.5820835975700791</v>
      </c>
      <c r="N144" s="311">
        <f>IF(N$30=0,0,N$30/PPA_fec!N$30)</f>
        <v>0.59106563605817586</v>
      </c>
      <c r="O144" s="311">
        <f>IF(O$30=0,0,O$30/PPA_fec!O$30)</f>
        <v>0.59106563605817597</v>
      </c>
      <c r="P144" s="311">
        <f>IF(P$30=0,0,P$30/PPA_fec!P$30)</f>
        <v>0.59106563605817586</v>
      </c>
      <c r="Q144" s="311">
        <f>IF(Q$30=0,0,Q$30/PPA_fec!Q$30)</f>
        <v>0.59106563605817553</v>
      </c>
      <c r="R144" s="311">
        <f>IF(R$30=0,0,R$30/PPA_fec!R$30)</f>
        <v>0.59106563605817553</v>
      </c>
      <c r="S144" s="311">
        <f>IF(S$30=0,0,S$30/PPA_fec!S$30)</f>
        <v>0.59106563605817575</v>
      </c>
      <c r="T144" s="311">
        <f>IF(T$30=0,0,T$30/PPA_fec!T$30)</f>
        <v>0.6063322000893191</v>
      </c>
      <c r="U144" s="311">
        <f>IF(U$30=0,0,U$30/PPA_fec!U$30)</f>
        <v>0.60633220008931887</v>
      </c>
      <c r="V144" s="311">
        <f>IF(V$30=0,0,V$30/PPA_fec!V$30)</f>
        <v>0.6063322000893191</v>
      </c>
      <c r="W144" s="311">
        <f>IF(W$30=0,0,W$30/PPA_fec!W$30)</f>
        <v>0.62348321819003893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0.71016522622407596</v>
      </c>
      <c r="C146" s="324">
        <f>IF(C$32=0,0,C$32/PPA_fec!C$32)</f>
        <v>0.6919250257948788</v>
      </c>
      <c r="D146" s="324">
        <f>IF(D$32=0,0,D$32/PPA_fec!D$32)</f>
        <v>0.70249947808472035</v>
      </c>
      <c r="E146" s="324">
        <f>IF(E$32=0,0,E$32/PPA_fec!E$32)</f>
        <v>0.71445648455221711</v>
      </c>
      <c r="F146" s="324">
        <f>IF(F$32=0,0,F$32/PPA_fec!F$32)</f>
        <v>0.70766192180097709</v>
      </c>
      <c r="G146" s="324">
        <f>IF(G$32=0,0,G$32/PPA_fec!G$32)</f>
        <v>0.71963999550273838</v>
      </c>
      <c r="H146" s="324">
        <f>IF(H$32=0,0,H$32/PPA_fec!H$32)</f>
        <v>0.70552989811167743</v>
      </c>
      <c r="I146" s="324">
        <f>IF(I$32=0,0,I$32/PPA_fec!I$32)</f>
        <v>0.71241942988731199</v>
      </c>
      <c r="J146" s="324">
        <f>IF(J$32=0,0,J$32/PPA_fec!J$32)</f>
        <v>0.71397358269877498</v>
      </c>
      <c r="K146" s="324">
        <f>IF(K$32=0,0,K$32/PPA_fec!K$32)</f>
        <v>0.7161647422468127</v>
      </c>
      <c r="L146" s="324">
        <f>IF(L$32=0,0,L$32/PPA_fec!L$32)</f>
        <v>0.72184892939747791</v>
      </c>
      <c r="M146" s="324">
        <f>IF(M$32=0,0,M$32/PPA_fec!M$32)</f>
        <v>0.7277336609386339</v>
      </c>
      <c r="N146" s="324">
        <f>IF(N$32=0,0,N$32/PPA_fec!N$32)</f>
        <v>0.73880756033753947</v>
      </c>
      <c r="O146" s="324">
        <f>IF(O$32=0,0,O$32/PPA_fec!O$32)</f>
        <v>0.74505787695092607</v>
      </c>
      <c r="P146" s="324">
        <f>IF(P$32=0,0,P$32/PPA_fec!P$32)</f>
        <v>0.75977185770037547</v>
      </c>
      <c r="Q146" s="324">
        <f>IF(Q$32=0,0,Q$32/PPA_fec!Q$32)</f>
        <v>0.74016691978812577</v>
      </c>
      <c r="R146" s="324">
        <f>IF(R$32=0,0,R$32/PPA_fec!R$32)</f>
        <v>0.73794650461677924</v>
      </c>
      <c r="S146" s="324">
        <f>IF(S$32=0,0,S$32/PPA_fec!S$32)</f>
        <v>0.75080939706165306</v>
      </c>
      <c r="T146" s="324">
        <f>IF(T$32=0,0,T$32/PPA_fec!T$32)</f>
        <v>0.75158156265404708</v>
      </c>
      <c r="U146" s="324">
        <f>IF(U$32=0,0,U$32/PPA_fec!U$32)</f>
        <v>0.76154959740564498</v>
      </c>
      <c r="V146" s="324">
        <f>IF(V$32=0,0,V$32/PPA_fec!V$32)</f>
        <v>0.77410919219370844</v>
      </c>
      <c r="W146" s="324">
        <f>IF(W$32=0,0,W$32/PPA_fec!W$32)</f>
        <v>0.78368572190875241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0.455777759757997</v>
      </c>
      <c r="C147" s="307">
        <f>IF(C$33=0,0,C$33/PPA_fec!C$33)</f>
        <v>0.45577775975799711</v>
      </c>
      <c r="D147" s="307">
        <f>IF(D$33=0,0,D$33/PPA_fec!D$33)</f>
        <v>0.45727023147421225</v>
      </c>
      <c r="E147" s="307">
        <f>IF(E$33=0,0,E$33/PPA_fec!E$33)</f>
        <v>0.45727023147421242</v>
      </c>
      <c r="F147" s="307">
        <f>IF(F$33=0,0,F$33/PPA_fec!F$33)</f>
        <v>0.45727023147421231</v>
      </c>
      <c r="G147" s="307">
        <f>IF(G$33=0,0,G$33/PPA_fec!G$33)</f>
        <v>0.46092847716661234</v>
      </c>
      <c r="H147" s="307">
        <f>IF(H$33=0,0,H$33/PPA_fec!H$33)</f>
        <v>0.46763132631195714</v>
      </c>
      <c r="I147" s="307">
        <f>IF(I$33=0,0,I$33/PPA_fec!I$33)</f>
        <v>0.46763132631195714</v>
      </c>
      <c r="J147" s="307">
        <f>IF(J$33=0,0,J$33/PPA_fec!J$33)</f>
        <v>0.46763132631195709</v>
      </c>
      <c r="K147" s="307">
        <f>IF(K$33=0,0,K$33/PPA_fec!K$33)</f>
        <v>0.46763132631195703</v>
      </c>
      <c r="L147" s="307">
        <f>IF(L$33=0,0,L$33/PPA_fec!L$33)</f>
        <v>0.46763132631195714</v>
      </c>
      <c r="M147" s="307">
        <f>IF(M$33=0,0,M$33/PPA_fec!M$33)</f>
        <v>0.47443648021220652</v>
      </c>
      <c r="N147" s="307">
        <f>IF(N$33=0,0,N$33/PPA_fec!N$33)</f>
        <v>0.47443648021220652</v>
      </c>
      <c r="O147" s="307">
        <f>IF(O$33=0,0,O$33/PPA_fec!O$33)</f>
        <v>0.47443648021220647</v>
      </c>
      <c r="P147" s="307">
        <f>IF(P$33=0,0,P$33/PPA_fec!P$33)</f>
        <v>0.48199283219098582</v>
      </c>
      <c r="Q147" s="307">
        <f>IF(Q$33=0,0,Q$33/PPA_fec!Q$33)</f>
        <v>0.48299248729779143</v>
      </c>
      <c r="R147" s="307">
        <f>IF(R$33=0,0,R$33/PPA_fec!R$33)</f>
        <v>0.48299248729779143</v>
      </c>
      <c r="S147" s="307">
        <f>IF(S$33=0,0,S$33/PPA_fec!S$33)</f>
        <v>0.48969323856801228</v>
      </c>
      <c r="T147" s="307">
        <f>IF(T$33=0,0,T$33/PPA_fec!T$33)</f>
        <v>0.49324218587117563</v>
      </c>
      <c r="U147" s="307">
        <f>IF(U$33=0,0,U$33/PPA_fec!U$33)</f>
        <v>0.49891796728405813</v>
      </c>
      <c r="V147" s="307">
        <f>IF(V$33=0,0,V$33/PPA_fec!V$33)</f>
        <v>0.50327956406076613</v>
      </c>
      <c r="W147" s="307">
        <f>IF(W$33=0,0,W$33/PPA_fec!W$33)</f>
        <v>0.50795160765468961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0.11845987025051581</v>
      </c>
      <c r="C148" s="308">
        <f>IF(C$34=0,0,C$34/PPA_fec!C$34)</f>
        <v>0.11845987025051581</v>
      </c>
      <c r="D148" s="308">
        <f>IF(D$34=0,0,D$34/PPA_fec!D$34)</f>
        <v>0.11884777422799223</v>
      </c>
      <c r="E148" s="308">
        <f>IF(E$34=0,0,E$34/PPA_fec!E$34)</f>
        <v>0.11884777422799223</v>
      </c>
      <c r="F148" s="308">
        <f>IF(F$34=0,0,F$34/PPA_fec!F$34)</f>
        <v>0.11884777422799218</v>
      </c>
      <c r="G148" s="308">
        <f>IF(G$34=0,0,G$34/PPA_fec!G$34)</f>
        <v>0.11979857821258408</v>
      </c>
      <c r="H148" s="308">
        <f>IF(H$34=0,0,H$34/PPA_fec!H$34)</f>
        <v>0.12154069621432222</v>
      </c>
      <c r="I148" s="308">
        <f>IF(I$34=0,0,I$34/PPA_fec!I$34)</f>
        <v>0.12154069621432226</v>
      </c>
      <c r="J148" s="308">
        <f>IF(J$34=0,0,J$34/PPA_fec!J$34)</f>
        <v>0.12154069621432223</v>
      </c>
      <c r="K148" s="308">
        <f>IF(K$34=0,0,K$34/PPA_fec!K$34)</f>
        <v>0.12154069621432222</v>
      </c>
      <c r="L148" s="308">
        <f>IF(L$34=0,0,L$34/PPA_fec!L$34)</f>
        <v>0.12154069621432224</v>
      </c>
      <c r="M148" s="308">
        <f>IF(M$34=0,0,M$34/PPA_fec!M$34)</f>
        <v>0.12330940394698203</v>
      </c>
      <c r="N148" s="308">
        <f>IF(N$34=0,0,N$34/PPA_fec!N$34)</f>
        <v>0.123309403946982</v>
      </c>
      <c r="O148" s="308">
        <f>IF(O$34=0,0,O$34/PPA_fec!O$34)</f>
        <v>0.12330940394698198</v>
      </c>
      <c r="P148" s="308">
        <f>IF(P$34=0,0,P$34/PPA_fec!P$34)</f>
        <v>0.12553317083231466</v>
      </c>
      <c r="Q148" s="308">
        <f>IF(Q$34=0,0,Q$34/PPA_fec!Q$34)</f>
        <v>0.12553317083231461</v>
      </c>
      <c r="R148" s="308">
        <f>IF(R$34=0,0,R$34/PPA_fec!R$34)</f>
        <v>0.12553317083231455</v>
      </c>
      <c r="S148" s="308">
        <f>IF(S$34=0,0,S$34/PPA_fec!S$34)</f>
        <v>0.12819714013997605</v>
      </c>
      <c r="T148" s="308">
        <f>IF(T$34=0,0,T$34/PPA_fec!T$34)</f>
        <v>0.12819714013997605</v>
      </c>
      <c r="U148" s="308">
        <f>IF(U$34=0,0,U$34/PPA_fec!U$34)</f>
        <v>0.13080592587499212</v>
      </c>
      <c r="V148" s="308">
        <f>IF(V$34=0,0,V$34/PPA_fec!V$34)</f>
        <v>0.13080592587499212</v>
      </c>
      <c r="W148" s="308">
        <f>IF(W$34=0,0,W$34/PPA_fec!W$34)</f>
        <v>0.13361132495918038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0.64939309613609819</v>
      </c>
      <c r="C149" s="308">
        <f>IF(C$35=0,0,C$35/PPA_fec!C$35)</f>
        <v>0.64939309613609819</v>
      </c>
      <c r="D149" s="308">
        <f>IF(D$35=0,0,D$35/PPA_fec!D$35)</f>
        <v>0.65151957292865437</v>
      </c>
      <c r="E149" s="308">
        <f>IF(E$35=0,0,E$35/PPA_fec!E$35)</f>
        <v>0.65151957292865403</v>
      </c>
      <c r="F149" s="308">
        <f>IF(F$35=0,0,F$35/PPA_fec!F$35)</f>
        <v>0.65151957292865414</v>
      </c>
      <c r="G149" s="308">
        <f>IF(G$35=0,0,G$35/PPA_fec!G$35)</f>
        <v>0.65673184896835302</v>
      </c>
      <c r="H149" s="308">
        <f>IF(H$35=0,0,H$35/PPA_fec!H$35)</f>
        <v>0.66628208231396391</v>
      </c>
      <c r="I149" s="308">
        <f>IF(I$35=0,0,I$35/PPA_fec!I$35)</f>
        <v>0.6662820823139638</v>
      </c>
      <c r="J149" s="308">
        <f>IF(J$35=0,0,J$35/PPA_fec!J$35)</f>
        <v>0.66628208231396391</v>
      </c>
      <c r="K149" s="308">
        <f>IF(K$35=0,0,K$35/PPA_fec!K$35)</f>
        <v>0.66628208231396391</v>
      </c>
      <c r="L149" s="308">
        <f>IF(L$35=0,0,L$35/PPA_fec!L$35)</f>
        <v>0.6662820823139638</v>
      </c>
      <c r="M149" s="308">
        <f>IF(M$35=0,0,M$35/PPA_fec!M$35)</f>
        <v>0.67597807968626222</v>
      </c>
      <c r="N149" s="308">
        <f>IF(N$35=0,0,N$35/PPA_fec!N$35)</f>
        <v>0.67597807968626233</v>
      </c>
      <c r="O149" s="308">
        <f>IF(O$35=0,0,O$35/PPA_fec!O$35)</f>
        <v>0.67597807968626222</v>
      </c>
      <c r="P149" s="308">
        <f>IF(P$35=0,0,P$35/PPA_fec!P$35)</f>
        <v>0.68499627363336912</v>
      </c>
      <c r="Q149" s="308">
        <f>IF(Q$35=0,0,Q$35/PPA_fec!Q$35)</f>
        <v>0.68816869630349364</v>
      </c>
      <c r="R149" s="308">
        <f>IF(R$35=0,0,R$35/PPA_fec!R$35)</f>
        <v>0.68816869630349375</v>
      </c>
      <c r="S149" s="308">
        <f>IF(S$35=0,0,S$35/PPA_fec!S$35)</f>
        <v>0.69596782858887762</v>
      </c>
      <c r="T149" s="308">
        <f>IF(T$35=0,0,T$35/PPA_fec!T$35)</f>
        <v>0.70277248806061232</v>
      </c>
      <c r="U149" s="308">
        <f>IF(U$35=0,0,U$35/PPA_fec!U$35)</f>
        <v>0.70911124117028412</v>
      </c>
      <c r="V149" s="308">
        <f>IF(V$35=0,0,V$35/PPA_fec!V$35)</f>
        <v>0.71481611896898856</v>
      </c>
      <c r="W149" s="308">
        <f>IF(W$35=0,0,W$35/PPA_fec!W$35)</f>
        <v>0.71995050898782298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0.45769947871513339</v>
      </c>
      <c r="C150" s="308">
        <f>IF(C$36=0,0,C$36/PPA_fec!C$36)</f>
        <v>0.45769947871513333</v>
      </c>
      <c r="D150" s="308">
        <f>IF(D$36=0,0,D$36/PPA_fec!D$36)</f>
        <v>0.45919824321577823</v>
      </c>
      <c r="E150" s="308">
        <f>IF(E$36=0,0,E$36/PPA_fec!E$36)</f>
        <v>0.45919824321577846</v>
      </c>
      <c r="F150" s="308">
        <f>IF(F$36=0,0,F$36/PPA_fec!F$36)</f>
        <v>0.45919824321577829</v>
      </c>
      <c r="G150" s="308">
        <f>IF(G$36=0,0,G$36/PPA_fec!G$36)</f>
        <v>0.46287191335561256</v>
      </c>
      <c r="H150" s="308">
        <f>IF(H$36=0,0,H$36/PPA_fec!H$36)</f>
        <v>0.46960302406483034</v>
      </c>
      <c r="I150" s="308">
        <f>IF(I$36=0,0,I$36/PPA_fec!I$36)</f>
        <v>0.46960302406483068</v>
      </c>
      <c r="J150" s="308">
        <f>IF(J$36=0,0,J$36/PPA_fec!J$36)</f>
        <v>0.46960302406483045</v>
      </c>
      <c r="K150" s="308">
        <f>IF(K$36=0,0,K$36/PPA_fec!K$36)</f>
        <v>0.46960302406483034</v>
      </c>
      <c r="L150" s="308">
        <f>IF(L$36=0,0,L$36/PPA_fec!L$36)</f>
        <v>0.46960302406483062</v>
      </c>
      <c r="M150" s="308">
        <f>IF(M$36=0,0,M$36/PPA_fec!M$36)</f>
        <v>0.47643687088169601</v>
      </c>
      <c r="N150" s="308">
        <f>IF(N$36=0,0,N$36/PPA_fec!N$36)</f>
        <v>0.47643687088169628</v>
      </c>
      <c r="O150" s="308">
        <f>IF(O$36=0,0,O$36/PPA_fec!O$36)</f>
        <v>0.47643687088169645</v>
      </c>
      <c r="P150" s="308">
        <f>IF(P$36=0,0,P$36/PPA_fec!P$36)</f>
        <v>0.48502895309526101</v>
      </c>
      <c r="Q150" s="308">
        <f>IF(Q$36=0,0,Q$36/PPA_fec!Q$36)</f>
        <v>0.48502895309526123</v>
      </c>
      <c r="R150" s="308">
        <f>IF(R$36=0,0,R$36/PPA_fec!R$36)</f>
        <v>0.48502895309526139</v>
      </c>
      <c r="S150" s="308">
        <f>IF(S$36=0,0,S$36/PPA_fec!S$36)</f>
        <v>0.49532186799421568</v>
      </c>
      <c r="T150" s="308">
        <f>IF(T$36=0,0,T$36/PPA_fec!T$36)</f>
        <v>0.49532186799421574</v>
      </c>
      <c r="U150" s="308">
        <f>IF(U$36=0,0,U$36/PPA_fec!U$36)</f>
        <v>0.50540156729214025</v>
      </c>
      <c r="V150" s="308">
        <f>IF(V$36=0,0,V$36/PPA_fec!V$36)</f>
        <v>0.50540156729214003</v>
      </c>
      <c r="W150" s="308">
        <f>IF(W$36=0,0,W$36/PPA_fec!W$36)</f>
        <v>0.51624093167524676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0.64530209810774319</v>
      </c>
      <c r="C151" s="309">
        <f>IF(C$37=0,0,C$37/PPA_fec!C$37)</f>
        <v>0.69974726216594796</v>
      </c>
      <c r="D151" s="309">
        <f>IF(D$37=0,0,D$37/PPA_fec!D$37)</f>
        <v>0.68114444319461875</v>
      </c>
      <c r="E151" s="309">
        <f>IF(E$37=0,0,E$37/PPA_fec!E$37)</f>
        <v>0.66160596682991457</v>
      </c>
      <c r="F151" s="309">
        <f>IF(F$37=0,0,F$37/PPA_fec!F$37)</f>
        <v>0.68568644259546307</v>
      </c>
      <c r="G151" s="309">
        <f>IF(G$37=0,0,G$37/PPA_fec!G$37)</f>
        <v>0.68021883266182781</v>
      </c>
      <c r="H151" s="309">
        <f>IF(H$37=0,0,H$37/PPA_fec!H$37)</f>
        <v>0.71403166965411269</v>
      </c>
      <c r="I151" s="309">
        <f>IF(I$37=0,0,I$37/PPA_fec!I$37)</f>
        <v>0.70233404860865145</v>
      </c>
      <c r="J151" s="309">
        <f>IF(J$37=0,0,J$37/PPA_fec!J$37)</f>
        <v>0.71657870322493455</v>
      </c>
      <c r="K151" s="309">
        <f>IF(K$37=0,0,K$37/PPA_fec!K$37)</f>
        <v>0.70873676193977331</v>
      </c>
      <c r="L151" s="309">
        <f>IF(L$37=0,0,L$37/PPA_fec!L$37)</f>
        <v>0.67631065014500624</v>
      </c>
      <c r="M151" s="309">
        <f>IF(M$37=0,0,M$37/PPA_fec!M$37)</f>
        <v>0.70549021205137719</v>
      </c>
      <c r="N151" s="309">
        <f>IF(N$37=0,0,N$37/PPA_fec!N$37)</f>
        <v>0.68828105551016738</v>
      </c>
      <c r="O151" s="309">
        <f>IF(O$37=0,0,O$37/PPA_fec!O$37)</f>
        <v>0.69966709432562602</v>
      </c>
      <c r="P151" s="309">
        <f>IF(P$37=0,0,P$37/PPA_fec!P$37)</f>
        <v>0.76318718869117996</v>
      </c>
      <c r="Q151" s="309">
        <f>IF(Q$37=0,0,Q$37/PPA_fec!Q$37)</f>
        <v>0.79193076707207533</v>
      </c>
      <c r="R151" s="309">
        <f>IF(R$37=0,0,R$37/PPA_fec!R$37)</f>
        <v>0.79660175019054702</v>
      </c>
      <c r="S151" s="309">
        <f>IF(S$37=0,0,S$37/PPA_fec!S$37)</f>
        <v>0.82569483727891935</v>
      </c>
      <c r="T151" s="309">
        <f>IF(T$37=0,0,T$37/PPA_fec!T$37)</f>
        <v>0.81832213704776136</v>
      </c>
      <c r="U151" s="309">
        <f>IF(U$37=0,0,U$37/PPA_fec!U$37)</f>
        <v>0.85154040442553924</v>
      </c>
      <c r="V151" s="309">
        <f>IF(V$37=0,0,V$37/PPA_fec!V$37)</f>
        <v>0.85766920087112075</v>
      </c>
      <c r="W151" s="309">
        <f>IF(W$37=0,0,W$37/PPA_fec!W$37)</f>
        <v>0.89207839442128989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0.66966326002616672</v>
      </c>
      <c r="C152" s="310">
        <f>IF(C$43=0,0,C$43/PPA_fec!C$43)</f>
        <v>0.63176719559456729</v>
      </c>
      <c r="D152" s="310">
        <f>IF(D$43=0,0,D$43/PPA_fec!D$43)</f>
        <v>0.64117434180752275</v>
      </c>
      <c r="E152" s="310">
        <f>IF(E$43=0,0,E$43/PPA_fec!E$43)</f>
        <v>0.65387203764141288</v>
      </c>
      <c r="F152" s="310">
        <f>IF(F$43=0,0,F$43/PPA_fec!F$43)</f>
        <v>0.64193770540208606</v>
      </c>
      <c r="G152" s="310">
        <f>IF(G$43=0,0,G$43/PPA_fec!G$43)</f>
        <v>0.65249119384728049</v>
      </c>
      <c r="H152" s="310">
        <f>IF(H$43=0,0,H$43/PPA_fec!H$43)</f>
        <v>0.64738188410711184</v>
      </c>
      <c r="I152" s="310">
        <f>IF(I$43=0,0,I$43/PPA_fec!I$43)</f>
        <v>0.65173361260595986</v>
      </c>
      <c r="J152" s="310">
        <f>IF(J$43=0,0,J$43/PPA_fec!J$43)</f>
        <v>0.64955646629571018</v>
      </c>
      <c r="K152" s="310">
        <f>IF(K$43=0,0,K$43/PPA_fec!K$43)</f>
        <v>0.65165915305113142</v>
      </c>
      <c r="L152" s="310">
        <f>IF(L$43=0,0,L$43/PPA_fec!L$43)</f>
        <v>0.66275996690754146</v>
      </c>
      <c r="M152" s="310">
        <f>IF(M$43=0,0,M$43/PPA_fec!M$43)</f>
        <v>0.66474959128458755</v>
      </c>
      <c r="N152" s="310">
        <f>IF(N$43=0,0,N$43/PPA_fec!N$43)</f>
        <v>0.67591052362965542</v>
      </c>
      <c r="O152" s="310">
        <f>IF(O$43=0,0,O$43/PPA_fec!O$43)</f>
        <v>0.67370752064186912</v>
      </c>
      <c r="P152" s="310">
        <f>IF(P$43=0,0,P$43/PPA_fec!P$43)</f>
        <v>0.68400629007871905</v>
      </c>
      <c r="Q152" s="310">
        <f>IF(Q$43=0,0,Q$43/PPA_fec!Q$43)</f>
        <v>0.67155168754914984</v>
      </c>
      <c r="R152" s="310">
        <f>IF(R$43=0,0,R$43/PPA_fec!R$43)</f>
        <v>0.67092505200814823</v>
      </c>
      <c r="S152" s="310">
        <f>IF(S$43=0,0,S$43/PPA_fec!S$43)</f>
        <v>0.68047295218054338</v>
      </c>
      <c r="T152" s="310">
        <f>IF(T$43=0,0,T$43/PPA_fec!T$43)</f>
        <v>0.68544973640729834</v>
      </c>
      <c r="U152" s="310">
        <f>IF(U$43=0,0,U$43/PPA_fec!U$43)</f>
        <v>0.69280918958227722</v>
      </c>
      <c r="V152" s="310">
        <f>IF(V$43=0,0,V$43/PPA_fec!V$43)</f>
        <v>0.70193247727394548</v>
      </c>
      <c r="W152" s="310">
        <f>IF(W$43=0,0,W$43/PPA_fec!W$43)</f>
        <v>0.70586498461425518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0.73030684928949274</v>
      </c>
      <c r="C153" s="310">
        <f>IF(C$56=0,0,C$56/PPA_fec!C$56)</f>
        <v>0.7116763357593453</v>
      </c>
      <c r="D153" s="310">
        <f>IF(D$56=0,0,D$56/PPA_fec!D$56)</f>
        <v>0.72316536691578703</v>
      </c>
      <c r="E153" s="310">
        <f>IF(E$56=0,0,E$56/PPA_fec!E$56)</f>
        <v>0.73615497958503351</v>
      </c>
      <c r="F153" s="310">
        <f>IF(F$56=0,0,F$56/PPA_fec!F$56)</f>
        <v>0.72924449131070102</v>
      </c>
      <c r="G153" s="310">
        <f>IF(G$56=0,0,G$56/PPA_fec!G$56)</f>
        <v>0.74204662641676278</v>
      </c>
      <c r="H153" s="310">
        <f>IF(H$56=0,0,H$56/PPA_fec!H$56)</f>
        <v>0.72501776713859467</v>
      </c>
      <c r="I153" s="310">
        <f>IF(I$56=0,0,I$56/PPA_fec!I$56)</f>
        <v>0.73282690044920062</v>
      </c>
      <c r="J153" s="310">
        <f>IF(J$56=0,0,J$56/PPA_fec!J$56)</f>
        <v>0.73491646843825964</v>
      </c>
      <c r="K153" s="310">
        <f>IF(K$56=0,0,K$56/PPA_fec!K$56)</f>
        <v>0.73731738001801794</v>
      </c>
      <c r="L153" s="310">
        <f>IF(L$56=0,0,L$56/PPA_fec!L$56)</f>
        <v>0.74301908241866355</v>
      </c>
      <c r="M153" s="310">
        <f>IF(M$56=0,0,M$56/PPA_fec!M$56)</f>
        <v>0.74902925719765778</v>
      </c>
      <c r="N153" s="310">
        <f>IF(N$56=0,0,N$56/PPA_fec!N$56)</f>
        <v>0.76110158975207742</v>
      </c>
      <c r="O153" s="310">
        <f>IF(O$56=0,0,O$56/PPA_fec!O$56)</f>
        <v>0.76872309120077487</v>
      </c>
      <c r="P153" s="310">
        <f>IF(P$56=0,0,P$56/PPA_fec!P$56)</f>
        <v>0.78376981279521274</v>
      </c>
      <c r="Q153" s="310">
        <f>IF(Q$56=0,0,Q$56/PPA_fec!Q$56)</f>
        <v>0.76145721435435898</v>
      </c>
      <c r="R153" s="310">
        <f>IF(R$56=0,0,R$56/PPA_fec!R$56)</f>
        <v>0.75876564162933868</v>
      </c>
      <c r="S153" s="310">
        <f>IF(S$56=0,0,S$56/PPA_fec!S$56)</f>
        <v>0.772108213663105</v>
      </c>
      <c r="T153" s="310">
        <f>IF(T$56=0,0,T$56/PPA_fec!T$56)</f>
        <v>0.77224122846821186</v>
      </c>
      <c r="U153" s="310">
        <f>IF(U$56=0,0,U$56/PPA_fec!U$56)</f>
        <v>0.78232486403593859</v>
      </c>
      <c r="V153" s="310">
        <f>IF(V$56=0,0,V$56/PPA_fec!V$56)</f>
        <v>0.79594270286673197</v>
      </c>
      <c r="W153" s="310">
        <f>IF(W$56=0,0,W$56/PPA_fec!W$56)</f>
        <v>0.80610727548900118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0.70175047981666294</v>
      </c>
      <c r="C154" s="311">
        <f>IF(C$69=0,0,C$69/PPA_fec!C$69)</f>
        <v>0.69057700620103679</v>
      </c>
      <c r="D154" s="311">
        <f>IF(D$69=0,0,D$69/PPA_fec!D$69)</f>
        <v>0.69979009197859499</v>
      </c>
      <c r="E154" s="311">
        <f>IF(E$69=0,0,E$69/PPA_fec!E$69)</f>
        <v>0.70948285378816378</v>
      </c>
      <c r="F154" s="311">
        <f>IF(F$69=0,0,F$69/PPA_fec!F$69)</f>
        <v>0.70553060656464051</v>
      </c>
      <c r="G154" s="311">
        <f>IF(G$69=0,0,G$69/PPA_fec!G$69)</f>
        <v>0.71655856287075126</v>
      </c>
      <c r="H154" s="311">
        <f>IF(H$69=0,0,H$69/PPA_fec!H$69)</f>
        <v>0.70365222593064192</v>
      </c>
      <c r="I154" s="311">
        <f>IF(I$69=0,0,I$69/PPA_fec!I$69)</f>
        <v>0.71011884510762957</v>
      </c>
      <c r="J154" s="311">
        <f>IF(J$69=0,0,J$69/PPA_fec!J$69)</f>
        <v>0.71283359344308039</v>
      </c>
      <c r="K154" s="311">
        <f>IF(K$69=0,0,K$69/PPA_fec!K$69)</f>
        <v>0.71456790211703614</v>
      </c>
      <c r="L154" s="311">
        <f>IF(L$69=0,0,L$69/PPA_fec!L$69)</f>
        <v>0.71742077401685678</v>
      </c>
      <c r="M154" s="311">
        <f>IF(M$69=0,0,M$69/PPA_fec!M$69)</f>
        <v>0.72493704814958226</v>
      </c>
      <c r="N154" s="311">
        <f>IF(N$69=0,0,N$69/PPA_fec!N$69)</f>
        <v>0.73405284455658604</v>
      </c>
      <c r="O154" s="311">
        <f>IF(O$69=0,0,O$69/PPA_fec!O$69)</f>
        <v>0.7418206851683754</v>
      </c>
      <c r="P154" s="311">
        <f>IF(P$69=0,0,P$69/PPA_fec!P$69)</f>
        <v>0.756521952199815</v>
      </c>
      <c r="Q154" s="311">
        <f>IF(Q$69=0,0,Q$69/PPA_fec!Q$69)</f>
        <v>0.73842453969019017</v>
      </c>
      <c r="R154" s="311">
        <f>IF(R$69=0,0,R$69/PPA_fec!R$69)</f>
        <v>0.73592979839049311</v>
      </c>
      <c r="S154" s="311">
        <f>IF(S$69=0,0,S$69/PPA_fec!S$69)</f>
        <v>0.74895892062381841</v>
      </c>
      <c r="T154" s="311">
        <f>IF(T$69=0,0,T$69/PPA_fec!T$69)</f>
        <v>0.74884040671523122</v>
      </c>
      <c r="U154" s="311">
        <f>IF(U$69=0,0,U$69/PPA_fec!U$69)</f>
        <v>0.75887596540144764</v>
      </c>
      <c r="V154" s="311">
        <f>IF(V$69=0,0,V$69/PPA_fec!V$69)</f>
        <v>0.7712299770588108</v>
      </c>
      <c r="W154" s="311">
        <f>IF(W$69=0,0,W$69/PPA_fec!W$69)</f>
        <v>0.78215521490651163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0.65937230343632813</v>
      </c>
      <c r="C156" s="324">
        <f>IF(C$83=0,0,C$83/PPA_fec!C$83)</f>
        <v>0.6574824196439979</v>
      </c>
      <c r="D156" s="324">
        <f>IF(D$83=0,0,D$83/PPA_fec!D$83)</f>
        <v>0.65792735331971852</v>
      </c>
      <c r="E156" s="324">
        <f>IF(E$83=0,0,E$83/PPA_fec!E$83)</f>
        <v>0.65835239676298829</v>
      </c>
      <c r="F156" s="324">
        <f>IF(F$83=0,0,F$83/PPA_fec!F$83)</f>
        <v>0.65992387462101854</v>
      </c>
      <c r="G156" s="324">
        <f>IF(G$83=0,0,G$83/PPA_fec!G$83)</f>
        <v>0.66208758158441328</v>
      </c>
      <c r="H156" s="324">
        <f>IF(H$83=0,0,H$83/PPA_fec!H$83)</f>
        <v>0.66594663137932575</v>
      </c>
      <c r="I156" s="324">
        <f>IF(I$83=0,0,I$83/PPA_fec!I$83)</f>
        <v>0.67139075737682963</v>
      </c>
      <c r="J156" s="324">
        <f>IF(J$83=0,0,J$83/PPA_fec!J$83)</f>
        <v>0.67447583565656277</v>
      </c>
      <c r="K156" s="324">
        <f>IF(K$83=0,0,K$83/PPA_fec!K$83)</f>
        <v>0.67342943288369761</v>
      </c>
      <c r="L156" s="324">
        <f>IF(L$83=0,0,L$83/PPA_fec!L$83)</f>
        <v>0.67617107437878943</v>
      </c>
      <c r="M156" s="324">
        <f>IF(M$83=0,0,M$83/PPA_fec!M$83)</f>
        <v>0.67888693092924834</v>
      </c>
      <c r="N156" s="324">
        <f>IF(N$83=0,0,N$83/PPA_fec!N$83)</f>
        <v>0.68359157976762996</v>
      </c>
      <c r="O156" s="324">
        <f>IF(O$83=0,0,O$83/PPA_fec!O$83)</f>
        <v>0.68568321912286911</v>
      </c>
      <c r="P156" s="324">
        <f>IF(P$83=0,0,P$83/PPA_fec!P$83)</f>
        <v>0.70008357300990476</v>
      </c>
      <c r="Q156" s="324">
        <f>IF(Q$83=0,0,Q$83/PPA_fec!Q$83)</f>
        <v>0.71106075848331218</v>
      </c>
      <c r="R156" s="324">
        <f>IF(R$83=0,0,R$83/PPA_fec!R$83)</f>
        <v>0.71575132984989343</v>
      </c>
      <c r="S156" s="324">
        <f>IF(S$83=0,0,S$83/PPA_fec!S$83)</f>
        <v>0.72001018006669548</v>
      </c>
      <c r="T156" s="324">
        <f>IF(T$83=0,0,T$83/PPA_fec!T$83)</f>
        <v>0.7318472864968314</v>
      </c>
      <c r="U156" s="324">
        <f>IF(U$83=0,0,U$83/PPA_fec!U$83)</f>
        <v>0.73866166805023037</v>
      </c>
      <c r="V156" s="324">
        <f>IF(V$83=0,0,V$83/PPA_fec!V$83)</f>
        <v>0.74428748006852707</v>
      </c>
      <c r="W156" s="324">
        <f>IF(W$83=0,0,W$83/PPA_fec!W$83)</f>
        <v>0.75047253129757319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0.4954171941765711</v>
      </c>
      <c r="C157" s="336">
        <f>IF(C$84=0,0,C$84/PPA_fec!C$84)</f>
        <v>0.4954171941765711</v>
      </c>
      <c r="D157" s="336">
        <f>IF(D$84=0,0,D$84/PPA_fec!D$84)</f>
        <v>0.49771097162182426</v>
      </c>
      <c r="E157" s="336">
        <f>IF(E$84=0,0,E$84/PPA_fec!E$84)</f>
        <v>0.49916195216363557</v>
      </c>
      <c r="F157" s="336">
        <f>IF(F$84=0,0,F$84/PPA_fec!F$84)</f>
        <v>0.49916195216363551</v>
      </c>
      <c r="G157" s="336">
        <f>IF(G$84=0,0,G$84/PPA_fec!G$84)</f>
        <v>0.50181301931744249</v>
      </c>
      <c r="H157" s="336">
        <f>IF(H$84=0,0,H$84/PPA_fec!H$84)</f>
        <v>0.50181301931744238</v>
      </c>
      <c r="I157" s="336">
        <f>IF(I$84=0,0,I$84/PPA_fec!I$84)</f>
        <v>0.50663171738569823</v>
      </c>
      <c r="J157" s="336">
        <f>IF(J$84=0,0,J$84/PPA_fec!J$84)</f>
        <v>0.50867164264903653</v>
      </c>
      <c r="K157" s="336">
        <f>IF(K$84=0,0,K$84/PPA_fec!K$84)</f>
        <v>0.50867164264903664</v>
      </c>
      <c r="L157" s="336">
        <f>IF(L$84=0,0,L$84/PPA_fec!L$84)</f>
        <v>0.51280447838413301</v>
      </c>
      <c r="M157" s="336">
        <f>IF(M$84=0,0,M$84/PPA_fec!M$84)</f>
        <v>0.51376917559501656</v>
      </c>
      <c r="N157" s="336">
        <f>IF(N$84=0,0,N$84/PPA_fec!N$84)</f>
        <v>0.51739225803551492</v>
      </c>
      <c r="O157" s="336">
        <f>IF(O$84=0,0,O$84/PPA_fec!O$84)</f>
        <v>0.5198161875801538</v>
      </c>
      <c r="P157" s="336">
        <f>IF(P$84=0,0,P$84/PPA_fec!P$84)</f>
        <v>0.51981618758015369</v>
      </c>
      <c r="Q157" s="336">
        <f>IF(Q$84=0,0,Q$84/PPA_fec!Q$84)</f>
        <v>0.52283456882213841</v>
      </c>
      <c r="R157" s="336">
        <f>IF(R$84=0,0,R$84/PPA_fec!R$84)</f>
        <v>0.52555111193992432</v>
      </c>
      <c r="S157" s="336">
        <f>IF(S$84=0,0,S$84/PPA_fec!S$84)</f>
        <v>0.527996000745932</v>
      </c>
      <c r="T157" s="336">
        <f>IF(T$84=0,0,T$84/PPA_fec!T$84)</f>
        <v>0.53019640067133889</v>
      </c>
      <c r="U157" s="336">
        <f>IF(U$84=0,0,U$84/PPA_fec!U$84)</f>
        <v>0.53217676060420505</v>
      </c>
      <c r="V157" s="336">
        <f>IF(V$84=0,0,V$84/PPA_fec!V$84)</f>
        <v>0.53395908454378449</v>
      </c>
      <c r="W157" s="336">
        <f>IF(W$84=0,0,W$84/PPA_fec!W$84)</f>
        <v>0.53556317608940585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0.12445103442165305</v>
      </c>
      <c r="C158" s="337">
        <f>IF(C$85=0,0,C$85/PPA_fec!C$85)</f>
        <v>0.12445103442165299</v>
      </c>
      <c r="D158" s="337">
        <f>IF(D$85=0,0,D$85/PPA_fec!D$85)</f>
        <v>0.12502724166506382</v>
      </c>
      <c r="E158" s="337">
        <f>IF(E$85=0,0,E$85/PPA_fec!E$85)</f>
        <v>0.12539173452376298</v>
      </c>
      <c r="F158" s="337">
        <f>IF(F$85=0,0,F$85/PPA_fec!F$85)</f>
        <v>0.12539173452376293</v>
      </c>
      <c r="G158" s="337">
        <f>IF(G$85=0,0,G$85/PPA_fec!G$85)</f>
        <v>0.12605769455399751</v>
      </c>
      <c r="H158" s="337">
        <f>IF(H$85=0,0,H$85/PPA_fec!H$85)</f>
        <v>0.12605769455399743</v>
      </c>
      <c r="I158" s="337">
        <f>IF(I$85=0,0,I$85/PPA_fec!I$85)</f>
        <v>0.12778061167992416</v>
      </c>
      <c r="J158" s="337">
        <f>IF(J$85=0,0,J$85/PPA_fec!J$85)</f>
        <v>0.12778061167992416</v>
      </c>
      <c r="K158" s="337">
        <f>IF(K$85=0,0,K$85/PPA_fec!K$85)</f>
        <v>0.12778061167992419</v>
      </c>
      <c r="L158" s="337">
        <f>IF(L$85=0,0,L$85/PPA_fec!L$85)</f>
        <v>0.12906113495522165</v>
      </c>
      <c r="M158" s="337">
        <f>IF(M$85=0,0,M$85/PPA_fec!M$85)</f>
        <v>0.12906113495522167</v>
      </c>
      <c r="N158" s="337">
        <f>IF(N$85=0,0,N$85/PPA_fec!N$85)</f>
        <v>0.13058017164905558</v>
      </c>
      <c r="O158" s="337">
        <f>IF(O$85=0,0,O$85/PPA_fec!O$85)</f>
        <v>0.13058017164905553</v>
      </c>
      <c r="P158" s="337">
        <f>IF(P$85=0,0,P$85/PPA_fec!P$85)</f>
        <v>0.13058017164905561</v>
      </c>
      <c r="Q158" s="337">
        <f>IF(Q$85=0,0,Q$85/PPA_fec!Q$85)</f>
        <v>0.13266384640492473</v>
      </c>
      <c r="R158" s="337">
        <f>IF(R$85=0,0,R$85/PPA_fec!R$85)</f>
        <v>0.13266384640492468</v>
      </c>
      <c r="S158" s="337">
        <f>IF(S$85=0,0,S$85/PPA_fec!S$85)</f>
        <v>0.13266384640492476</v>
      </c>
      <c r="T158" s="337">
        <f>IF(T$85=0,0,T$85/PPA_fec!T$85)</f>
        <v>0.13617284791968967</v>
      </c>
      <c r="U158" s="337">
        <f>IF(U$85=0,0,U$85/PPA_fec!U$85)</f>
        <v>0.13767284178677505</v>
      </c>
      <c r="V158" s="337">
        <f>IF(V$85=0,0,V$85/PPA_fec!V$85)</f>
        <v>0.13767284178677508</v>
      </c>
      <c r="W158" s="337">
        <f>IF(W$85=0,0,W$85/PPA_fec!W$85)</f>
        <v>0.14038689280837513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0.69811288051006237</v>
      </c>
      <c r="C159" s="337">
        <f>IF(C$86=0,0,C$86/PPA_fec!C$86)</f>
        <v>0.69811288051006226</v>
      </c>
      <c r="D159" s="337">
        <f>IF(D$86=0,0,D$86/PPA_fec!D$86)</f>
        <v>0.7013451372794629</v>
      </c>
      <c r="E159" s="337">
        <f>IF(E$86=0,0,E$86/PPA_fec!E$86)</f>
        <v>0.70338977403715897</v>
      </c>
      <c r="F159" s="337">
        <f>IF(F$86=0,0,F$86/PPA_fec!F$86)</f>
        <v>0.70338977403715885</v>
      </c>
      <c r="G159" s="337">
        <f>IF(G$86=0,0,G$86/PPA_fec!G$86)</f>
        <v>0.70712550252806416</v>
      </c>
      <c r="H159" s="337">
        <f>IF(H$86=0,0,H$86/PPA_fec!H$86)</f>
        <v>0.70712550252806428</v>
      </c>
      <c r="I159" s="337">
        <f>IF(I$86=0,0,I$86/PPA_fec!I$86)</f>
        <v>0.71302895419099066</v>
      </c>
      <c r="J159" s="337">
        <f>IF(J$86=0,0,J$86/PPA_fec!J$86)</f>
        <v>0.71679027263825545</v>
      </c>
      <c r="K159" s="337">
        <f>IF(K$86=0,0,K$86/PPA_fec!K$86)</f>
        <v>0.71679027263825523</v>
      </c>
      <c r="L159" s="337">
        <f>IF(L$86=0,0,L$86/PPA_fec!L$86)</f>
        <v>0.72172724729016269</v>
      </c>
      <c r="M159" s="337">
        <f>IF(M$86=0,0,M$86/PPA_fec!M$86)</f>
        <v>0.72397341737009668</v>
      </c>
      <c r="N159" s="337">
        <f>IF(N$86=0,0,N$86/PPA_fec!N$86)</f>
        <v>0.72819207754882054</v>
      </c>
      <c r="O159" s="337">
        <f>IF(O$86=0,0,O$86/PPA_fec!O$86)</f>
        <v>0.73198887170967142</v>
      </c>
      <c r="P159" s="337">
        <f>IF(P$86=0,0,P$86/PPA_fec!P$86)</f>
        <v>0.73249451232813423</v>
      </c>
      <c r="Q159" s="337">
        <f>IF(Q$86=0,0,Q$86/PPA_fec!Q$86)</f>
        <v>0.73586106301105392</v>
      </c>
      <c r="R159" s="337">
        <f>IF(R$86=0,0,R$86/PPA_fec!R$86)</f>
        <v>0.73889095862568166</v>
      </c>
      <c r="S159" s="337">
        <f>IF(S$86=0,0,S$86/PPA_fec!S$86)</f>
        <v>0.74161786467884638</v>
      </c>
      <c r="T159" s="337">
        <f>IF(T$86=0,0,T$86/PPA_fec!T$86)</f>
        <v>0.7440720801266949</v>
      </c>
      <c r="U159" s="337">
        <f>IF(U$86=0,0,U$86/PPA_fec!U$86)</f>
        <v>0.74628087402975829</v>
      </c>
      <c r="V159" s="337">
        <f>IF(V$86=0,0,V$86/PPA_fec!V$86)</f>
        <v>0.74826878854251566</v>
      </c>
      <c r="W159" s="337">
        <f>IF(W$86=0,0,W$86/PPA_fec!W$86)</f>
        <v>0.75005791160399693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0.49558376934494025</v>
      </c>
      <c r="C160" s="337">
        <f>IF(C$87=0,0,C$87/PPA_fec!C$87)</f>
        <v>0.49558376934494042</v>
      </c>
      <c r="D160" s="337">
        <f>IF(D$87=0,0,D$87/PPA_fec!D$87)</f>
        <v>0.49787831803182298</v>
      </c>
      <c r="E160" s="337">
        <f>IF(E$87=0,0,E$87/PPA_fec!E$87)</f>
        <v>0.49932978643988324</v>
      </c>
      <c r="F160" s="337">
        <f>IF(F$87=0,0,F$87/PPA_fec!F$87)</f>
        <v>0.49932978643988318</v>
      </c>
      <c r="G160" s="337">
        <f>IF(G$87=0,0,G$87/PPA_fec!G$87)</f>
        <v>0.50198174496759174</v>
      </c>
      <c r="H160" s="337">
        <f>IF(H$87=0,0,H$87/PPA_fec!H$87)</f>
        <v>0.50198174496759196</v>
      </c>
      <c r="I160" s="337">
        <f>IF(I$87=0,0,I$87/PPA_fec!I$87)</f>
        <v>0.50884267438857822</v>
      </c>
      <c r="J160" s="337">
        <f>IF(J$87=0,0,J$87/PPA_fec!J$87)</f>
        <v>0.50884267438857822</v>
      </c>
      <c r="K160" s="337">
        <f>IF(K$87=0,0,K$87/PPA_fec!K$87)</f>
        <v>0.50884267438857844</v>
      </c>
      <c r="L160" s="337">
        <f>IF(L$87=0,0,L$87/PPA_fec!L$87)</f>
        <v>0.51394192128881488</v>
      </c>
      <c r="M160" s="337">
        <f>IF(M$87=0,0,M$87/PPA_fec!M$87)</f>
        <v>0.51394192128881488</v>
      </c>
      <c r="N160" s="337">
        <f>IF(N$87=0,0,N$87/PPA_fec!N$87)</f>
        <v>0.51999096647354903</v>
      </c>
      <c r="O160" s="337">
        <f>IF(O$87=0,0,O$87/PPA_fec!O$87)</f>
        <v>0.51999096647354914</v>
      </c>
      <c r="P160" s="337">
        <f>IF(P$87=0,0,P$87/PPA_fec!P$87)</f>
        <v>0.51999096647354914</v>
      </c>
      <c r="Q160" s="337">
        <f>IF(Q$87=0,0,Q$87/PPA_fec!Q$87)</f>
        <v>0.52828849002890865</v>
      </c>
      <c r="R160" s="337">
        <f>IF(R$87=0,0,R$87/PPA_fec!R$87)</f>
        <v>0.52828849002890876</v>
      </c>
      <c r="S160" s="337">
        <f>IF(S$87=0,0,S$87/PPA_fec!S$87)</f>
        <v>0.52828849002890865</v>
      </c>
      <c r="T160" s="337">
        <f>IF(T$87=0,0,T$87/PPA_fec!T$87)</f>
        <v>0.54061185895124642</v>
      </c>
      <c r="U160" s="337">
        <f>IF(U$87=0,0,U$87/PPA_fec!U$87)</f>
        <v>0.54823510456292868</v>
      </c>
      <c r="V160" s="337">
        <f>IF(V$87=0,0,V$87/PPA_fec!V$87)</f>
        <v>0.54823510456292868</v>
      </c>
      <c r="W160" s="337">
        <f>IF(W$87=0,0,W$87/PPA_fec!W$87)</f>
        <v>0.55856381203186456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0.7032417660097815</v>
      </c>
      <c r="C161" s="338">
        <f>IF(C$88=0,0,C$88/PPA_fec!C$88)</f>
        <v>0.76257539197389745</v>
      </c>
      <c r="D161" s="338">
        <f>IF(D$88=0,0,D$88/PPA_fec!D$88)</f>
        <v>0.74330513966075462</v>
      </c>
      <c r="E161" s="338">
        <f>IF(E$88=0,0,E$88/PPA_fec!E$88)</f>
        <v>0.72408840180463152</v>
      </c>
      <c r="F161" s="338">
        <f>IF(F$88=0,0,F$88/PPA_fec!F$88)</f>
        <v>0.75044305107618714</v>
      </c>
      <c r="G161" s="338">
        <f>IF(G$88=0,0,G$88/PPA_fec!G$88)</f>
        <v>0.74247300588609511</v>
      </c>
      <c r="H161" s="338">
        <f>IF(H$88=0,0,H$88/PPA_fec!H$88)</f>
        <v>0.7682090790329722</v>
      </c>
      <c r="I161" s="338">
        <f>IF(I$88=0,0,I$88/PPA_fec!I$88)</f>
        <v>0.76595152777738784</v>
      </c>
      <c r="J161" s="338">
        <f>IF(J$88=0,0,J$88/PPA_fec!J$88)</f>
        <v>0.7814864644469367</v>
      </c>
      <c r="K161" s="338">
        <f>IF(K$88=0,0,K$88/PPA_fec!K$88)</f>
        <v>0.77293419943855579</v>
      </c>
      <c r="L161" s="338">
        <f>IF(L$88=0,0,L$88/PPA_fec!L$88)</f>
        <v>0.74496232078562352</v>
      </c>
      <c r="M161" s="338">
        <f>IF(M$88=0,0,M$88/PPA_fec!M$88)</f>
        <v>0.76595736210599541</v>
      </c>
      <c r="N161" s="338">
        <f>IF(N$88=0,0,N$88/PPA_fec!N$88)</f>
        <v>0.75606855020532848</v>
      </c>
      <c r="O161" s="338">
        <f>IF(O$88=0,0,O$88/PPA_fec!O$88)</f>
        <v>0.76857597837128955</v>
      </c>
      <c r="P161" s="338">
        <f>IF(P$88=0,0,P$88/PPA_fec!P$88)</f>
        <v>0.82350099528798426</v>
      </c>
      <c r="Q161" s="338">
        <f>IF(Q$88=0,0,Q$88/PPA_fec!Q$88)</f>
        <v>0.86814973915910176</v>
      </c>
      <c r="R161" s="338">
        <f>IF(R$88=0,0,R$88/PPA_fec!R$88)</f>
        <v>0.87327225640186323</v>
      </c>
      <c r="S161" s="338">
        <f>IF(S$88=0,0,S$88/PPA_fec!S$88)</f>
        <v>0.88635624045472394</v>
      </c>
      <c r="T161" s="338">
        <f>IF(T$88=0,0,T$88/PPA_fec!T$88)</f>
        <v>0.9101910857980684</v>
      </c>
      <c r="U161" s="338">
        <f>IF(U$88=0,0,U$88/PPA_fec!U$88)</f>
        <v>0.92968746446309714</v>
      </c>
      <c r="V161" s="338">
        <f>IF(V$88=0,0,V$88/PPA_fec!V$88)</f>
        <v>0.93638089163514016</v>
      </c>
      <c r="W161" s="338">
        <f>IF(W$88=0,0,W$88/PPA_fec!W$88)</f>
        <v>0.97229266812555692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0.65023506735674963</v>
      </c>
      <c r="C162" s="339">
        <f>IF(C$94=0,0,C$94/PPA_fec!C$94)</f>
        <v>0.65023506735674952</v>
      </c>
      <c r="D162" s="339">
        <f>IF(D$94=0,0,D$94/PPA_fec!D$94)</f>
        <v>0.65324565025364434</v>
      </c>
      <c r="E162" s="339">
        <f>IF(E$94=0,0,E$94/PPA_fec!E$94)</f>
        <v>0.65515006221477168</v>
      </c>
      <c r="F162" s="339">
        <f>IF(F$94=0,0,F$94/PPA_fec!F$94)</f>
        <v>0.65515006221477157</v>
      </c>
      <c r="G162" s="339">
        <f>IF(G$94=0,0,G$94/PPA_fec!G$94)</f>
        <v>0.65862958785414338</v>
      </c>
      <c r="H162" s="339">
        <f>IF(H$94=0,0,H$94/PPA_fec!H$94)</f>
        <v>0.65862958785414327</v>
      </c>
      <c r="I162" s="339">
        <f>IF(I$94=0,0,I$94/PPA_fec!I$94)</f>
        <v>0.66544162906872917</v>
      </c>
      <c r="J162" s="339">
        <f>IF(J$94=0,0,J$94/PPA_fec!J$94)</f>
        <v>0.66763153097686068</v>
      </c>
      <c r="K162" s="339">
        <f>IF(K$94=0,0,K$94/PPA_fec!K$94)</f>
        <v>0.66763153097686034</v>
      </c>
      <c r="L162" s="339">
        <f>IF(L$94=0,0,L$94/PPA_fec!L$94)</f>
        <v>0.67354337787917429</v>
      </c>
      <c r="M162" s="339">
        <f>IF(M$94=0,0,M$94/PPA_fec!M$94)</f>
        <v>0.67432204296845921</v>
      </c>
      <c r="N162" s="339">
        <f>IF(N$94=0,0,N$94/PPA_fec!N$94)</f>
        <v>0.6795648386716131</v>
      </c>
      <c r="O162" s="339">
        <f>IF(O$94=0,0,O$94/PPA_fec!O$94)</f>
        <v>0.68225874619895177</v>
      </c>
      <c r="P162" s="339">
        <f>IF(P$94=0,0,P$94/PPA_fec!P$94)</f>
        <v>0.68225874619895177</v>
      </c>
      <c r="Q162" s="339">
        <f>IF(Q$94=0,0,Q$94/PPA_fec!Q$94)</f>
        <v>0.68670787157905644</v>
      </c>
      <c r="R162" s="339">
        <f>IF(R$94=0,0,R$94/PPA_fec!R$94)</f>
        <v>0.69071208442115084</v>
      </c>
      <c r="S162" s="339">
        <f>IF(S$94=0,0,S$94/PPA_fec!S$94)</f>
        <v>0.693145585360462</v>
      </c>
      <c r="T162" s="339">
        <f>IF(T$94=0,0,T$94/PPA_fec!T$94)</f>
        <v>0.69650602682441587</v>
      </c>
      <c r="U162" s="339">
        <f>IF(U$94=0,0,U$94/PPA_fec!U$94)</f>
        <v>0.69953042414197431</v>
      </c>
      <c r="V162" s="339">
        <f>IF(V$94=0,0,V$94/PPA_fec!V$94)</f>
        <v>0.70225238172777671</v>
      </c>
      <c r="W162" s="339">
        <f>IF(W$94=0,0,W$94/PPA_fec!W$94)</f>
        <v>0.70470214355499916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ES: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1031.3988942622291</v>
      </c>
      <c r="C5" s="225">
        <v>601.86627257796829</v>
      </c>
      <c r="D5" s="225">
        <v>756.14512906534151</v>
      </c>
      <c r="E5" s="225">
        <v>1083.97423746442</v>
      </c>
      <c r="F5" s="225">
        <v>799.469169941529</v>
      </c>
      <c r="G5" s="225">
        <v>917.97964312956628</v>
      </c>
      <c r="H5" s="225">
        <v>575.43394494984682</v>
      </c>
      <c r="I5" s="225">
        <v>695.91156482330211</v>
      </c>
      <c r="J5" s="225">
        <v>659.82264970036408</v>
      </c>
      <c r="K5" s="225">
        <v>575.31651629680368</v>
      </c>
      <c r="L5" s="225">
        <v>486.13021730092271</v>
      </c>
      <c r="M5" s="225">
        <v>524.61226683343466</v>
      </c>
      <c r="N5" s="225">
        <v>640.09432588879554</v>
      </c>
      <c r="O5" s="225">
        <v>612.77305701651301</v>
      </c>
      <c r="P5" s="225">
        <v>608.22923806534334</v>
      </c>
      <c r="Q5" s="225">
        <v>374.40042899289762</v>
      </c>
      <c r="R5" s="225">
        <v>378.33932875738623</v>
      </c>
      <c r="S5" s="225">
        <v>376.946443215702</v>
      </c>
      <c r="T5" s="225">
        <v>369.30668236594232</v>
      </c>
      <c r="U5" s="225">
        <v>322.32538259494879</v>
      </c>
      <c r="V5" s="225">
        <v>366.39380299557058</v>
      </c>
      <c r="W5" s="225">
        <v>361.9355278273519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23.26933325217556</v>
      </c>
      <c r="C10" s="262">
        <v>10.1638877781088</v>
      </c>
      <c r="D10" s="262">
        <v>13.9693591938665</v>
      </c>
      <c r="E10" s="262">
        <v>21.723875856362259</v>
      </c>
      <c r="F10" s="262">
        <v>14.99226022314244</v>
      </c>
      <c r="G10" s="262">
        <v>18.128360572786161</v>
      </c>
      <c r="H10" s="262">
        <v>11.3285446462548</v>
      </c>
      <c r="I10" s="262">
        <v>14.15173224118233</v>
      </c>
      <c r="J10" s="262">
        <v>11.417006002174061</v>
      </c>
      <c r="K10" s="262">
        <v>10.56120112413184</v>
      </c>
      <c r="L10" s="262">
        <v>10.53299410217309</v>
      </c>
      <c r="M10" s="262">
        <v>10.504945369922989</v>
      </c>
      <c r="N10" s="262">
        <v>14.194641999166249</v>
      </c>
      <c r="O10" s="262">
        <v>12.25574689055685</v>
      </c>
      <c r="P10" s="262">
        <v>10.65093309392517</v>
      </c>
      <c r="Q10" s="262">
        <v>7.0652530421763151</v>
      </c>
      <c r="R10" s="262">
        <v>7.3042100479952836</v>
      </c>
      <c r="S10" s="262">
        <v>7.0000718916876101</v>
      </c>
      <c r="T10" s="262">
        <v>7.4286001359305622</v>
      </c>
      <c r="U10" s="262">
        <v>6.3897954890786473</v>
      </c>
      <c r="V10" s="262">
        <v>6.3540768428092793</v>
      </c>
      <c r="W10" s="262">
        <v>5.6824578140043993</v>
      </c>
      <c r="DA10" s="68" t="s">
        <v>2032</v>
      </c>
    </row>
    <row r="11" spans="1:105" ht="12" customHeight="1" x14ac:dyDescent="0.25">
      <c r="A11" s="37" t="s">
        <v>160</v>
      </c>
      <c r="B11" s="228">
        <v>1.165686773168096</v>
      </c>
      <c r="C11" s="228">
        <v>0.85499629559918178</v>
      </c>
      <c r="D11" s="228">
        <v>0.84620160544059375</v>
      </c>
      <c r="E11" s="228">
        <v>0.97881844191807732</v>
      </c>
      <c r="F11" s="228">
        <v>1.0094194604690829</v>
      </c>
      <c r="G11" s="228">
        <v>1.296410266044423</v>
      </c>
      <c r="H11" s="228">
        <v>0.66532751746952312</v>
      </c>
      <c r="I11" s="228">
        <v>1.259242247934715</v>
      </c>
      <c r="J11" s="228">
        <v>1.1190590351955541</v>
      </c>
      <c r="K11" s="228">
        <v>1.0858858496347861</v>
      </c>
      <c r="L11" s="228">
        <v>1.3229681252229319</v>
      </c>
      <c r="M11" s="228">
        <v>0.93113576923105701</v>
      </c>
      <c r="N11" s="228">
        <v>0.78495247560502313</v>
      </c>
      <c r="O11" s="228">
        <v>0.53091330010931004</v>
      </c>
      <c r="P11" s="228">
        <v>0.61999868524196533</v>
      </c>
      <c r="Q11" s="228">
        <v>0.72670119522115884</v>
      </c>
      <c r="R11" s="228">
        <v>0.57309421573806407</v>
      </c>
      <c r="S11" s="228">
        <v>0.54838348843902518</v>
      </c>
      <c r="T11" s="228">
        <v>0.73523751402840543</v>
      </c>
      <c r="U11" s="228">
        <v>0.56512447472863081</v>
      </c>
      <c r="V11" s="228">
        <v>0.52795494456588932</v>
      </c>
      <c r="W11" s="228">
        <v>0.50309643400132298</v>
      </c>
      <c r="DA11" s="69" t="s">
        <v>2033</v>
      </c>
    </row>
    <row r="12" spans="1:105" ht="12" customHeight="1" x14ac:dyDescent="0.25">
      <c r="A12" s="37" t="s">
        <v>162</v>
      </c>
      <c r="B12" s="228">
        <v>22.103646479007459</v>
      </c>
      <c r="C12" s="228">
        <v>9.3088914825096154</v>
      </c>
      <c r="D12" s="228">
        <v>13.12315758842591</v>
      </c>
      <c r="E12" s="228">
        <v>20.745057414444179</v>
      </c>
      <c r="F12" s="228">
        <v>13.98284076267336</v>
      </c>
      <c r="G12" s="228">
        <v>16.831950306741739</v>
      </c>
      <c r="H12" s="228">
        <v>10.66321712878527</v>
      </c>
      <c r="I12" s="228">
        <v>12.89248999324762</v>
      </c>
      <c r="J12" s="228">
        <v>10.2979469669785</v>
      </c>
      <c r="K12" s="228">
        <v>9.4753152744970581</v>
      </c>
      <c r="L12" s="228">
        <v>9.2100259769501545</v>
      </c>
      <c r="M12" s="228">
        <v>9.5738096006919289</v>
      </c>
      <c r="N12" s="228">
        <v>13.409689523561219</v>
      </c>
      <c r="O12" s="228">
        <v>11.72483359044754</v>
      </c>
      <c r="P12" s="228">
        <v>10.03093440868321</v>
      </c>
      <c r="Q12" s="228">
        <v>6.3385518469551556</v>
      </c>
      <c r="R12" s="228">
        <v>6.7311158322572204</v>
      </c>
      <c r="S12" s="228">
        <v>6.4516884032485846</v>
      </c>
      <c r="T12" s="228">
        <v>6.6933626219021569</v>
      </c>
      <c r="U12" s="228">
        <v>5.8246710143500167</v>
      </c>
      <c r="V12" s="228">
        <v>5.8261218982433904</v>
      </c>
      <c r="W12" s="228">
        <v>5.1793613800030762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1008.129561010054</v>
      </c>
      <c r="C17" s="296">
        <f t="shared" si="0"/>
        <v>591.70238479985949</v>
      </c>
      <c r="D17" s="296">
        <f t="shared" si="0"/>
        <v>742.17576987147493</v>
      </c>
      <c r="E17" s="296">
        <f t="shared" si="0"/>
        <v>1062.250361608058</v>
      </c>
      <c r="F17" s="296">
        <f t="shared" si="0"/>
        <v>784.47690971838654</v>
      </c>
      <c r="G17" s="296">
        <f t="shared" si="0"/>
        <v>899.85128255678012</v>
      </c>
      <c r="H17" s="296">
        <f t="shared" si="0"/>
        <v>564.10540030359209</v>
      </c>
      <c r="I17" s="296">
        <f t="shared" si="0"/>
        <v>681.75983258211988</v>
      </c>
      <c r="J17" s="296">
        <f t="shared" si="0"/>
        <v>648.40564369819003</v>
      </c>
      <c r="K17" s="296">
        <f t="shared" si="0"/>
        <v>564.75531517267177</v>
      </c>
      <c r="L17" s="296">
        <f t="shared" si="0"/>
        <v>475.59722319874948</v>
      </c>
      <c r="M17" s="296">
        <f t="shared" si="0"/>
        <v>514.10732146351177</v>
      </c>
      <c r="N17" s="296">
        <f t="shared" si="0"/>
        <v>625.89968388962927</v>
      </c>
      <c r="O17" s="296">
        <f t="shared" si="0"/>
        <v>600.5173101259561</v>
      </c>
      <c r="P17" s="296">
        <f t="shared" si="0"/>
        <v>597.57830497141811</v>
      </c>
      <c r="Q17" s="296">
        <f t="shared" si="0"/>
        <v>367.33517595072118</v>
      </c>
      <c r="R17" s="296">
        <f t="shared" si="0"/>
        <v>371.03511870939087</v>
      </c>
      <c r="S17" s="296">
        <f t="shared" si="0"/>
        <v>369.94637132401442</v>
      </c>
      <c r="T17" s="296">
        <f t="shared" si="0"/>
        <v>361.87808223001178</v>
      </c>
      <c r="U17" s="296">
        <f t="shared" si="0"/>
        <v>315.93558710587018</v>
      </c>
      <c r="V17" s="296">
        <f t="shared" si="0"/>
        <v>360.03972615276132</v>
      </c>
      <c r="W17" s="296">
        <f t="shared" si="0"/>
        <v>356.25307001334761</v>
      </c>
      <c r="DA17" s="70"/>
    </row>
    <row r="18" spans="1:105" ht="12" customHeight="1" x14ac:dyDescent="0.25">
      <c r="A18" s="60" t="s">
        <v>1858</v>
      </c>
      <c r="B18" s="331">
        <v>1008.129561010054</v>
      </c>
      <c r="C18" s="331">
        <v>591.70238479985949</v>
      </c>
      <c r="D18" s="331">
        <v>742.17576987147493</v>
      </c>
      <c r="E18" s="331">
        <v>1062.250361608058</v>
      </c>
      <c r="F18" s="331">
        <v>784.47690971838654</v>
      </c>
      <c r="G18" s="331">
        <v>899.85128255678012</v>
      </c>
      <c r="H18" s="331">
        <v>564.10540030359209</v>
      </c>
      <c r="I18" s="331">
        <v>681.75983258211988</v>
      </c>
      <c r="J18" s="331">
        <v>648.40564369819003</v>
      </c>
      <c r="K18" s="331">
        <v>564.75531517267177</v>
      </c>
      <c r="L18" s="331">
        <v>475.59722319874948</v>
      </c>
      <c r="M18" s="331">
        <v>514.10732146351177</v>
      </c>
      <c r="N18" s="331">
        <v>625.89968388962927</v>
      </c>
      <c r="O18" s="331">
        <v>600.5173101259561</v>
      </c>
      <c r="P18" s="331">
        <v>597.57830497141811</v>
      </c>
      <c r="Q18" s="331">
        <v>367.33517595072118</v>
      </c>
      <c r="R18" s="331">
        <v>371.03511870939087</v>
      </c>
      <c r="S18" s="331">
        <v>369.94637132401442</v>
      </c>
      <c r="T18" s="331">
        <v>361.87808223001178</v>
      </c>
      <c r="U18" s="331">
        <v>315.93558710587018</v>
      </c>
      <c r="V18" s="331">
        <v>360.03972615276132</v>
      </c>
      <c r="W18" s="331">
        <v>356.25307001334761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25.30707410414432</v>
      </c>
      <c r="C21" s="231">
        <v>19.82654777335285</v>
      </c>
      <c r="D21" s="231">
        <v>19.932675438794291</v>
      </c>
      <c r="E21" s="231">
        <v>21.217939619840969</v>
      </c>
      <c r="F21" s="231">
        <v>21.752153742019662</v>
      </c>
      <c r="G21" s="231">
        <v>22.830274140097931</v>
      </c>
      <c r="H21" s="231">
        <v>18.896668558050521</v>
      </c>
      <c r="I21" s="231">
        <v>18.625555336276701</v>
      </c>
      <c r="J21" s="231">
        <v>18.287197429705561</v>
      </c>
      <c r="K21" s="231">
        <v>15.102277980442491</v>
      </c>
      <c r="L21" s="231">
        <v>14.326705150436309</v>
      </c>
      <c r="M21" s="231">
        <v>15.0510458921873</v>
      </c>
      <c r="N21" s="231">
        <v>13.963006969159039</v>
      </c>
      <c r="O21" s="231">
        <v>9.2052197105250748</v>
      </c>
      <c r="P21" s="231">
        <v>12.463666744804019</v>
      </c>
      <c r="Q21" s="231">
        <v>9.3133131925375405</v>
      </c>
      <c r="R21" s="231">
        <v>9.4091407495835178</v>
      </c>
      <c r="S21" s="231">
        <v>9.6007063162406077</v>
      </c>
      <c r="T21" s="231">
        <v>8.3100671300765061</v>
      </c>
      <c r="U21" s="231">
        <v>6.4877475674603708</v>
      </c>
      <c r="V21" s="231">
        <v>7.0038485531285186</v>
      </c>
      <c r="W21" s="231">
        <v>4.2229308834847519</v>
      </c>
      <c r="DA21" s="73" t="s">
        <v>2042</v>
      </c>
    </row>
    <row r="22" spans="1:105" ht="12" customHeight="1" x14ac:dyDescent="0.25">
      <c r="A22" s="64" t="s">
        <v>160</v>
      </c>
      <c r="B22" s="231">
        <v>37.229780123223911</v>
      </c>
      <c r="C22" s="231">
        <v>32.799843140451152</v>
      </c>
      <c r="D22" s="231">
        <v>32.010947128054497</v>
      </c>
      <c r="E22" s="231">
        <v>38.131938964746567</v>
      </c>
      <c r="F22" s="231">
        <v>43.20964992981979</v>
      </c>
      <c r="G22" s="231">
        <v>56.446361082023707</v>
      </c>
      <c r="H22" s="231">
        <v>22.671862008407452</v>
      </c>
      <c r="I22" s="231">
        <v>45.911587431958061</v>
      </c>
      <c r="J22" s="231">
        <v>46.347523497778823</v>
      </c>
      <c r="K22" s="231">
        <v>44.313152526678422</v>
      </c>
      <c r="L22" s="231">
        <v>47.462859426753823</v>
      </c>
      <c r="M22" s="231">
        <v>34.966241306603713</v>
      </c>
      <c r="N22" s="231">
        <v>30.365822822071831</v>
      </c>
      <c r="O22" s="231">
        <v>24.118316243979059</v>
      </c>
      <c r="P22" s="231">
        <v>32.682242771447108</v>
      </c>
      <c r="Q22" s="231">
        <v>35.46252993800843</v>
      </c>
      <c r="R22" s="231">
        <v>26.881800967363279</v>
      </c>
      <c r="S22" s="231">
        <v>26.822250818543139</v>
      </c>
      <c r="T22" s="231">
        <v>33.270606794969858</v>
      </c>
      <c r="U22" s="231">
        <v>26.05650119647342</v>
      </c>
      <c r="V22" s="231">
        <v>28.175037367701581</v>
      </c>
      <c r="W22" s="231">
        <v>30.488410756166449</v>
      </c>
      <c r="DA22" s="73" t="s">
        <v>2043</v>
      </c>
    </row>
    <row r="23" spans="1:105" ht="12" customHeight="1" x14ac:dyDescent="0.25">
      <c r="A23" s="64" t="s">
        <v>70</v>
      </c>
      <c r="B23" s="231">
        <v>239.64500515576421</v>
      </c>
      <c r="C23" s="231">
        <v>181.9631244977484</v>
      </c>
      <c r="D23" s="231">
        <v>193.796426767908</v>
      </c>
      <c r="E23" s="231">
        <v>194.73297281839001</v>
      </c>
      <c r="F23" s="231">
        <v>120.9595223264178</v>
      </c>
      <c r="G23" s="231">
        <v>87.702986554037068</v>
      </c>
      <c r="H23" s="231">
        <v>159.17449412250971</v>
      </c>
      <c r="I23" s="231">
        <v>147.16644566274371</v>
      </c>
      <c r="J23" s="231">
        <v>157.26586448527641</v>
      </c>
      <c r="K23" s="231">
        <v>118.6684024481783</v>
      </c>
      <c r="L23" s="231">
        <v>83.38838401728654</v>
      </c>
      <c r="M23" s="231">
        <v>104.5719620530581</v>
      </c>
      <c r="N23" s="231">
        <v>62.818103038411557</v>
      </c>
      <c r="O23" s="231">
        <v>34.558324307566387</v>
      </c>
      <c r="P23" s="231">
        <v>23.667671637883359</v>
      </c>
      <c r="Q23" s="231">
        <v>13.24226259317822</v>
      </c>
      <c r="R23" s="231">
        <v>19.011595643711608</v>
      </c>
      <c r="S23" s="231">
        <v>17.9617530465813</v>
      </c>
      <c r="T23" s="231">
        <v>17.412651093227669</v>
      </c>
      <c r="U23" s="231">
        <v>14.830067256739669</v>
      </c>
      <c r="V23" s="231">
        <v>13.94188042037908</v>
      </c>
      <c r="W23" s="231">
        <v>7.6645339912299502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705.94770162692134</v>
      </c>
      <c r="C25" s="231">
        <v>357.1128693883071</v>
      </c>
      <c r="D25" s="231">
        <v>496.43572053671812</v>
      </c>
      <c r="E25" s="231">
        <v>808.16751020508036</v>
      </c>
      <c r="F25" s="231">
        <v>598.55558372012933</v>
      </c>
      <c r="G25" s="231">
        <v>732.87166078062137</v>
      </c>
      <c r="H25" s="231">
        <v>363.3623756146244</v>
      </c>
      <c r="I25" s="231">
        <v>470.05624415114141</v>
      </c>
      <c r="J25" s="231">
        <v>426.50505828542919</v>
      </c>
      <c r="K25" s="231">
        <v>386.67148221737261</v>
      </c>
      <c r="L25" s="231">
        <v>330.41927460427291</v>
      </c>
      <c r="M25" s="231">
        <v>359.51807221166263</v>
      </c>
      <c r="N25" s="231">
        <v>518.75275105998685</v>
      </c>
      <c r="O25" s="231">
        <v>532.63544986388558</v>
      </c>
      <c r="P25" s="231">
        <v>528.76472381728365</v>
      </c>
      <c r="Q25" s="231">
        <v>309.31707022699698</v>
      </c>
      <c r="R25" s="231">
        <v>315.73258134873248</v>
      </c>
      <c r="S25" s="231">
        <v>315.56166114264943</v>
      </c>
      <c r="T25" s="231">
        <v>302.88475721173768</v>
      </c>
      <c r="U25" s="231">
        <v>268.56127108519672</v>
      </c>
      <c r="V25" s="231">
        <v>310.9189598115521</v>
      </c>
      <c r="W25" s="231">
        <v>313.87719438246643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2119.9293915996591</v>
      </c>
      <c r="C32" s="225">
        <v>1656.609500661571</v>
      </c>
      <c r="D32" s="225">
        <v>2065.3899269205281</v>
      </c>
      <c r="E32" s="225">
        <v>2715.1142897008099</v>
      </c>
      <c r="F32" s="225">
        <v>2043.5726160304221</v>
      </c>
      <c r="G32" s="225">
        <v>2311.4733297435282</v>
      </c>
      <c r="H32" s="225">
        <v>1688.8824333742939</v>
      </c>
      <c r="I32" s="225">
        <v>1970.99162587816</v>
      </c>
      <c r="J32" s="225">
        <v>1916.8778488639539</v>
      </c>
      <c r="K32" s="225">
        <v>1691.3265637629511</v>
      </c>
      <c r="L32" s="225">
        <v>1329.9886520879529</v>
      </c>
      <c r="M32" s="225">
        <v>1445.141147158391</v>
      </c>
      <c r="N32" s="225">
        <v>1677.088611105341</v>
      </c>
      <c r="O32" s="225">
        <v>1763.0744233567841</v>
      </c>
      <c r="P32" s="225">
        <v>1715.0875116258169</v>
      </c>
      <c r="Q32" s="225">
        <v>1299.5785786044551</v>
      </c>
      <c r="R32" s="225">
        <v>1295.9067779465149</v>
      </c>
      <c r="S32" s="225">
        <v>1258.1046793854559</v>
      </c>
      <c r="T32" s="225">
        <v>1216.592102641785</v>
      </c>
      <c r="U32" s="225">
        <v>1302.6903823354901</v>
      </c>
      <c r="V32" s="225">
        <v>1190.0921787306279</v>
      </c>
      <c r="W32" s="225">
        <v>1294.4635127832089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36.780551304257642</v>
      </c>
      <c r="C37" s="262">
        <v>21.485114902735269</v>
      </c>
      <c r="D37" s="262">
        <v>29.315260428311699</v>
      </c>
      <c r="E37" s="262">
        <v>41.820332830338039</v>
      </c>
      <c r="F37" s="262">
        <v>29.44451324622494</v>
      </c>
      <c r="G37" s="262">
        <v>35.080465675748023</v>
      </c>
      <c r="H37" s="262">
        <v>25.551874935544689</v>
      </c>
      <c r="I37" s="262">
        <v>30.807152677726471</v>
      </c>
      <c r="J37" s="262">
        <v>25.4753260207453</v>
      </c>
      <c r="K37" s="262">
        <v>23.852960956575679</v>
      </c>
      <c r="L37" s="262">
        <v>22.156185302488399</v>
      </c>
      <c r="M37" s="262">
        <v>22.24051932635545</v>
      </c>
      <c r="N37" s="262">
        <v>28.598056389480139</v>
      </c>
      <c r="O37" s="262">
        <v>27.101144516008109</v>
      </c>
      <c r="P37" s="262">
        <v>23.068974801495589</v>
      </c>
      <c r="Q37" s="262">
        <v>18.84321260260176</v>
      </c>
      <c r="R37" s="262">
        <v>19.22521328919154</v>
      </c>
      <c r="S37" s="262">
        <v>17.95022307752625</v>
      </c>
      <c r="T37" s="262">
        <v>18.808467906304561</v>
      </c>
      <c r="U37" s="262">
        <v>19.84688851242699</v>
      </c>
      <c r="V37" s="262">
        <v>15.852189302242779</v>
      </c>
      <c r="W37" s="262">
        <v>15.603817012920009</v>
      </c>
      <c r="DA37" s="68" t="s">
        <v>2057</v>
      </c>
    </row>
    <row r="38" spans="1:105" ht="12" customHeight="1" x14ac:dyDescent="0.25">
      <c r="A38" s="37" t="s">
        <v>160</v>
      </c>
      <c r="B38" s="228">
        <v>1.8425367714906551</v>
      </c>
      <c r="C38" s="228">
        <v>1.807349122048207</v>
      </c>
      <c r="D38" s="228">
        <v>1.775788001015699</v>
      </c>
      <c r="E38" s="228">
        <v>1.884309839190065</v>
      </c>
      <c r="F38" s="228">
        <v>1.982480575470517</v>
      </c>
      <c r="G38" s="228">
        <v>2.5087031812424452</v>
      </c>
      <c r="H38" s="228">
        <v>1.5006663299136109</v>
      </c>
      <c r="I38" s="228">
        <v>2.7412664067707908</v>
      </c>
      <c r="J38" s="228">
        <v>2.497011366433441</v>
      </c>
      <c r="K38" s="228">
        <v>2.4525233891676059</v>
      </c>
      <c r="L38" s="228">
        <v>2.782867496876082</v>
      </c>
      <c r="M38" s="228">
        <v>1.971351810199466</v>
      </c>
      <c r="N38" s="228">
        <v>1.5814498993164481</v>
      </c>
      <c r="O38" s="228">
        <v>1.174009075107413</v>
      </c>
      <c r="P38" s="228">
        <v>1.3428620685792261</v>
      </c>
      <c r="Q38" s="228">
        <v>1.938130883405575</v>
      </c>
      <c r="R38" s="228">
        <v>1.5084257517197499</v>
      </c>
      <c r="S38" s="228">
        <v>1.4062149791920771</v>
      </c>
      <c r="T38" s="228">
        <v>1.8615473888852849</v>
      </c>
      <c r="U38" s="228">
        <v>1.755292867315263</v>
      </c>
      <c r="V38" s="228">
        <v>1.3171451858950669</v>
      </c>
      <c r="W38" s="228">
        <v>1.381484025567665</v>
      </c>
      <c r="DA38" s="69" t="s">
        <v>2058</v>
      </c>
    </row>
    <row r="39" spans="1:105" ht="12" customHeight="1" x14ac:dyDescent="0.25">
      <c r="A39" s="37" t="s">
        <v>162</v>
      </c>
      <c r="B39" s="228">
        <v>34.938014532766992</v>
      </c>
      <c r="C39" s="228">
        <v>19.677765780687061</v>
      </c>
      <c r="D39" s="228">
        <v>27.539472427296001</v>
      </c>
      <c r="E39" s="228">
        <v>39.936022991147972</v>
      </c>
      <c r="F39" s="228">
        <v>27.462032670754429</v>
      </c>
      <c r="G39" s="228">
        <v>32.571762494505577</v>
      </c>
      <c r="H39" s="228">
        <v>24.051208605631079</v>
      </c>
      <c r="I39" s="228">
        <v>28.06588627095568</v>
      </c>
      <c r="J39" s="228">
        <v>22.978314654311859</v>
      </c>
      <c r="K39" s="228">
        <v>21.40043756740808</v>
      </c>
      <c r="L39" s="228">
        <v>19.37331780561232</v>
      </c>
      <c r="M39" s="228">
        <v>20.269167516155981</v>
      </c>
      <c r="N39" s="228">
        <v>27.016606490163699</v>
      </c>
      <c r="O39" s="228">
        <v>25.927135440900699</v>
      </c>
      <c r="P39" s="228">
        <v>21.726112732916359</v>
      </c>
      <c r="Q39" s="228">
        <v>16.90508171919619</v>
      </c>
      <c r="R39" s="228">
        <v>17.716787537471799</v>
      </c>
      <c r="S39" s="228">
        <v>16.544008098334171</v>
      </c>
      <c r="T39" s="228">
        <v>16.946920517419269</v>
      </c>
      <c r="U39" s="228">
        <v>18.09159564511172</v>
      </c>
      <c r="V39" s="228">
        <v>14.535044116347709</v>
      </c>
      <c r="W39" s="228">
        <v>14.22233298735234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60.381125805663828</v>
      </c>
      <c r="C43" s="263">
        <f t="shared" si="1"/>
        <v>47.394909732140157</v>
      </c>
      <c r="D43" s="263">
        <f t="shared" si="1"/>
        <v>59.016656999774391</v>
      </c>
      <c r="E43" s="263">
        <f t="shared" si="1"/>
        <v>77.4867813585644</v>
      </c>
      <c r="F43" s="263">
        <f t="shared" si="1"/>
        <v>58.380524718382539</v>
      </c>
      <c r="G43" s="263">
        <f t="shared" si="1"/>
        <v>65.98240185703709</v>
      </c>
      <c r="H43" s="263">
        <f t="shared" si="1"/>
        <v>48.212479954746343</v>
      </c>
      <c r="I43" s="263">
        <f t="shared" si="1"/>
        <v>56.237231107258943</v>
      </c>
      <c r="J43" s="263">
        <f t="shared" si="1"/>
        <v>54.823261531687237</v>
      </c>
      <c r="K43" s="263">
        <f t="shared" si="1"/>
        <v>48.332568197286257</v>
      </c>
      <c r="L43" s="263">
        <f t="shared" si="1"/>
        <v>37.908187443056939</v>
      </c>
      <c r="M43" s="263">
        <f t="shared" si="1"/>
        <v>41.243496458899571</v>
      </c>
      <c r="N43" s="263">
        <f t="shared" si="1"/>
        <v>47.782334919300332</v>
      </c>
      <c r="O43" s="263">
        <f t="shared" si="1"/>
        <v>50.318066053355842</v>
      </c>
      <c r="P43" s="263">
        <f t="shared" si="1"/>
        <v>49.04401556012526</v>
      </c>
      <c r="Q43" s="263">
        <f t="shared" si="1"/>
        <v>37.122764231937772</v>
      </c>
      <c r="R43" s="263">
        <f t="shared" si="1"/>
        <v>37.005262743690523</v>
      </c>
      <c r="S43" s="263">
        <f t="shared" si="1"/>
        <v>35.946505979940007</v>
      </c>
      <c r="T43" s="263">
        <f t="shared" si="1"/>
        <v>34.718366224216823</v>
      </c>
      <c r="U43" s="263">
        <f t="shared" si="1"/>
        <v>37.183869386175751</v>
      </c>
      <c r="V43" s="263">
        <f t="shared" si="1"/>
        <v>34.035941722561908</v>
      </c>
      <c r="W43" s="263">
        <f t="shared" si="1"/>
        <v>37.068396978848959</v>
      </c>
      <c r="DA43" s="70"/>
    </row>
    <row r="44" spans="1:105" ht="12" customHeight="1" x14ac:dyDescent="0.25">
      <c r="A44" s="60" t="s">
        <v>1886</v>
      </c>
      <c r="B44" s="264">
        <v>60.381125805663828</v>
      </c>
      <c r="C44" s="264">
        <v>47.394909732140157</v>
      </c>
      <c r="D44" s="264">
        <v>59.016656999774391</v>
      </c>
      <c r="E44" s="264">
        <v>77.4867813585644</v>
      </c>
      <c r="F44" s="264">
        <v>58.380524718382539</v>
      </c>
      <c r="G44" s="264">
        <v>65.98240185703709</v>
      </c>
      <c r="H44" s="264">
        <v>48.212479954746343</v>
      </c>
      <c r="I44" s="264">
        <v>56.237231107258943</v>
      </c>
      <c r="J44" s="264">
        <v>54.823261531687237</v>
      </c>
      <c r="K44" s="264">
        <v>48.332568197286257</v>
      </c>
      <c r="L44" s="264">
        <v>37.908187443056939</v>
      </c>
      <c r="M44" s="264">
        <v>41.243496458899571</v>
      </c>
      <c r="N44" s="264">
        <v>47.782334919300332</v>
      </c>
      <c r="O44" s="264">
        <v>50.318066053355842</v>
      </c>
      <c r="P44" s="264">
        <v>49.04401556012526</v>
      </c>
      <c r="Q44" s="264">
        <v>37.122764231937772</v>
      </c>
      <c r="R44" s="264">
        <v>37.005262743690523</v>
      </c>
      <c r="S44" s="264">
        <v>35.946505979940007</v>
      </c>
      <c r="T44" s="264">
        <v>34.718366224216823</v>
      </c>
      <c r="U44" s="264">
        <v>37.183869386175751</v>
      </c>
      <c r="V44" s="264">
        <v>34.035941722561908</v>
      </c>
      <c r="W44" s="264">
        <v>37.068396978848959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1.5157472653858191</v>
      </c>
      <c r="C47" s="231">
        <v>1.5880913549737741</v>
      </c>
      <c r="D47" s="231">
        <v>1.58501519075847</v>
      </c>
      <c r="E47" s="231">
        <v>1.5477611565252369</v>
      </c>
      <c r="F47" s="231">
        <v>1.618788435302587</v>
      </c>
      <c r="G47" s="231">
        <v>1.674050314778776</v>
      </c>
      <c r="H47" s="231">
        <v>1.6150443757074151</v>
      </c>
      <c r="I47" s="231">
        <v>1.536390983874903</v>
      </c>
      <c r="J47" s="231">
        <v>1.5461984594276681</v>
      </c>
      <c r="K47" s="231">
        <v>1.2924745652034051</v>
      </c>
      <c r="L47" s="231">
        <v>1.1419314449133999</v>
      </c>
      <c r="M47" s="231">
        <v>1.207447807181675</v>
      </c>
      <c r="N47" s="231">
        <v>1.0659616750957379</v>
      </c>
      <c r="O47" s="231">
        <v>0.77131640607112839</v>
      </c>
      <c r="P47" s="231">
        <v>1.022909065946797</v>
      </c>
      <c r="Q47" s="231">
        <v>0.94120016949084118</v>
      </c>
      <c r="R47" s="231">
        <v>0.93842255914167894</v>
      </c>
      <c r="S47" s="231">
        <v>0.93286993402113294</v>
      </c>
      <c r="T47" s="231">
        <v>0.79726285767824634</v>
      </c>
      <c r="U47" s="231">
        <v>0.76357196847877229</v>
      </c>
      <c r="V47" s="231">
        <v>0.66210077353183072</v>
      </c>
      <c r="W47" s="231">
        <v>0.43939910018849598</v>
      </c>
      <c r="DA47" s="73" t="s">
        <v>2066</v>
      </c>
    </row>
    <row r="48" spans="1:105" ht="12" customHeight="1" x14ac:dyDescent="0.25">
      <c r="A48" s="64" t="s">
        <v>160</v>
      </c>
      <c r="B48" s="231">
        <v>2.229848349140084</v>
      </c>
      <c r="C48" s="231">
        <v>2.6272424191696579</v>
      </c>
      <c r="D48" s="231">
        <v>2.5454604739002198</v>
      </c>
      <c r="E48" s="231">
        <v>2.7815676267377478</v>
      </c>
      <c r="F48" s="231">
        <v>3.2156485481593982</v>
      </c>
      <c r="G48" s="231">
        <v>4.1389800208975016</v>
      </c>
      <c r="H48" s="231">
        <v>1.937699394526005</v>
      </c>
      <c r="I48" s="231">
        <v>3.7871702460575061</v>
      </c>
      <c r="J48" s="231">
        <v>3.918723451530377</v>
      </c>
      <c r="K48" s="231">
        <v>3.79238301790501</v>
      </c>
      <c r="L48" s="231">
        <v>3.7830981426503332</v>
      </c>
      <c r="M48" s="231">
        <v>2.805114786937132</v>
      </c>
      <c r="N48" s="231">
        <v>2.3181828550663228</v>
      </c>
      <c r="O48" s="231">
        <v>2.0209026607504761</v>
      </c>
      <c r="P48" s="231">
        <v>2.6822734521784688</v>
      </c>
      <c r="Q48" s="231">
        <v>3.5838308557014651</v>
      </c>
      <c r="R48" s="231">
        <v>2.6810618662758259</v>
      </c>
      <c r="S48" s="231">
        <v>2.606232346579108</v>
      </c>
      <c r="T48" s="231">
        <v>3.1919620665931658</v>
      </c>
      <c r="U48" s="231">
        <v>3.0667059258054619</v>
      </c>
      <c r="V48" s="231">
        <v>2.663494776327032</v>
      </c>
      <c r="W48" s="231">
        <v>3.172341821844352</v>
      </c>
      <c r="DA48" s="73" t="s">
        <v>2067</v>
      </c>
    </row>
    <row r="49" spans="1:105" ht="12" customHeight="1" x14ac:dyDescent="0.25">
      <c r="A49" s="64" t="s">
        <v>70</v>
      </c>
      <c r="B49" s="231">
        <v>14.35334878040031</v>
      </c>
      <c r="C49" s="231">
        <v>14.575107489326809</v>
      </c>
      <c r="D49" s="231">
        <v>15.41038890062949</v>
      </c>
      <c r="E49" s="231">
        <v>14.20496695829733</v>
      </c>
      <c r="F49" s="231">
        <v>9.0017695812566316</v>
      </c>
      <c r="G49" s="231">
        <v>6.4309000998791657</v>
      </c>
      <c r="H49" s="231">
        <v>13.60419010890211</v>
      </c>
      <c r="I49" s="231">
        <v>12.139514562810049</v>
      </c>
      <c r="J49" s="231">
        <v>13.296965722735671</v>
      </c>
      <c r="K49" s="231">
        <v>10.155811729608899</v>
      </c>
      <c r="L49" s="231">
        <v>6.6465957699250549</v>
      </c>
      <c r="M49" s="231">
        <v>8.3891303752646298</v>
      </c>
      <c r="N49" s="231">
        <v>4.7956497113454351</v>
      </c>
      <c r="O49" s="231">
        <v>2.8956834647059382</v>
      </c>
      <c r="P49" s="231">
        <v>1.942436073103097</v>
      </c>
      <c r="Q49" s="231">
        <v>1.338258419906706</v>
      </c>
      <c r="R49" s="231">
        <v>1.8961253436588621</v>
      </c>
      <c r="S49" s="231">
        <v>1.7452861099525221</v>
      </c>
      <c r="T49" s="231">
        <v>1.670559305122379</v>
      </c>
      <c r="U49" s="231">
        <v>1.745416807629278</v>
      </c>
      <c r="V49" s="231">
        <v>1.317979642306508</v>
      </c>
      <c r="W49" s="231">
        <v>0.79750046402168207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42.282181410737607</v>
      </c>
      <c r="C51" s="231">
        <v>28.604468468669921</v>
      </c>
      <c r="D51" s="231">
        <v>39.475792434486209</v>
      </c>
      <c r="E51" s="231">
        <v>58.952485617004093</v>
      </c>
      <c r="F51" s="231">
        <v>44.544318153663923</v>
      </c>
      <c r="G51" s="231">
        <v>53.738471421481641</v>
      </c>
      <c r="H51" s="231">
        <v>31.05554607561082</v>
      </c>
      <c r="I51" s="231">
        <v>38.774155314516477</v>
      </c>
      <c r="J51" s="231">
        <v>36.061373897993519</v>
      </c>
      <c r="K51" s="231">
        <v>33.091898884568948</v>
      </c>
      <c r="L51" s="231">
        <v>26.336562085568151</v>
      </c>
      <c r="M51" s="231">
        <v>28.841803489516138</v>
      </c>
      <c r="N51" s="231">
        <v>39.602540677792838</v>
      </c>
      <c r="O51" s="231">
        <v>44.630163521828287</v>
      </c>
      <c r="P51" s="231">
        <v>43.396396968896902</v>
      </c>
      <c r="Q51" s="231">
        <v>31.259474786838759</v>
      </c>
      <c r="R51" s="231">
        <v>31.48965297461416</v>
      </c>
      <c r="S51" s="231">
        <v>30.66211758938725</v>
      </c>
      <c r="T51" s="231">
        <v>29.05858199482303</v>
      </c>
      <c r="U51" s="231">
        <v>31.608174684262231</v>
      </c>
      <c r="V51" s="231">
        <v>29.39236653039654</v>
      </c>
      <c r="W51" s="231">
        <v>32.659155592794427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1811.4337741699151</v>
      </c>
      <c r="C56" s="263">
        <f t="shared" si="2"/>
        <v>1421.8472919642049</v>
      </c>
      <c r="D56" s="263">
        <f t="shared" si="2"/>
        <v>1770.499709993232</v>
      </c>
      <c r="E56" s="263">
        <f t="shared" si="2"/>
        <v>2324.6034407569332</v>
      </c>
      <c r="F56" s="263">
        <f t="shared" si="2"/>
        <v>1751.415741551476</v>
      </c>
      <c r="G56" s="263">
        <f t="shared" si="2"/>
        <v>1979.4720557111141</v>
      </c>
      <c r="H56" s="263">
        <f t="shared" si="2"/>
        <v>1446.374398642391</v>
      </c>
      <c r="I56" s="263">
        <f t="shared" si="2"/>
        <v>1687.116933217769</v>
      </c>
      <c r="J56" s="263">
        <f t="shared" si="2"/>
        <v>1644.697845950617</v>
      </c>
      <c r="K56" s="263">
        <f t="shared" si="2"/>
        <v>1449.977045918587</v>
      </c>
      <c r="L56" s="263">
        <f t="shared" si="2"/>
        <v>1137.2456232917079</v>
      </c>
      <c r="M56" s="263">
        <f t="shared" si="2"/>
        <v>1237.304893766988</v>
      </c>
      <c r="N56" s="263">
        <f t="shared" si="2"/>
        <v>1433.47004757901</v>
      </c>
      <c r="O56" s="263">
        <f t="shared" si="2"/>
        <v>1509.5419816006749</v>
      </c>
      <c r="P56" s="263">
        <f t="shared" si="2"/>
        <v>1471.320466803759</v>
      </c>
      <c r="Q56" s="263">
        <f t="shared" si="2"/>
        <v>1113.6829269581331</v>
      </c>
      <c r="R56" s="263">
        <f t="shared" si="2"/>
        <v>1110.1578823107161</v>
      </c>
      <c r="S56" s="263">
        <f t="shared" si="2"/>
        <v>1078.3951793982001</v>
      </c>
      <c r="T56" s="263">
        <f t="shared" si="2"/>
        <v>1041.550986726505</v>
      </c>
      <c r="U56" s="263">
        <f t="shared" si="2"/>
        <v>1115.516081585273</v>
      </c>
      <c r="V56" s="263">
        <f t="shared" si="2"/>
        <v>1021.078251676857</v>
      </c>
      <c r="W56" s="263">
        <f t="shared" si="2"/>
        <v>1112.0519093654691</v>
      </c>
      <c r="DA56" s="70"/>
    </row>
    <row r="57" spans="1:105" ht="12" customHeight="1" x14ac:dyDescent="0.25">
      <c r="A57" s="60" t="s">
        <v>1901</v>
      </c>
      <c r="B57" s="264">
        <v>1811.4337741699151</v>
      </c>
      <c r="C57" s="264">
        <v>1421.8472919642049</v>
      </c>
      <c r="D57" s="264">
        <v>1770.499709993232</v>
      </c>
      <c r="E57" s="264">
        <v>2324.6034407569332</v>
      </c>
      <c r="F57" s="264">
        <v>1751.415741551476</v>
      </c>
      <c r="G57" s="264">
        <v>1979.4720557111141</v>
      </c>
      <c r="H57" s="264">
        <v>1446.374398642391</v>
      </c>
      <c r="I57" s="264">
        <v>1687.116933217769</v>
      </c>
      <c r="J57" s="264">
        <v>1644.697845950617</v>
      </c>
      <c r="K57" s="264">
        <v>1449.977045918587</v>
      </c>
      <c r="L57" s="264">
        <v>1137.2456232917079</v>
      </c>
      <c r="M57" s="264">
        <v>1237.304893766988</v>
      </c>
      <c r="N57" s="264">
        <v>1433.47004757901</v>
      </c>
      <c r="O57" s="264">
        <v>1509.5419816006749</v>
      </c>
      <c r="P57" s="264">
        <v>1471.320466803759</v>
      </c>
      <c r="Q57" s="264">
        <v>1113.6829269581331</v>
      </c>
      <c r="R57" s="264">
        <v>1110.1578823107161</v>
      </c>
      <c r="S57" s="264">
        <v>1078.3951793982001</v>
      </c>
      <c r="T57" s="264">
        <v>1041.550986726505</v>
      </c>
      <c r="U57" s="264">
        <v>1115.516081585273</v>
      </c>
      <c r="V57" s="264">
        <v>1021.078251676857</v>
      </c>
      <c r="W57" s="264">
        <v>1112.0519093654691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45.472417961574571</v>
      </c>
      <c r="C60" s="231">
        <v>47.642740649213238</v>
      </c>
      <c r="D60" s="231">
        <v>47.550455722754087</v>
      </c>
      <c r="E60" s="231">
        <v>46.432834695757123</v>
      </c>
      <c r="F60" s="231">
        <v>48.563653059077623</v>
      </c>
      <c r="G60" s="231">
        <v>50.221509443363317</v>
      </c>
      <c r="H60" s="231">
        <v>48.451331271222479</v>
      </c>
      <c r="I60" s="231">
        <v>46.091729516247121</v>
      </c>
      <c r="J60" s="231">
        <v>46.385953782830029</v>
      </c>
      <c r="K60" s="231">
        <v>38.774236956102158</v>
      </c>
      <c r="L60" s="231">
        <v>34.257943347401998</v>
      </c>
      <c r="M60" s="231">
        <v>36.223434215450261</v>
      </c>
      <c r="N60" s="231">
        <v>31.978850252872139</v>
      </c>
      <c r="O60" s="231">
        <v>23.139492182133861</v>
      </c>
      <c r="P60" s="231">
        <v>30.687271978403931</v>
      </c>
      <c r="Q60" s="231">
        <v>28.236005084725239</v>
      </c>
      <c r="R60" s="231">
        <v>28.152676774250381</v>
      </c>
      <c r="S60" s="231">
        <v>27.986098020633989</v>
      </c>
      <c r="T60" s="231">
        <v>23.91788573034739</v>
      </c>
      <c r="U60" s="231">
        <v>22.907159054363181</v>
      </c>
      <c r="V60" s="231">
        <v>19.863023205954921</v>
      </c>
      <c r="W60" s="231">
        <v>13.18197300565488</v>
      </c>
      <c r="DA60" s="73" t="s">
        <v>2078</v>
      </c>
    </row>
    <row r="61" spans="1:105" ht="12" customHeight="1" x14ac:dyDescent="0.25">
      <c r="A61" s="64" t="s">
        <v>160</v>
      </c>
      <c r="B61" s="231">
        <v>66.895450474202505</v>
      </c>
      <c r="C61" s="231">
        <v>78.817272575089774</v>
      </c>
      <c r="D61" s="231">
        <v>76.36381421700662</v>
      </c>
      <c r="E61" s="231">
        <v>83.447028802132436</v>
      </c>
      <c r="F61" s="231">
        <v>96.469456444781954</v>
      </c>
      <c r="G61" s="231">
        <v>124.1694006269252</v>
      </c>
      <c r="H61" s="231">
        <v>58.130981835780148</v>
      </c>
      <c r="I61" s="231">
        <v>113.6151073817252</v>
      </c>
      <c r="J61" s="231">
        <v>117.5617035459113</v>
      </c>
      <c r="K61" s="231">
        <v>113.7714905371503</v>
      </c>
      <c r="L61" s="231">
        <v>113.49294427951</v>
      </c>
      <c r="M61" s="231">
        <v>84.153443608113975</v>
      </c>
      <c r="N61" s="231">
        <v>69.545485651989679</v>
      </c>
      <c r="O61" s="231">
        <v>60.627079822514297</v>
      </c>
      <c r="P61" s="231">
        <v>80.468203565354102</v>
      </c>
      <c r="Q61" s="231">
        <v>107.514925671044</v>
      </c>
      <c r="R61" s="231">
        <v>80.431855988274805</v>
      </c>
      <c r="S61" s="231">
        <v>78.186970397373187</v>
      </c>
      <c r="T61" s="231">
        <v>95.758861997794995</v>
      </c>
      <c r="U61" s="231">
        <v>92.001177774163878</v>
      </c>
      <c r="V61" s="231">
        <v>79.90484328981097</v>
      </c>
      <c r="W61" s="231">
        <v>95.170254655330595</v>
      </c>
      <c r="DA61" s="73" t="s">
        <v>2079</v>
      </c>
    </row>
    <row r="62" spans="1:105" ht="12" customHeight="1" x14ac:dyDescent="0.25">
      <c r="A62" s="64" t="s">
        <v>70</v>
      </c>
      <c r="B62" s="231">
        <v>430.60046341200911</v>
      </c>
      <c r="C62" s="231">
        <v>437.2532246798043</v>
      </c>
      <c r="D62" s="231">
        <v>462.31166701888469</v>
      </c>
      <c r="E62" s="231">
        <v>426.14900874891998</v>
      </c>
      <c r="F62" s="231">
        <v>270.05308743769888</v>
      </c>
      <c r="G62" s="231">
        <v>192.92700299637511</v>
      </c>
      <c r="H62" s="231">
        <v>408.12570326706339</v>
      </c>
      <c r="I62" s="231">
        <v>364.18543688430162</v>
      </c>
      <c r="J62" s="231">
        <v>398.90897168206999</v>
      </c>
      <c r="K62" s="231">
        <v>304.67435188826693</v>
      </c>
      <c r="L62" s="231">
        <v>199.3978730977517</v>
      </c>
      <c r="M62" s="231">
        <v>251.67391125793901</v>
      </c>
      <c r="N62" s="231">
        <v>143.869491340363</v>
      </c>
      <c r="O62" s="231">
        <v>86.870503941178143</v>
      </c>
      <c r="P62" s="231">
        <v>58.273082193092947</v>
      </c>
      <c r="Q62" s="231">
        <v>40.147752597201183</v>
      </c>
      <c r="R62" s="231">
        <v>56.883760309765862</v>
      </c>
      <c r="S62" s="231">
        <v>52.358583298575653</v>
      </c>
      <c r="T62" s="231">
        <v>50.116779153671388</v>
      </c>
      <c r="U62" s="231">
        <v>52.362504228878358</v>
      </c>
      <c r="V62" s="231">
        <v>39.539389269195233</v>
      </c>
      <c r="W62" s="231">
        <v>23.925013920650461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1268.4654423221291</v>
      </c>
      <c r="C64" s="231">
        <v>858.13405406009781</v>
      </c>
      <c r="D64" s="231">
        <v>1184.2737730345859</v>
      </c>
      <c r="E64" s="231">
        <v>1768.5745685101231</v>
      </c>
      <c r="F64" s="231">
        <v>1336.329544609918</v>
      </c>
      <c r="G64" s="231">
        <v>1612.1541426444501</v>
      </c>
      <c r="H64" s="231">
        <v>931.66638226832504</v>
      </c>
      <c r="I64" s="231">
        <v>1163.2246594354949</v>
      </c>
      <c r="J64" s="231">
        <v>1081.841216939805</v>
      </c>
      <c r="K64" s="231">
        <v>992.75696653706825</v>
      </c>
      <c r="L64" s="231">
        <v>790.09686256704481</v>
      </c>
      <c r="M64" s="231">
        <v>865.25410468548432</v>
      </c>
      <c r="N64" s="231">
        <v>1188.0762203337849</v>
      </c>
      <c r="O64" s="231">
        <v>1338.904905654849</v>
      </c>
      <c r="P64" s="231">
        <v>1301.8919090669081</v>
      </c>
      <c r="Q64" s="231">
        <v>937.78424360516283</v>
      </c>
      <c r="R64" s="231">
        <v>944.68958923842501</v>
      </c>
      <c r="S64" s="231">
        <v>919.86352768161748</v>
      </c>
      <c r="T64" s="231">
        <v>871.75745984469097</v>
      </c>
      <c r="U64" s="231">
        <v>948.24524052786717</v>
      </c>
      <c r="V64" s="231">
        <v>881.77099591189574</v>
      </c>
      <c r="W64" s="231">
        <v>979.77466778383325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211.33394031982289</v>
      </c>
      <c r="C69" s="263">
        <f t="shared" si="3"/>
        <v>165.88218406249021</v>
      </c>
      <c r="D69" s="263">
        <f t="shared" si="3"/>
        <v>206.55829949920991</v>
      </c>
      <c r="E69" s="263">
        <f t="shared" si="3"/>
        <v>271.2037347549749</v>
      </c>
      <c r="F69" s="263">
        <f t="shared" si="3"/>
        <v>204.33183651433839</v>
      </c>
      <c r="G69" s="263">
        <f t="shared" si="3"/>
        <v>230.93840649962931</v>
      </c>
      <c r="H69" s="263">
        <f t="shared" si="3"/>
        <v>168.74367984161179</v>
      </c>
      <c r="I69" s="263">
        <f t="shared" si="3"/>
        <v>196.83030887540579</v>
      </c>
      <c r="J69" s="263">
        <f t="shared" si="3"/>
        <v>191.88141536090481</v>
      </c>
      <c r="K69" s="263">
        <f t="shared" si="3"/>
        <v>169.1639886905015</v>
      </c>
      <c r="L69" s="263">
        <f t="shared" si="3"/>
        <v>132.678656050699</v>
      </c>
      <c r="M69" s="263">
        <f t="shared" si="3"/>
        <v>144.35223760614821</v>
      </c>
      <c r="N69" s="263">
        <f t="shared" si="3"/>
        <v>167.2381722175507</v>
      </c>
      <c r="O69" s="263">
        <f t="shared" si="3"/>
        <v>176.113231186745</v>
      </c>
      <c r="P69" s="263">
        <f t="shared" si="3"/>
        <v>171.654054460438</v>
      </c>
      <c r="Q69" s="263">
        <f t="shared" si="3"/>
        <v>129.92967481178189</v>
      </c>
      <c r="R69" s="263">
        <f t="shared" si="3"/>
        <v>129.51841960291651</v>
      </c>
      <c r="S69" s="263">
        <f t="shared" si="3"/>
        <v>125.81277092978971</v>
      </c>
      <c r="T69" s="263">
        <f t="shared" si="3"/>
        <v>121.51428178475859</v>
      </c>
      <c r="U69" s="263">
        <f t="shared" si="3"/>
        <v>130.1435428516148</v>
      </c>
      <c r="V69" s="263">
        <f t="shared" si="3"/>
        <v>119.12579602896631</v>
      </c>
      <c r="W69" s="263">
        <f t="shared" si="3"/>
        <v>129.7393894259711</v>
      </c>
      <c r="DA69" s="70"/>
    </row>
    <row r="70" spans="1:105" ht="12" customHeight="1" x14ac:dyDescent="0.25">
      <c r="A70" s="60" t="s">
        <v>1916</v>
      </c>
      <c r="B70" s="264">
        <v>211.33394031982289</v>
      </c>
      <c r="C70" s="264">
        <v>165.88218406249021</v>
      </c>
      <c r="D70" s="264">
        <v>206.55829949920991</v>
      </c>
      <c r="E70" s="264">
        <v>271.2037347549749</v>
      </c>
      <c r="F70" s="264">
        <v>204.33183651433839</v>
      </c>
      <c r="G70" s="264">
        <v>230.93840649962931</v>
      </c>
      <c r="H70" s="264">
        <v>168.74367984161179</v>
      </c>
      <c r="I70" s="264">
        <v>196.83030887540579</v>
      </c>
      <c r="J70" s="264">
        <v>191.88141536090481</v>
      </c>
      <c r="K70" s="264">
        <v>169.1639886905015</v>
      </c>
      <c r="L70" s="264">
        <v>132.678656050699</v>
      </c>
      <c r="M70" s="264">
        <v>144.35223760614821</v>
      </c>
      <c r="N70" s="264">
        <v>167.2381722175507</v>
      </c>
      <c r="O70" s="264">
        <v>176.113231186745</v>
      </c>
      <c r="P70" s="264">
        <v>171.654054460438</v>
      </c>
      <c r="Q70" s="264">
        <v>129.92967481178189</v>
      </c>
      <c r="R70" s="264">
        <v>129.51841960291651</v>
      </c>
      <c r="S70" s="264">
        <v>125.81277092978971</v>
      </c>
      <c r="T70" s="264">
        <v>121.51428178475859</v>
      </c>
      <c r="U70" s="264">
        <v>130.1435428516148</v>
      </c>
      <c r="V70" s="264">
        <v>119.12579602896631</v>
      </c>
      <c r="W70" s="264">
        <v>129.7393894259711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5.3051154288503533</v>
      </c>
      <c r="C73" s="231">
        <v>5.5583197424081972</v>
      </c>
      <c r="D73" s="231">
        <v>5.5475531676546286</v>
      </c>
      <c r="E73" s="231">
        <v>5.4171640478383187</v>
      </c>
      <c r="F73" s="231">
        <v>5.6657595235590401</v>
      </c>
      <c r="G73" s="231">
        <v>5.8591761017257067</v>
      </c>
      <c r="H73" s="231">
        <v>5.6526553149759389</v>
      </c>
      <c r="I73" s="231">
        <v>5.3773684435621494</v>
      </c>
      <c r="J73" s="231">
        <v>5.4116946079968242</v>
      </c>
      <c r="K73" s="231">
        <v>4.5236609782119066</v>
      </c>
      <c r="L73" s="231">
        <v>3.9967600571968922</v>
      </c>
      <c r="M73" s="231">
        <v>4.2260673251358529</v>
      </c>
      <c r="N73" s="231">
        <v>3.7308658628350728</v>
      </c>
      <c r="O73" s="231">
        <v>2.6996074212489432</v>
      </c>
      <c r="P73" s="231">
        <v>3.5801817308137829</v>
      </c>
      <c r="Q73" s="231">
        <v>3.2942005932179361</v>
      </c>
      <c r="R73" s="231">
        <v>3.2844789569958688</v>
      </c>
      <c r="S73" s="231">
        <v>3.265044769073957</v>
      </c>
      <c r="T73" s="231">
        <v>2.7904200018738559</v>
      </c>
      <c r="U73" s="231">
        <v>2.6725018896756958</v>
      </c>
      <c r="V73" s="231">
        <v>2.3173527073614011</v>
      </c>
      <c r="W73" s="231">
        <v>1.537896850659733</v>
      </c>
      <c r="DA73" s="73" t="s">
        <v>2090</v>
      </c>
    </row>
    <row r="74" spans="1:105" ht="12" customHeight="1" x14ac:dyDescent="0.25">
      <c r="A74" s="64" t="s">
        <v>160</v>
      </c>
      <c r="B74" s="231">
        <v>7.8044692219902716</v>
      </c>
      <c r="C74" s="231">
        <v>9.1953484670937815</v>
      </c>
      <c r="D74" s="231">
        <v>8.9091116586507457</v>
      </c>
      <c r="E74" s="231">
        <v>9.7354866935820983</v>
      </c>
      <c r="F74" s="231">
        <v>11.25476991855786</v>
      </c>
      <c r="G74" s="231">
        <v>14.486430073141239</v>
      </c>
      <c r="H74" s="231">
        <v>6.781947880840999</v>
      </c>
      <c r="I74" s="231">
        <v>13.255095861201241</v>
      </c>
      <c r="J74" s="231">
        <v>13.715532080356279</v>
      </c>
      <c r="K74" s="231">
        <v>13.273340562667499</v>
      </c>
      <c r="L74" s="231">
        <v>13.24084349927614</v>
      </c>
      <c r="M74" s="231">
        <v>9.8179017542799372</v>
      </c>
      <c r="N74" s="231">
        <v>8.1136399927321072</v>
      </c>
      <c r="O74" s="231">
        <v>7.0731593126266494</v>
      </c>
      <c r="P74" s="231">
        <v>9.3879570826246184</v>
      </c>
      <c r="Q74" s="231">
        <v>12.5434079949551</v>
      </c>
      <c r="R74" s="231">
        <v>9.3837165319653693</v>
      </c>
      <c r="S74" s="231">
        <v>9.1218132130268543</v>
      </c>
      <c r="T74" s="231">
        <v>11.17186723307606</v>
      </c>
      <c r="U74" s="231">
        <v>10.73347074031909</v>
      </c>
      <c r="V74" s="231">
        <v>9.3222317171445876</v>
      </c>
      <c r="W74" s="231">
        <v>11.103196376455211</v>
      </c>
      <c r="DA74" s="73" t="s">
        <v>2091</v>
      </c>
    </row>
    <row r="75" spans="1:105" ht="12" customHeight="1" x14ac:dyDescent="0.25">
      <c r="A75" s="64" t="s">
        <v>70</v>
      </c>
      <c r="B75" s="231">
        <v>50.236720731400943</v>
      </c>
      <c r="C75" s="231">
        <v>51.012876212643711</v>
      </c>
      <c r="D75" s="231">
        <v>53.936361152203077</v>
      </c>
      <c r="E75" s="231">
        <v>49.717384354040547</v>
      </c>
      <c r="F75" s="231">
        <v>31.506193534398129</v>
      </c>
      <c r="G75" s="231">
        <v>22.50815034957704</v>
      </c>
      <c r="H75" s="231">
        <v>47.614665381157252</v>
      </c>
      <c r="I75" s="231">
        <v>42.488300969835088</v>
      </c>
      <c r="J75" s="231">
        <v>46.539380029574723</v>
      </c>
      <c r="K75" s="231">
        <v>35.545341053631049</v>
      </c>
      <c r="L75" s="231">
        <v>23.263085194737648</v>
      </c>
      <c r="M75" s="231">
        <v>29.361956313426131</v>
      </c>
      <c r="N75" s="231">
        <v>16.784773989708981</v>
      </c>
      <c r="O75" s="231">
        <v>10.13489212647076</v>
      </c>
      <c r="P75" s="231">
        <v>6.7985262558608248</v>
      </c>
      <c r="Q75" s="231">
        <v>4.6839044696734593</v>
      </c>
      <c r="R75" s="231">
        <v>6.6364387028059992</v>
      </c>
      <c r="S75" s="231">
        <v>6.1085013848338114</v>
      </c>
      <c r="T75" s="231">
        <v>5.8469575679283139</v>
      </c>
      <c r="U75" s="231">
        <v>6.1089588267024588</v>
      </c>
      <c r="V75" s="231">
        <v>4.6129287480727639</v>
      </c>
      <c r="W75" s="231">
        <v>2.7912516240758811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147.9876349375813</v>
      </c>
      <c r="C77" s="231">
        <v>100.1156396403445</v>
      </c>
      <c r="D77" s="231">
        <v>138.16527352070139</v>
      </c>
      <c r="E77" s="231">
        <v>206.33369965951391</v>
      </c>
      <c r="F77" s="231">
        <v>155.9051135378233</v>
      </c>
      <c r="G77" s="231">
        <v>188.0846499751853</v>
      </c>
      <c r="H77" s="231">
        <v>108.69441126463759</v>
      </c>
      <c r="I77" s="231">
        <v>135.70954360080739</v>
      </c>
      <c r="J77" s="231">
        <v>126.214808642977</v>
      </c>
      <c r="K77" s="231">
        <v>115.821646095991</v>
      </c>
      <c r="L77" s="231">
        <v>92.177967299488344</v>
      </c>
      <c r="M77" s="231">
        <v>100.9463122133063</v>
      </c>
      <c r="N77" s="231">
        <v>138.6088923722746</v>
      </c>
      <c r="O77" s="231">
        <v>156.20557232639871</v>
      </c>
      <c r="P77" s="231">
        <v>151.88738939113881</v>
      </c>
      <c r="Q77" s="231">
        <v>109.4081617539354</v>
      </c>
      <c r="R77" s="231">
        <v>110.2137854111493</v>
      </c>
      <c r="S77" s="231">
        <v>107.3174115628551</v>
      </c>
      <c r="T77" s="231">
        <v>101.7050369818804</v>
      </c>
      <c r="U77" s="231">
        <v>110.6286113949175</v>
      </c>
      <c r="V77" s="231">
        <v>102.8732828563876</v>
      </c>
      <c r="W77" s="231">
        <v>114.30704457478021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205.29401221632881</v>
      </c>
      <c r="C83" s="225">
        <v>53.924576198964168</v>
      </c>
      <c r="D83" s="225">
        <v>82.553707892741556</v>
      </c>
      <c r="E83" s="225">
        <v>142.58188023289421</v>
      </c>
      <c r="F83" s="225">
        <v>79.608110266611021</v>
      </c>
      <c r="G83" s="225">
        <v>101.37238868559049</v>
      </c>
      <c r="H83" s="225">
        <v>66.412631674612385</v>
      </c>
      <c r="I83" s="225">
        <v>83.412527537158766</v>
      </c>
      <c r="J83" s="225">
        <v>61.403070634314084</v>
      </c>
      <c r="K83" s="225">
        <v>59.490160578798317</v>
      </c>
      <c r="L83" s="225">
        <v>72.391262329469015</v>
      </c>
      <c r="M83" s="225">
        <v>62.638359806692193</v>
      </c>
      <c r="N83" s="225">
        <v>93.734572884207225</v>
      </c>
      <c r="O83" s="225">
        <v>74.584794105369795</v>
      </c>
      <c r="P83" s="225">
        <v>59.348208947371589</v>
      </c>
      <c r="Q83" s="225">
        <v>38.092645521567661</v>
      </c>
      <c r="R83" s="225">
        <v>35.758691015014399</v>
      </c>
      <c r="S83" s="225">
        <v>30.477070837714329</v>
      </c>
      <c r="T83" s="225">
        <v>38.050907471270911</v>
      </c>
      <c r="U83" s="225">
        <v>32.027843028532622</v>
      </c>
      <c r="V83" s="225">
        <v>28.341887592640639</v>
      </c>
      <c r="W83" s="225">
        <v>24.151463228446239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205.29401221632881</v>
      </c>
      <c r="C88" s="262">
        <v>53.924576198964168</v>
      </c>
      <c r="D88" s="262">
        <v>82.553707892741556</v>
      </c>
      <c r="E88" s="262">
        <v>142.58188023289421</v>
      </c>
      <c r="F88" s="262">
        <v>79.608110266611021</v>
      </c>
      <c r="G88" s="262">
        <v>101.37238868559049</v>
      </c>
      <c r="H88" s="262">
        <v>66.412631674612385</v>
      </c>
      <c r="I88" s="262">
        <v>83.412527537158766</v>
      </c>
      <c r="J88" s="262">
        <v>61.403070634314084</v>
      </c>
      <c r="K88" s="262">
        <v>59.490160578798317</v>
      </c>
      <c r="L88" s="262">
        <v>72.391262329469015</v>
      </c>
      <c r="M88" s="262">
        <v>62.638359806692193</v>
      </c>
      <c r="N88" s="262">
        <v>93.734572884207225</v>
      </c>
      <c r="O88" s="262">
        <v>74.584794105369795</v>
      </c>
      <c r="P88" s="262">
        <v>59.348208947371589</v>
      </c>
      <c r="Q88" s="262">
        <v>38.092645521567661</v>
      </c>
      <c r="R88" s="262">
        <v>35.758691015014399</v>
      </c>
      <c r="S88" s="262">
        <v>30.477070837714329</v>
      </c>
      <c r="T88" s="262">
        <v>38.050907471270911</v>
      </c>
      <c r="U88" s="262">
        <v>32.027843028532622</v>
      </c>
      <c r="V88" s="262">
        <v>28.341887592640639</v>
      </c>
      <c r="W88" s="262">
        <v>24.151463228446239</v>
      </c>
      <c r="DA88" s="68" t="s">
        <v>2104</v>
      </c>
    </row>
    <row r="89" spans="1:105" ht="12" customHeight="1" x14ac:dyDescent="0.25">
      <c r="A89" s="37" t="s">
        <v>160</v>
      </c>
      <c r="B89" s="228">
        <v>10.28428756671874</v>
      </c>
      <c r="C89" s="228">
        <v>4.5361887004668429</v>
      </c>
      <c r="D89" s="228">
        <v>5.0007361958724452</v>
      </c>
      <c r="E89" s="228">
        <v>6.4243496316260718</v>
      </c>
      <c r="F89" s="228">
        <v>5.3599640426627024</v>
      </c>
      <c r="G89" s="228">
        <v>7.2494258296434024</v>
      </c>
      <c r="H89" s="228">
        <v>3.9004261130131632</v>
      </c>
      <c r="I89" s="228">
        <v>7.4221711442607541</v>
      </c>
      <c r="J89" s="228">
        <v>6.0185359426977048</v>
      </c>
      <c r="K89" s="228">
        <v>6.1166833966840608</v>
      </c>
      <c r="L89" s="228">
        <v>9.092507949546869</v>
      </c>
      <c r="M89" s="228">
        <v>5.5521295245349434</v>
      </c>
      <c r="N89" s="228">
        <v>5.1834477431385473</v>
      </c>
      <c r="O89" s="228">
        <v>3.230978864859384</v>
      </c>
      <c r="P89" s="228">
        <v>3.454703094494374</v>
      </c>
      <c r="Q89" s="228">
        <v>3.9180438215603162</v>
      </c>
      <c r="R89" s="228">
        <v>2.8056557585845958</v>
      </c>
      <c r="S89" s="228">
        <v>2.3875643967650442</v>
      </c>
      <c r="T89" s="228">
        <v>3.7660466445603822</v>
      </c>
      <c r="U89" s="228">
        <v>2.8325973811096672</v>
      </c>
      <c r="V89" s="228">
        <v>2.354903798464242</v>
      </c>
      <c r="W89" s="228">
        <v>2.138249930549502</v>
      </c>
      <c r="DA89" s="69" t="s">
        <v>2105</v>
      </c>
    </row>
    <row r="90" spans="1:105" ht="12" customHeight="1" x14ac:dyDescent="0.25">
      <c r="A90" s="37" t="s">
        <v>162</v>
      </c>
      <c r="B90" s="228">
        <v>195.00972464961001</v>
      </c>
      <c r="C90" s="228">
        <v>49.38838749849733</v>
      </c>
      <c r="D90" s="228">
        <v>77.552971696869108</v>
      </c>
      <c r="E90" s="228">
        <v>136.15753060126809</v>
      </c>
      <c r="F90" s="228">
        <v>74.248146223948325</v>
      </c>
      <c r="G90" s="228">
        <v>94.12296285594708</v>
      </c>
      <c r="H90" s="228">
        <v>62.512205561599217</v>
      </c>
      <c r="I90" s="228">
        <v>75.990356392898008</v>
      </c>
      <c r="J90" s="228">
        <v>55.384534691616381</v>
      </c>
      <c r="K90" s="228">
        <v>53.373477182114257</v>
      </c>
      <c r="L90" s="228">
        <v>63.298754379922137</v>
      </c>
      <c r="M90" s="228">
        <v>57.086230282157253</v>
      </c>
      <c r="N90" s="228">
        <v>88.551125141068681</v>
      </c>
      <c r="O90" s="228">
        <v>71.353815240510414</v>
      </c>
      <c r="P90" s="228">
        <v>55.893505852877212</v>
      </c>
      <c r="Q90" s="228">
        <v>34.174601700007337</v>
      </c>
      <c r="R90" s="228">
        <v>32.9530352564298</v>
      </c>
      <c r="S90" s="228">
        <v>28.08950644094929</v>
      </c>
      <c r="T90" s="228">
        <v>34.284860826710528</v>
      </c>
      <c r="U90" s="228">
        <v>29.195245647422951</v>
      </c>
      <c r="V90" s="228">
        <v>25.986983794176389</v>
      </c>
      <c r="W90" s="228">
        <v>22.013213297896741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1.0000000000000004</v>
      </c>
      <c r="C98" s="234">
        <f t="shared" si="4"/>
        <v>1</v>
      </c>
      <c r="D98" s="234">
        <f t="shared" si="4"/>
        <v>0.99999999999999989</v>
      </c>
      <c r="E98" s="234">
        <f t="shared" si="4"/>
        <v>1.0000000000000002</v>
      </c>
      <c r="F98" s="234">
        <f t="shared" si="4"/>
        <v>0.99999999999999989</v>
      </c>
      <c r="G98" s="234">
        <f t="shared" si="4"/>
        <v>1</v>
      </c>
      <c r="H98" s="234">
        <f t="shared" si="4"/>
        <v>1.0000000000000002</v>
      </c>
      <c r="I98" s="234">
        <f t="shared" si="4"/>
        <v>1.0000000000000002</v>
      </c>
      <c r="J98" s="234">
        <f t="shared" si="4"/>
        <v>1</v>
      </c>
      <c r="K98" s="234">
        <f t="shared" si="4"/>
        <v>0.99999999999999989</v>
      </c>
      <c r="L98" s="234">
        <f t="shared" si="4"/>
        <v>0.99999999999999978</v>
      </c>
      <c r="M98" s="234">
        <f t="shared" si="4"/>
        <v>1.0000000000000002</v>
      </c>
      <c r="N98" s="234">
        <f t="shared" si="4"/>
        <v>1</v>
      </c>
      <c r="O98" s="234">
        <f t="shared" si="4"/>
        <v>0.99999999999999989</v>
      </c>
      <c r="P98" s="234">
        <f t="shared" si="4"/>
        <v>0.99999999999999989</v>
      </c>
      <c r="Q98" s="234">
        <f t="shared" si="4"/>
        <v>0.99999999999999967</v>
      </c>
      <c r="R98" s="234">
        <f t="shared" si="4"/>
        <v>0.99999999999999978</v>
      </c>
      <c r="S98" s="234">
        <f t="shared" si="4"/>
        <v>1.0000000000000002</v>
      </c>
      <c r="T98" s="234">
        <f t="shared" si="4"/>
        <v>1</v>
      </c>
      <c r="U98" s="234">
        <f t="shared" si="4"/>
        <v>1</v>
      </c>
      <c r="V98" s="234">
        <f t="shared" si="4"/>
        <v>1</v>
      </c>
      <c r="W98" s="234">
        <f t="shared" si="4"/>
        <v>1.0000000000000004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2.2560944540104794E-2</v>
      </c>
      <c r="C103" s="270">
        <f t="shared" si="9"/>
        <v>1.6887285832738082E-2</v>
      </c>
      <c r="D103" s="270">
        <f t="shared" si="9"/>
        <v>1.8474441819302329E-2</v>
      </c>
      <c r="E103" s="270">
        <f t="shared" si="9"/>
        <v>2.004095217906442E-2</v>
      </c>
      <c r="F103" s="270">
        <f t="shared" si="9"/>
        <v>1.8752768445390998E-2</v>
      </c>
      <c r="G103" s="270">
        <f t="shared" si="9"/>
        <v>1.9748107388289297E-2</v>
      </c>
      <c r="H103" s="270">
        <f t="shared" si="9"/>
        <v>1.9686959286425419E-2</v>
      </c>
      <c r="I103" s="270">
        <f t="shared" si="9"/>
        <v>2.0335532496540097E-2</v>
      </c>
      <c r="J103" s="270">
        <f t="shared" si="9"/>
        <v>1.7303143514941027E-2</v>
      </c>
      <c r="K103" s="270">
        <f t="shared" si="9"/>
        <v>1.8357201340424154E-2</v>
      </c>
      <c r="L103" s="270">
        <f t="shared" si="9"/>
        <v>2.1667021977473562E-2</v>
      </c>
      <c r="M103" s="270">
        <f t="shared" si="9"/>
        <v>2.0024208418401943E-2</v>
      </c>
      <c r="N103" s="270">
        <f t="shared" si="9"/>
        <v>2.2175859752320792E-2</v>
      </c>
      <c r="O103" s="270">
        <f t="shared" si="9"/>
        <v>2.0000466323091916E-2</v>
      </c>
      <c r="P103" s="270">
        <f t="shared" si="9"/>
        <v>1.7511379636736435E-2</v>
      </c>
      <c r="Q103" s="270">
        <f t="shared" si="9"/>
        <v>1.8870846545718949E-2</v>
      </c>
      <c r="R103" s="270">
        <f t="shared" si="9"/>
        <v>1.9305976124621132E-2</v>
      </c>
      <c r="S103" s="270">
        <f t="shared" si="9"/>
        <v>1.8570468080214574E-2</v>
      </c>
      <c r="T103" s="270">
        <f t="shared" si="9"/>
        <v>2.011498976498247E-2</v>
      </c>
      <c r="U103" s="270">
        <f t="shared" si="9"/>
        <v>1.9824053065992647E-2</v>
      </c>
      <c r="V103" s="270">
        <f t="shared" si="9"/>
        <v>1.7342206093169363E-2</v>
      </c>
      <c r="W103" s="270">
        <f t="shared" si="9"/>
        <v>1.5700193479527679E-2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0.97743905545989562</v>
      </c>
      <c r="C105" s="271">
        <f t="shared" si="11"/>
        <v>0.98311271416726187</v>
      </c>
      <c r="D105" s="271">
        <f t="shared" si="11"/>
        <v>0.98152555818069753</v>
      </c>
      <c r="E105" s="271">
        <f t="shared" si="11"/>
        <v>0.9799590478209359</v>
      </c>
      <c r="F105" s="271">
        <f t="shared" si="11"/>
        <v>0.98124723155460891</v>
      </c>
      <c r="G105" s="271">
        <f t="shared" si="11"/>
        <v>0.98025189261171075</v>
      </c>
      <c r="H105" s="271">
        <f t="shared" si="11"/>
        <v>0.98031304071357472</v>
      </c>
      <c r="I105" s="271">
        <f t="shared" si="11"/>
        <v>0.97966446750346003</v>
      </c>
      <c r="J105" s="271">
        <f t="shared" si="11"/>
        <v>0.982696856485059</v>
      </c>
      <c r="K105" s="271">
        <f t="shared" si="11"/>
        <v>0.98164279865957571</v>
      </c>
      <c r="L105" s="271">
        <f t="shared" si="11"/>
        <v>0.97833297802252617</v>
      </c>
      <c r="M105" s="271">
        <f t="shared" si="11"/>
        <v>0.9799757915815982</v>
      </c>
      <c r="N105" s="271">
        <f t="shared" si="11"/>
        <v>0.97782414024767916</v>
      </c>
      <c r="O105" s="271">
        <f t="shared" si="11"/>
        <v>0.97999953367690795</v>
      </c>
      <c r="P105" s="271">
        <f t="shared" si="11"/>
        <v>0.98248862036326345</v>
      </c>
      <c r="Q105" s="271">
        <f t="shared" si="11"/>
        <v>0.98112915345428076</v>
      </c>
      <c r="R105" s="271">
        <f t="shared" si="11"/>
        <v>0.98069402387537863</v>
      </c>
      <c r="S105" s="271">
        <f t="shared" si="11"/>
        <v>0.98142953191978555</v>
      </c>
      <c r="T105" s="271">
        <f t="shared" si="11"/>
        <v>0.97988501023501762</v>
      </c>
      <c r="U105" s="271">
        <f t="shared" si="11"/>
        <v>0.98017594693400745</v>
      </c>
      <c r="V105" s="271">
        <f t="shared" si="11"/>
        <v>0.98265779390683072</v>
      </c>
      <c r="W105" s="271">
        <f t="shared" si="11"/>
        <v>0.98429980652047266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0.97743905545989562</v>
      </c>
      <c r="C106" s="320">
        <f t="shared" si="12"/>
        <v>0.98311271416726187</v>
      </c>
      <c r="D106" s="320">
        <f t="shared" si="12"/>
        <v>0.98152555818069753</v>
      </c>
      <c r="E106" s="320">
        <f t="shared" si="12"/>
        <v>0.9799590478209359</v>
      </c>
      <c r="F106" s="320">
        <f t="shared" si="12"/>
        <v>0.98124723155460891</v>
      </c>
      <c r="G106" s="320">
        <f t="shared" si="12"/>
        <v>0.98025189261171075</v>
      </c>
      <c r="H106" s="320">
        <f t="shared" si="12"/>
        <v>0.98031304071357472</v>
      </c>
      <c r="I106" s="320">
        <f t="shared" si="12"/>
        <v>0.97966446750346003</v>
      </c>
      <c r="J106" s="320">
        <f t="shared" si="12"/>
        <v>0.982696856485059</v>
      </c>
      <c r="K106" s="320">
        <f t="shared" si="12"/>
        <v>0.98164279865957571</v>
      </c>
      <c r="L106" s="320">
        <f t="shared" si="12"/>
        <v>0.97833297802252617</v>
      </c>
      <c r="M106" s="320">
        <f t="shared" si="12"/>
        <v>0.9799757915815982</v>
      </c>
      <c r="N106" s="320">
        <f t="shared" si="12"/>
        <v>0.97782414024767916</v>
      </c>
      <c r="O106" s="320">
        <f t="shared" si="12"/>
        <v>0.97999953367690795</v>
      </c>
      <c r="P106" s="320">
        <f t="shared" si="12"/>
        <v>0.98248862036326345</v>
      </c>
      <c r="Q106" s="320">
        <f t="shared" si="12"/>
        <v>0.98112915345428076</v>
      </c>
      <c r="R106" s="320">
        <f t="shared" si="12"/>
        <v>0.98069402387537863</v>
      </c>
      <c r="S106" s="320">
        <f t="shared" si="12"/>
        <v>0.98142953191978555</v>
      </c>
      <c r="T106" s="320">
        <f t="shared" si="12"/>
        <v>0.97988501023501762</v>
      </c>
      <c r="U106" s="320">
        <f t="shared" si="12"/>
        <v>0.98017594693400745</v>
      </c>
      <c r="V106" s="320">
        <f t="shared" si="12"/>
        <v>0.98265779390683072</v>
      </c>
      <c r="W106" s="320">
        <f t="shared" si="12"/>
        <v>0.98429980652047266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0.99999999999999967</v>
      </c>
      <c r="D110" s="234">
        <f t="shared" si="15"/>
        <v>1</v>
      </c>
      <c r="E110" s="234">
        <f t="shared" si="15"/>
        <v>1.0000000000000002</v>
      </c>
      <c r="F110" s="234">
        <f t="shared" si="15"/>
        <v>0.99999999999999989</v>
      </c>
      <c r="G110" s="234">
        <f t="shared" si="15"/>
        <v>1.0000000000000002</v>
      </c>
      <c r="H110" s="234">
        <f t="shared" si="15"/>
        <v>1</v>
      </c>
      <c r="I110" s="234">
        <f t="shared" si="15"/>
        <v>1</v>
      </c>
      <c r="J110" s="234">
        <f t="shared" si="15"/>
        <v>1.0000000000000002</v>
      </c>
      <c r="K110" s="234">
        <f t="shared" si="15"/>
        <v>0.99999999999999956</v>
      </c>
      <c r="L110" s="234">
        <f t="shared" si="15"/>
        <v>0.99999999999999956</v>
      </c>
      <c r="M110" s="234">
        <f t="shared" si="15"/>
        <v>1.0000000000000002</v>
      </c>
      <c r="N110" s="234">
        <f t="shared" si="15"/>
        <v>1</v>
      </c>
      <c r="O110" s="234">
        <f t="shared" si="15"/>
        <v>0.99999999999999978</v>
      </c>
      <c r="P110" s="234">
        <f t="shared" si="15"/>
        <v>1.0000000000000004</v>
      </c>
      <c r="Q110" s="234">
        <f t="shared" si="15"/>
        <v>0.99999999999999956</v>
      </c>
      <c r="R110" s="234">
        <f t="shared" si="15"/>
        <v>0.99999999999999978</v>
      </c>
      <c r="S110" s="234">
        <f t="shared" si="15"/>
        <v>1</v>
      </c>
      <c r="T110" s="234">
        <f t="shared" si="15"/>
        <v>1</v>
      </c>
      <c r="U110" s="234">
        <f t="shared" si="15"/>
        <v>1.0000000000000004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1.7349894505922069E-2</v>
      </c>
      <c r="C115" s="302">
        <f t="shared" si="20"/>
        <v>1.296932976308245E-2</v>
      </c>
      <c r="D115" s="302">
        <f t="shared" si="20"/>
        <v>1.4193571899530083E-2</v>
      </c>
      <c r="E115" s="302">
        <f t="shared" si="20"/>
        <v>1.540278911608778E-2</v>
      </c>
      <c r="F115" s="302">
        <f t="shared" si="20"/>
        <v>1.4408351832106665E-2</v>
      </c>
      <c r="G115" s="302">
        <f t="shared" si="20"/>
        <v>1.5176669020723855E-2</v>
      </c>
      <c r="H115" s="302">
        <f t="shared" si="20"/>
        <v>1.5129457462881801E-2</v>
      </c>
      <c r="I115" s="302">
        <f t="shared" si="20"/>
        <v>1.5630280856216518E-2</v>
      </c>
      <c r="J115" s="302">
        <f t="shared" si="20"/>
        <v>1.3290010125498275E-2</v>
      </c>
      <c r="K115" s="302">
        <f t="shared" si="20"/>
        <v>1.4103107860794413E-2</v>
      </c>
      <c r="L115" s="302">
        <f t="shared" si="20"/>
        <v>1.6658928080104551E-2</v>
      </c>
      <c r="M115" s="302">
        <f t="shared" si="20"/>
        <v>1.538985957882897E-2</v>
      </c>
      <c r="N115" s="302">
        <f t="shared" si="20"/>
        <v>1.7052203562834788E-2</v>
      </c>
      <c r="O115" s="302">
        <f t="shared" si="20"/>
        <v>1.5371526100644812E-2</v>
      </c>
      <c r="P115" s="302">
        <f t="shared" si="20"/>
        <v>1.3450610913508057E-2</v>
      </c>
      <c r="Q115" s="302">
        <f t="shared" si="20"/>
        <v>1.4499479225670551E-2</v>
      </c>
      <c r="R115" s="302">
        <f t="shared" si="20"/>
        <v>1.483533662788282E-2</v>
      </c>
      <c r="S115" s="302">
        <f t="shared" si="20"/>
        <v>1.4267670545740567E-2</v>
      </c>
      <c r="T115" s="302">
        <f t="shared" si="20"/>
        <v>1.545996218902183E-2</v>
      </c>
      <c r="U115" s="302">
        <f t="shared" si="20"/>
        <v>1.5235307469488705E-2</v>
      </c>
      <c r="V115" s="302">
        <f t="shared" si="20"/>
        <v>1.3320135688271633E-2</v>
      </c>
      <c r="W115" s="302">
        <f t="shared" si="20"/>
        <v>1.2054273340907423E-2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2.8482611753451542E-2</v>
      </c>
      <c r="C116" s="303">
        <f t="shared" si="21"/>
        <v>2.8609584644548328E-2</v>
      </c>
      <c r="D116" s="303">
        <f t="shared" si="21"/>
        <v>2.8574099365231014E-2</v>
      </c>
      <c r="E116" s="303">
        <f t="shared" si="21"/>
        <v>2.8539049590838035E-2</v>
      </c>
      <c r="F116" s="303">
        <f t="shared" si="21"/>
        <v>2.8567873859938944E-2</v>
      </c>
      <c r="G116" s="303">
        <f t="shared" si="21"/>
        <v>2.854560379650075E-2</v>
      </c>
      <c r="H116" s="303">
        <f t="shared" si="21"/>
        <v>2.8546972247452694E-2</v>
      </c>
      <c r="I116" s="303">
        <f t="shared" si="21"/>
        <v>2.8532455627356044E-2</v>
      </c>
      <c r="J116" s="303">
        <f t="shared" si="21"/>
        <v>2.8600289561579777E-2</v>
      </c>
      <c r="K116" s="303">
        <f t="shared" si="21"/>
        <v>2.8576721511281329E-2</v>
      </c>
      <c r="L116" s="303">
        <f t="shared" si="21"/>
        <v>2.8502639765794067E-2</v>
      </c>
      <c r="M116" s="303">
        <f t="shared" si="21"/>
        <v>2.8539424360033934E-2</v>
      </c>
      <c r="N116" s="303">
        <f t="shared" si="21"/>
        <v>2.8491240476439583E-2</v>
      </c>
      <c r="O116" s="303">
        <f t="shared" si="21"/>
        <v>2.8539955765198709E-2</v>
      </c>
      <c r="P116" s="303">
        <f t="shared" si="21"/>
        <v>2.8595634466275131E-2</v>
      </c>
      <c r="Q116" s="303">
        <f t="shared" si="21"/>
        <v>2.8565232486212445E-2</v>
      </c>
      <c r="R116" s="303">
        <f t="shared" si="21"/>
        <v>2.8555497489046868E-2</v>
      </c>
      <c r="S116" s="303">
        <f t="shared" si="21"/>
        <v>2.8571951578384342E-2</v>
      </c>
      <c r="T116" s="303">
        <f t="shared" si="21"/>
        <v>2.8537392400318207E-2</v>
      </c>
      <c r="U116" s="303">
        <f t="shared" si="21"/>
        <v>2.8543904131319176E-2</v>
      </c>
      <c r="V116" s="303">
        <f t="shared" si="21"/>
        <v>2.8599416356861709E-2</v>
      </c>
      <c r="W116" s="303">
        <f t="shared" si="21"/>
        <v>2.8636108019104139E-2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2.8482611753451542E-2</v>
      </c>
      <c r="C117" s="304">
        <f t="shared" si="22"/>
        <v>2.8609584644548328E-2</v>
      </c>
      <c r="D117" s="304">
        <f t="shared" si="22"/>
        <v>2.8574099365231014E-2</v>
      </c>
      <c r="E117" s="304">
        <f t="shared" si="22"/>
        <v>2.8539049590838035E-2</v>
      </c>
      <c r="F117" s="304">
        <f t="shared" si="22"/>
        <v>2.8567873859938944E-2</v>
      </c>
      <c r="G117" s="304">
        <f t="shared" si="22"/>
        <v>2.854560379650075E-2</v>
      </c>
      <c r="H117" s="304">
        <f t="shared" si="22"/>
        <v>2.8546972247452694E-2</v>
      </c>
      <c r="I117" s="304">
        <f t="shared" si="22"/>
        <v>2.8532455627356044E-2</v>
      </c>
      <c r="J117" s="304">
        <f t="shared" si="22"/>
        <v>2.8600289561579777E-2</v>
      </c>
      <c r="K117" s="304">
        <f t="shared" si="22"/>
        <v>2.8576721511281329E-2</v>
      </c>
      <c r="L117" s="304">
        <f t="shared" si="22"/>
        <v>2.8502639765794067E-2</v>
      </c>
      <c r="M117" s="304">
        <f t="shared" si="22"/>
        <v>2.8539424360033934E-2</v>
      </c>
      <c r="N117" s="304">
        <f t="shared" si="22"/>
        <v>2.8491240476439583E-2</v>
      </c>
      <c r="O117" s="304">
        <f t="shared" si="22"/>
        <v>2.8539955765198709E-2</v>
      </c>
      <c r="P117" s="304">
        <f t="shared" si="22"/>
        <v>2.8595634466275131E-2</v>
      </c>
      <c r="Q117" s="304">
        <f t="shared" si="22"/>
        <v>2.8565232486212445E-2</v>
      </c>
      <c r="R117" s="304">
        <f t="shared" si="22"/>
        <v>2.8555497489046868E-2</v>
      </c>
      <c r="S117" s="304">
        <f t="shared" si="22"/>
        <v>2.8571951578384342E-2</v>
      </c>
      <c r="T117" s="304">
        <f t="shared" si="22"/>
        <v>2.8537392400318207E-2</v>
      </c>
      <c r="U117" s="304">
        <f t="shared" si="22"/>
        <v>2.8543904131319176E-2</v>
      </c>
      <c r="V117" s="304">
        <f t="shared" si="22"/>
        <v>2.8599416356861709E-2</v>
      </c>
      <c r="W117" s="304">
        <f t="shared" si="22"/>
        <v>2.8636108019104139E-2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0.85447835260354643</v>
      </c>
      <c r="C119" s="303">
        <f t="shared" si="24"/>
        <v>0.85828753933644997</v>
      </c>
      <c r="D119" s="303">
        <f t="shared" si="24"/>
        <v>0.85722298095693061</v>
      </c>
      <c r="E119" s="303">
        <f t="shared" si="24"/>
        <v>0.85617148772514151</v>
      </c>
      <c r="F119" s="303">
        <f t="shared" si="24"/>
        <v>0.85703621579816824</v>
      </c>
      <c r="G119" s="303">
        <f t="shared" si="24"/>
        <v>0.8563681138950231</v>
      </c>
      <c r="H119" s="303">
        <f t="shared" si="24"/>
        <v>0.85640916742358131</v>
      </c>
      <c r="I119" s="303">
        <f t="shared" si="24"/>
        <v>0.8559736688206816</v>
      </c>
      <c r="J119" s="303">
        <f t="shared" si="24"/>
        <v>0.85800868684739318</v>
      </c>
      <c r="K119" s="303">
        <f t="shared" si="24"/>
        <v>0.85730164533843944</v>
      </c>
      <c r="L119" s="303">
        <f t="shared" si="24"/>
        <v>0.85507919297382184</v>
      </c>
      <c r="M119" s="303">
        <f t="shared" si="24"/>
        <v>0.8561827308010187</v>
      </c>
      <c r="N119" s="303">
        <f t="shared" si="24"/>
        <v>0.8547372142931875</v>
      </c>
      <c r="O119" s="303">
        <f t="shared" si="24"/>
        <v>0.85619867295596108</v>
      </c>
      <c r="P119" s="303">
        <f t="shared" si="24"/>
        <v>0.85786903398825465</v>
      </c>
      <c r="Q119" s="303">
        <f t="shared" si="24"/>
        <v>0.85695697458637321</v>
      </c>
      <c r="R119" s="303">
        <f t="shared" si="24"/>
        <v>0.85666492467140631</v>
      </c>
      <c r="S119" s="303">
        <f t="shared" si="24"/>
        <v>0.85715854735153019</v>
      </c>
      <c r="T119" s="303">
        <f t="shared" si="24"/>
        <v>0.85612177200954642</v>
      </c>
      <c r="U119" s="303">
        <f t="shared" si="24"/>
        <v>0.8563171239395756</v>
      </c>
      <c r="V119" s="303">
        <f t="shared" si="24"/>
        <v>0.85798249070585109</v>
      </c>
      <c r="W119" s="303">
        <f t="shared" si="24"/>
        <v>0.85908324057312435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0.85447835260354643</v>
      </c>
      <c r="C120" s="304">
        <f t="shared" si="25"/>
        <v>0.85828753933644997</v>
      </c>
      <c r="D120" s="304">
        <f t="shared" si="25"/>
        <v>0.85722298095693061</v>
      </c>
      <c r="E120" s="304">
        <f t="shared" si="25"/>
        <v>0.85617148772514151</v>
      </c>
      <c r="F120" s="304">
        <f t="shared" si="25"/>
        <v>0.85703621579816824</v>
      </c>
      <c r="G120" s="304">
        <f t="shared" si="25"/>
        <v>0.8563681138950231</v>
      </c>
      <c r="H120" s="304">
        <f t="shared" si="25"/>
        <v>0.85640916742358131</v>
      </c>
      <c r="I120" s="304">
        <f t="shared" si="25"/>
        <v>0.8559736688206816</v>
      </c>
      <c r="J120" s="304">
        <f t="shared" si="25"/>
        <v>0.85800868684739318</v>
      </c>
      <c r="K120" s="304">
        <f t="shared" si="25"/>
        <v>0.85730164533843944</v>
      </c>
      <c r="L120" s="304">
        <f t="shared" si="25"/>
        <v>0.85507919297382184</v>
      </c>
      <c r="M120" s="304">
        <f t="shared" si="25"/>
        <v>0.8561827308010187</v>
      </c>
      <c r="N120" s="304">
        <f t="shared" si="25"/>
        <v>0.8547372142931875</v>
      </c>
      <c r="O120" s="304">
        <f t="shared" si="25"/>
        <v>0.85619867295596108</v>
      </c>
      <c r="P120" s="304">
        <f t="shared" si="25"/>
        <v>0.85786903398825465</v>
      </c>
      <c r="Q120" s="304">
        <f t="shared" si="25"/>
        <v>0.85695697458637321</v>
      </c>
      <c r="R120" s="304">
        <f t="shared" si="25"/>
        <v>0.85666492467140631</v>
      </c>
      <c r="S120" s="304">
        <f t="shared" si="25"/>
        <v>0.85715854735153019</v>
      </c>
      <c r="T120" s="304">
        <f t="shared" si="25"/>
        <v>0.85612177200954642</v>
      </c>
      <c r="U120" s="304">
        <f t="shared" si="25"/>
        <v>0.8563171239395756</v>
      </c>
      <c r="V120" s="304">
        <f t="shared" si="25"/>
        <v>0.85798249070585109</v>
      </c>
      <c r="W120" s="304">
        <f t="shared" si="25"/>
        <v>0.85908324057312435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9.9689141137080162E-2</v>
      </c>
      <c r="C122" s="303">
        <f t="shared" si="27"/>
        <v>0.10013354625591894</v>
      </c>
      <c r="D122" s="303">
        <f t="shared" si="27"/>
        <v>0.10000934777830832</v>
      </c>
      <c r="E122" s="303">
        <f t="shared" si="27"/>
        <v>9.9886673567932946E-2</v>
      </c>
      <c r="F122" s="303">
        <f t="shared" si="27"/>
        <v>9.9987558509786065E-2</v>
      </c>
      <c r="G122" s="303">
        <f t="shared" si="27"/>
        <v>9.9909613287752413E-2</v>
      </c>
      <c r="H122" s="303">
        <f t="shared" si="27"/>
        <v>9.991440286608419E-2</v>
      </c>
      <c r="I122" s="303">
        <f t="shared" si="27"/>
        <v>9.9863594695745891E-2</v>
      </c>
      <c r="J122" s="303">
        <f t="shared" si="27"/>
        <v>0.10010101346552895</v>
      </c>
      <c r="K122" s="303">
        <f t="shared" si="27"/>
        <v>0.10001852528948442</v>
      </c>
      <c r="L122" s="303">
        <f t="shared" si="27"/>
        <v>9.9759239180279027E-2</v>
      </c>
      <c r="M122" s="303">
        <f t="shared" si="27"/>
        <v>9.9887985260118564E-2</v>
      </c>
      <c r="N122" s="303">
        <f t="shared" si="27"/>
        <v>9.9719341667538264E-2</v>
      </c>
      <c r="O122" s="303">
        <f t="shared" si="27"/>
        <v>9.9889845178195227E-2</v>
      </c>
      <c r="P122" s="303">
        <f t="shared" si="27"/>
        <v>0.10008472063196272</v>
      </c>
      <c r="Q122" s="303">
        <f t="shared" si="27"/>
        <v>9.9978313701743315E-2</v>
      </c>
      <c r="R122" s="303">
        <f t="shared" si="27"/>
        <v>9.9944241211663787E-2</v>
      </c>
      <c r="S122" s="303">
        <f t="shared" si="27"/>
        <v>0.10000183052434496</v>
      </c>
      <c r="T122" s="303">
        <f t="shared" si="27"/>
        <v>9.9880873401113485E-2</v>
      </c>
      <c r="U122" s="303">
        <f t="shared" si="27"/>
        <v>9.9903664459616862E-2</v>
      </c>
      <c r="V122" s="303">
        <f t="shared" si="27"/>
        <v>0.10009795724901567</v>
      </c>
      <c r="W122" s="303">
        <f t="shared" si="27"/>
        <v>0.10022637806686428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9.9689141137080162E-2</v>
      </c>
      <c r="C123" s="304">
        <f t="shared" si="28"/>
        <v>0.10013354625591894</v>
      </c>
      <c r="D123" s="304">
        <f t="shared" si="28"/>
        <v>0.10000934777830832</v>
      </c>
      <c r="E123" s="304">
        <f t="shared" si="28"/>
        <v>9.9886673567932946E-2</v>
      </c>
      <c r="F123" s="304">
        <f t="shared" si="28"/>
        <v>9.9987558509786065E-2</v>
      </c>
      <c r="G123" s="304">
        <f t="shared" si="28"/>
        <v>9.9909613287752413E-2</v>
      </c>
      <c r="H123" s="304">
        <f t="shared" si="28"/>
        <v>9.991440286608419E-2</v>
      </c>
      <c r="I123" s="304">
        <f t="shared" si="28"/>
        <v>9.9863594695745891E-2</v>
      </c>
      <c r="J123" s="304">
        <f t="shared" si="28"/>
        <v>0.10010101346552895</v>
      </c>
      <c r="K123" s="304">
        <f t="shared" si="28"/>
        <v>0.10001852528948442</v>
      </c>
      <c r="L123" s="304">
        <f t="shared" si="28"/>
        <v>9.9759239180279027E-2</v>
      </c>
      <c r="M123" s="304">
        <f t="shared" si="28"/>
        <v>9.9887985260118564E-2</v>
      </c>
      <c r="N123" s="304">
        <f t="shared" si="28"/>
        <v>9.9719341667538264E-2</v>
      </c>
      <c r="O123" s="304">
        <f t="shared" si="28"/>
        <v>9.9889845178195227E-2</v>
      </c>
      <c r="P123" s="304">
        <f t="shared" si="28"/>
        <v>0.10008472063196272</v>
      </c>
      <c r="Q123" s="304">
        <f t="shared" si="28"/>
        <v>9.9978313701743315E-2</v>
      </c>
      <c r="R123" s="304">
        <f t="shared" si="28"/>
        <v>9.9944241211663787E-2</v>
      </c>
      <c r="S123" s="304">
        <f t="shared" si="28"/>
        <v>0.10000183052434496</v>
      </c>
      <c r="T123" s="304">
        <f t="shared" si="28"/>
        <v>9.9880873401113485E-2</v>
      </c>
      <c r="U123" s="304">
        <f t="shared" si="28"/>
        <v>9.9903664459616862E-2</v>
      </c>
      <c r="V123" s="304">
        <f t="shared" si="28"/>
        <v>0.10009795724901567</v>
      </c>
      <c r="W123" s="304">
        <f t="shared" si="28"/>
        <v>0.10022637806686428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1.5789194342500943</v>
      </c>
      <c r="C136" s="322">
        <f>IF(C$5=0,0,C$5/PPA_fec!C$5)</f>
        <v>1.0708994159567833</v>
      </c>
      <c r="D136" s="322">
        <f>IF(D$5=0,0,D$5/PPA_fec!D$5)</f>
        <v>1.2062700883950781</v>
      </c>
      <c r="E136" s="322">
        <f>IF(E$5=0,0,E$5/PPA_fec!E$5)</f>
        <v>1.3818380583430643</v>
      </c>
      <c r="F136" s="322">
        <f>IF(F$5=0,0,F$5/PPA_fec!F$5)</f>
        <v>1.145069142890857</v>
      </c>
      <c r="G136" s="322">
        <f>IF(G$5=0,0,G$5/PPA_fec!G$5)</f>
        <v>1.2164376691354657</v>
      </c>
      <c r="H136" s="322">
        <f>IF(H$5=0,0,H$5/PPA_fec!H$5)</f>
        <v>0.9491944536484318</v>
      </c>
      <c r="I136" s="322">
        <f>IF(I$5=0,0,I$5/PPA_fec!I$5)</f>
        <v>1.0261548986262161</v>
      </c>
      <c r="J136" s="322">
        <f>IF(J$5=0,0,J$5/PPA_fec!J$5)</f>
        <v>1.0660368601097892</v>
      </c>
      <c r="K136" s="322">
        <f>IF(K$5=0,0,K$5/PPA_fec!K$5)</f>
        <v>1.0681621969243933</v>
      </c>
      <c r="L136" s="322">
        <f>IF(L$5=0,0,L$5/PPA_fec!L$5)</f>
        <v>1.2237528581951116</v>
      </c>
      <c r="M136" s="322">
        <f>IF(M$5=0,0,M$5/PPA_fec!M$5)</f>
        <v>1.103409351543218</v>
      </c>
      <c r="N136" s="322">
        <f>IF(N$5=0,0,N$5/PPA_fec!N$5)</f>
        <v>1.2035077354434252</v>
      </c>
      <c r="O136" s="322">
        <f>IF(O$5=0,0,O$5/PPA_fec!O$5)</f>
        <v>1.1984158759069641</v>
      </c>
      <c r="P136" s="322">
        <f>IF(P$5=0,0,P$5/PPA_fec!P$5)</f>
        <v>1.1831029016832271</v>
      </c>
      <c r="Q136" s="322">
        <f>IF(Q$5=0,0,Q$5/PPA_fec!Q$5)</f>
        <v>0.85125859642533419</v>
      </c>
      <c r="R136" s="322">
        <f>IF(R$5=0,0,R$5/PPA_fec!R$5)</f>
        <v>0.83849905843872286</v>
      </c>
      <c r="S136" s="322">
        <f>IF(S$5=0,0,S$5/PPA_fec!S$5)</f>
        <v>0.80375759039003336</v>
      </c>
      <c r="T136" s="322">
        <f>IF(T$5=0,0,T$5/PPA_fec!T$5)</f>
        <v>0.82106904241622136</v>
      </c>
      <c r="U136" s="322">
        <f>IF(U$5=0,0,U$5/PPA_fec!U$5)</f>
        <v>0.76197846328032559</v>
      </c>
      <c r="V136" s="322">
        <f>IF(V$5=0,0,V$5/PPA_fec!V$5)</f>
        <v>0.85216241282613647</v>
      </c>
      <c r="W136" s="322">
        <f>IF(W$5=0,0,W$5/PPA_fec!W$5)</f>
        <v>0.81446806470029476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2.3467963958167291</v>
      </c>
      <c r="C141" s="277">
        <f>IF(C$10=0,0,C$10/PPA_fec!C$10)</f>
        <v>1.5410490764169367</v>
      </c>
      <c r="D141" s="277">
        <f>IF(D$10=0,0,D$10/PPA_fec!D$10)</f>
        <v>1.8509901602689263</v>
      </c>
      <c r="E141" s="277">
        <f>IF(E$10=0,0,E$10/PPA_fec!E$10)</f>
        <v>2.1421128795892108</v>
      </c>
      <c r="F141" s="277">
        <f>IF(F$10=0,0,F$10/PPA_fec!F$10)</f>
        <v>1.7852735356688334</v>
      </c>
      <c r="G141" s="277">
        <f>IF(G$10=0,0,G$10/PPA_fec!G$10)</f>
        <v>1.9521962492983469</v>
      </c>
      <c r="H141" s="277">
        <f>IF(H$10=0,0,H$10/PPA_fec!H$10)</f>
        <v>1.6027432035668518</v>
      </c>
      <c r="I141" s="277">
        <f>IF(I$10=0,0,I$10/PPA_fec!I$10)</f>
        <v>1.7578467921749301</v>
      </c>
      <c r="J141" s="277">
        <f>IF(J$10=0,0,J$10/PPA_fec!J$10)</f>
        <v>1.5606946156220523</v>
      </c>
      <c r="K141" s="277">
        <f>IF(K$10=0,0,K$10/PPA_fec!K$10)</f>
        <v>1.6506926358616849</v>
      </c>
      <c r="L141" s="277">
        <f>IF(L$10=0,0,L$10/PPA_fec!L$10)</f>
        <v>2.0957561199387271</v>
      </c>
      <c r="M141" s="277">
        <f>IF(M$10=0,0,M$10/PPA_fec!M$10)</f>
        <v>1.8350474225177074</v>
      </c>
      <c r="N141" s="277">
        <f>IF(N$10=0,0,N$10/PPA_fec!N$10)</f>
        <v>2.0885005456673991</v>
      </c>
      <c r="O141" s="277">
        <f>IF(O$10=0,0,O$10/PPA_fec!O$10)</f>
        <v>1.9334139192747908</v>
      </c>
      <c r="P141" s="277">
        <f>IF(P$10=0,0,P$10/PPA_fec!P$10)</f>
        <v>1.5312384432295407</v>
      </c>
      <c r="Q141" s="277">
        <f>IF(Q$10=0,0,Q$10/PPA_fec!Q$10)</f>
        <v>1.1894849838221064</v>
      </c>
      <c r="R141" s="277">
        <f>IF(R$10=0,0,R$10/PPA_fec!R$10)</f>
        <v>1.1835515167613562</v>
      </c>
      <c r="S141" s="277">
        <f>IF(S$10=0,0,S$10/PPA_fec!S$10)</f>
        <v>1.0707291366051801</v>
      </c>
      <c r="T141" s="277">
        <f>IF(T$10=0,0,T$10/PPA_fec!T$10)</f>
        <v>1.1776191987462963</v>
      </c>
      <c r="U141" s="277">
        <f>IF(U$10=0,0,U$10/PPA_fec!U$10)</f>
        <v>1.0432292840561976</v>
      </c>
      <c r="V141" s="277">
        <f>IF(V$10=0,0,V$10/PPA_fec!V$10)</f>
        <v>0.97871569416862925</v>
      </c>
      <c r="W141" s="277">
        <f>IF(W$10=0,0,W$10/PPA_fec!W$10)</f>
        <v>0.83954171883439954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1.7352122227407598</v>
      </c>
      <c r="C143" s="278">
        <f>IF(C$17=0,0,C$17/PPA_fec!C$17)</f>
        <v>1.2639056072025971</v>
      </c>
      <c r="D143" s="278">
        <f>IF(D$17=0,0,D$17/PPA_fec!D$17)</f>
        <v>1.4042296913505243</v>
      </c>
      <c r="E143" s="278">
        <f>IF(E$17=0,0,E$17/PPA_fec!E$17)</f>
        <v>1.5792141292722535</v>
      </c>
      <c r="F143" s="278">
        <f>IF(F$17=0,0,F$17/PPA_fec!F$17)</f>
        <v>1.3411280990237036</v>
      </c>
      <c r="G143" s="278">
        <f>IF(G$17=0,0,G$17/PPA_fec!G$17)</f>
        <v>1.4137278390795864</v>
      </c>
      <c r="H143" s="278">
        <f>IF(H$17=0,0,H$17/PPA_fec!H$17)</f>
        <v>1.1107182079249436</v>
      </c>
      <c r="I143" s="278">
        <f>IF(I$17=0,0,I$17/PPA_fec!I$17)</f>
        <v>1.1959350369786561</v>
      </c>
      <c r="J143" s="278">
        <f>IF(J$17=0,0,J$17/PPA_fec!J$17)</f>
        <v>1.2606781829659417</v>
      </c>
      <c r="K143" s="278">
        <f>IF(K$17=0,0,K$17/PPA_fec!K$17)</f>
        <v>1.2566045713260634</v>
      </c>
      <c r="L143" s="278">
        <f>IF(L$17=0,0,L$17/PPA_fec!L$17)</f>
        <v>1.3986823675854343</v>
      </c>
      <c r="M143" s="278">
        <f>IF(M$17=0,0,M$17/PPA_fec!M$17)</f>
        <v>1.2820899582864365</v>
      </c>
      <c r="N143" s="278">
        <f>IF(N$17=0,0,N$17/PPA_fec!N$17)</f>
        <v>1.3758273764490261</v>
      </c>
      <c r="O143" s="278">
        <f>IF(O$17=0,0,O$17/PPA_fec!O$17)</f>
        <v>1.3931539527318744</v>
      </c>
      <c r="P143" s="278">
        <f>IF(P$17=0,0,P$17/PPA_fec!P$17)</f>
        <v>1.3871275327192738</v>
      </c>
      <c r="Q143" s="278">
        <f>IF(Q$17=0,0,Q$17/PPA_fec!Q$17)</f>
        <v>1.0081205308724488</v>
      </c>
      <c r="R143" s="278">
        <f>IF(R$17=0,0,R$17/PPA_fec!R$17)</f>
        <v>0.99101984649927966</v>
      </c>
      <c r="S143" s="278">
        <f>IF(S$17=0,0,S$17/PPA_fec!S$17)</f>
        <v>0.95462012018497688</v>
      </c>
      <c r="T143" s="278">
        <f>IF(T$17=0,0,T$17/PPA_fec!T$17)</f>
        <v>0.96506337626390315</v>
      </c>
      <c r="U143" s="278">
        <f>IF(U$17=0,0,U$17/PPA_fec!U$17)</f>
        <v>0.90013911123594392</v>
      </c>
      <c r="V143" s="278">
        <f>IF(V$17=0,0,V$17/PPA_fec!V$17)</f>
        <v>1.0084874538679465</v>
      </c>
      <c r="W143" s="278">
        <f>IF(W$17=0,0,W$17/PPA_fec!W$17)</f>
        <v>0.97859936739028597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1.6757369407486224</v>
      </c>
      <c r="C146" s="322">
        <f>IF(C$32=0,0,C$32/PPA_fec!C$32)</f>
        <v>1.3903360429950415</v>
      </c>
      <c r="D146" s="322">
        <f>IF(D$32=0,0,D$32/PPA_fec!D$32)</f>
        <v>1.5069017883701155</v>
      </c>
      <c r="E146" s="322">
        <f>IF(E$32=0,0,E$32/PPA_fec!E$32)</f>
        <v>1.636845348877551</v>
      </c>
      <c r="F146" s="322">
        <f>IF(F$32=0,0,F$32/PPA_fec!F$32)</f>
        <v>1.4583991463620487</v>
      </c>
      <c r="G146" s="322">
        <f>IF(G$32=0,0,G$32/PPA_fec!G$32)</f>
        <v>1.5162108541651962</v>
      </c>
      <c r="H146" s="322">
        <f>IF(H$32=0,0,H$32/PPA_fec!H$32)</f>
        <v>1.2103474155495944</v>
      </c>
      <c r="I146" s="322">
        <f>IF(I$32=0,0,I$32/PPA_fec!I$32)</f>
        <v>1.2939556694680421</v>
      </c>
      <c r="J146" s="322">
        <f>IF(J$32=0,0,J$32/PPA_fec!J$32)</f>
        <v>1.3939254572179689</v>
      </c>
      <c r="K146" s="322">
        <f>IF(K$32=0,0,K$32/PPA_fec!K$32)</f>
        <v>1.3781985472801914</v>
      </c>
      <c r="L146" s="322">
        <f>IF(L$32=0,0,L$32/PPA_fec!L$32)</f>
        <v>1.4577301345675693</v>
      </c>
      <c r="M146" s="322">
        <f>IF(M$32=0,0,M$32/PPA_fec!M$32)</f>
        <v>1.3766954633525337</v>
      </c>
      <c r="N146" s="322">
        <f>IF(N$32=0,0,N$32/PPA_fec!N$32)</f>
        <v>1.4359262069313392</v>
      </c>
      <c r="O146" s="322">
        <f>IF(O$32=0,0,O$32/PPA_fec!O$32)</f>
        <v>1.4955728044326626</v>
      </c>
      <c r="P146" s="322">
        <f>IF(P$32=0,0,P$32/PPA_fec!P$32)</f>
        <v>1.4988030069847171</v>
      </c>
      <c r="Q146" s="322">
        <f>IF(Q$32=0,0,Q$32/PPA_fec!Q$32)</f>
        <v>1.1167434689581497</v>
      </c>
      <c r="R146" s="322">
        <f>IF(R$32=0,0,R$32/PPA_fec!R$32)</f>
        <v>1.0939131939625562</v>
      </c>
      <c r="S146" s="322">
        <f>IF(S$32=0,0,S$32/PPA_fec!S$32)</f>
        <v>1.0614544030728192</v>
      </c>
      <c r="T146" s="322">
        <f>IF(T$32=0,0,T$32/PPA_fec!T$32)</f>
        <v>1.0542692366734026</v>
      </c>
      <c r="U146" s="322">
        <f>IF(U$32=0,0,U$32/PPA_fec!U$32)</f>
        <v>0.99137074039886752</v>
      </c>
      <c r="V146" s="322">
        <f>IF(V$32=0,0,V$32/PPA_fec!V$32)</f>
        <v>1.1045277818691759</v>
      </c>
      <c r="W146" s="322">
        <f>IF(W$32=0,0,W$32/PPA_fec!W$32)</f>
        <v>1.1011083271281581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2.3467963958167291</v>
      </c>
      <c r="C151" s="277">
        <f>IF(C$37=0,0,C$37/PPA_fec!C$37)</f>
        <v>1.5410490764169364</v>
      </c>
      <c r="D151" s="277">
        <f>IF(D$37=0,0,D$37/PPA_fec!D$37)</f>
        <v>1.8509901602689254</v>
      </c>
      <c r="E151" s="277">
        <f>IF(E$37=0,0,E$37/PPA_fec!E$37)</f>
        <v>2.1421128795892099</v>
      </c>
      <c r="F151" s="277">
        <f>IF(F$37=0,0,F$37/PPA_fec!F$37)</f>
        <v>1.7852735356688345</v>
      </c>
      <c r="G151" s="277">
        <f>IF(G$37=0,0,G$37/PPA_fec!G$37)</f>
        <v>1.9521962492983473</v>
      </c>
      <c r="H151" s="277">
        <f>IF(H$37=0,0,H$37/PPA_fec!H$37)</f>
        <v>1.602743203566851</v>
      </c>
      <c r="I151" s="277">
        <f>IF(I$37=0,0,I$37/PPA_fec!I$37)</f>
        <v>1.7578467921749295</v>
      </c>
      <c r="J151" s="277">
        <f>IF(J$37=0,0,J$37/PPA_fec!J$37)</f>
        <v>1.5606946156220509</v>
      </c>
      <c r="K151" s="277">
        <f>IF(K$37=0,0,K$37/PPA_fec!K$37)</f>
        <v>1.6506926358616854</v>
      </c>
      <c r="L151" s="277">
        <f>IF(L$37=0,0,L$37/PPA_fec!L$37)</f>
        <v>2.0957561199387262</v>
      </c>
      <c r="M151" s="277">
        <f>IF(M$37=0,0,M$37/PPA_fec!M$37)</f>
        <v>1.8350474225177067</v>
      </c>
      <c r="N151" s="277">
        <f>IF(N$37=0,0,N$37/PPA_fec!N$37)</f>
        <v>2.0885005456673986</v>
      </c>
      <c r="O151" s="277">
        <f>IF(O$37=0,0,O$37/PPA_fec!O$37)</f>
        <v>1.9334139192747921</v>
      </c>
      <c r="P151" s="277">
        <f>IF(P$37=0,0,P$37/PPA_fec!P$37)</f>
        <v>1.5312384432295403</v>
      </c>
      <c r="Q151" s="277">
        <f>IF(Q$37=0,0,Q$37/PPA_fec!Q$37)</f>
        <v>1.1894849838221058</v>
      </c>
      <c r="R151" s="277">
        <f>IF(R$37=0,0,R$37/PPA_fec!R$37)</f>
        <v>1.1835515167613557</v>
      </c>
      <c r="S151" s="277">
        <f>IF(S$37=0,0,S$37/PPA_fec!S$37)</f>
        <v>1.0707291366051805</v>
      </c>
      <c r="T151" s="277">
        <f>IF(T$37=0,0,T$37/PPA_fec!T$37)</f>
        <v>1.1776191987462965</v>
      </c>
      <c r="U151" s="277">
        <f>IF(U$37=0,0,U$37/PPA_fec!U$37)</f>
        <v>1.0432292840561983</v>
      </c>
      <c r="V151" s="277">
        <f>IF(V$37=0,0,V$37/PPA_fec!V$37)</f>
        <v>0.97871569416862936</v>
      </c>
      <c r="W151" s="277">
        <f>IF(W$37=0,0,W$37/PPA_fec!W$37)</f>
        <v>0.83954171883439976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1.4149834952311129</v>
      </c>
      <c r="C152" s="278">
        <f>IF(C$43=0,0,C$43/PPA_fec!C$43)</f>
        <v>0.67980913372097074</v>
      </c>
      <c r="D152" s="278">
        <f>IF(D$43=0,0,D$43/PPA_fec!D$43)</f>
        <v>0.80606881224010973</v>
      </c>
      <c r="E152" s="278">
        <f>IF(E$43=0,0,E$43/PPA_fec!E$43)</f>
        <v>1.0012704851028262</v>
      </c>
      <c r="F152" s="278">
        <f>IF(F$43=0,0,F$43/PPA_fec!F$43)</f>
        <v>0.74429052486770697</v>
      </c>
      <c r="G152" s="278">
        <f>IF(G$43=0,0,G$43/PPA_fec!G$43)</f>
        <v>0.81433094996355093</v>
      </c>
      <c r="H152" s="278">
        <f>IF(H$43=0,0,H$43/PPA_fec!H$43)</f>
        <v>0.61495234614969163</v>
      </c>
      <c r="I152" s="278">
        <f>IF(I$43=0,0,I$43/PPA_fec!I$43)</f>
        <v>0.67478134014641422</v>
      </c>
      <c r="J152" s="278">
        <f>IF(J$43=0,0,J$43/PPA_fec!J$43)</f>
        <v>0.67013886316161564</v>
      </c>
      <c r="K152" s="278">
        <f>IF(K$43=0,0,K$43/PPA_fec!K$43)</f>
        <v>0.68245011219100549</v>
      </c>
      <c r="L152" s="278">
        <f>IF(L$43=0,0,L$43/PPA_fec!L$43)</f>
        <v>0.87630953109922272</v>
      </c>
      <c r="M152" s="278">
        <f>IF(M$43=0,0,M$43/PPA_fec!M$43)</f>
        <v>0.73710224527566759</v>
      </c>
      <c r="N152" s="278">
        <f>IF(N$43=0,0,N$43/PPA_fec!N$43)</f>
        <v>0.85908177472347302</v>
      </c>
      <c r="O152" s="278">
        <f>IF(O$43=0,0,O$43/PPA_fec!O$43)</f>
        <v>0.80065812290963334</v>
      </c>
      <c r="P152" s="278">
        <f>IF(P$43=0,0,P$43/PPA_fec!P$43)</f>
        <v>0.77733978918669777</v>
      </c>
      <c r="Q152" s="278">
        <f>IF(Q$43=0,0,Q$43/PPA_fec!Q$43)</f>
        <v>0.53271937165912941</v>
      </c>
      <c r="R152" s="278">
        <f>IF(R$43=0,0,R$43/PPA_fec!R$43)</f>
        <v>0.52831629336564845</v>
      </c>
      <c r="S152" s="278">
        <f>IF(S$43=0,0,S$43/PPA_fec!S$43)</f>
        <v>0.49917136885769986</v>
      </c>
      <c r="T152" s="278">
        <f>IF(T$43=0,0,T$43/PPA_fec!T$43)</f>
        <v>0.52800983799775214</v>
      </c>
      <c r="U152" s="278">
        <f>IF(U$43=0,0,U$43/PPA_fec!U$43)</f>
        <v>0.48190836529828524</v>
      </c>
      <c r="V152" s="278">
        <f>IF(V$43=0,0,V$43/PPA_fec!V$43)</f>
        <v>0.54379414716292551</v>
      </c>
      <c r="W152" s="278">
        <f>IF(W$43=0,0,W$43/PPA_fec!W$43)</f>
        <v>0.49387734052182686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1.8244752234183037</v>
      </c>
      <c r="C153" s="278">
        <f>IF(C$56=0,0,C$56/PPA_fec!C$56)</f>
        <v>1.5522274497727524</v>
      </c>
      <c r="D153" s="278">
        <f>IF(D$56=0,0,D$56/PPA_fec!D$56)</f>
        <v>1.6725470927171915</v>
      </c>
      <c r="E153" s="278">
        <f>IF(E$56=0,0,E$56/PPA_fec!E$56)</f>
        <v>1.8043705904024507</v>
      </c>
      <c r="F153" s="278">
        <f>IF(F$56=0,0,F$56/PPA_fec!F$56)</f>
        <v>1.6223763808290805</v>
      </c>
      <c r="G153" s="278">
        <f>IF(G$56=0,0,G$56/PPA_fec!G$56)</f>
        <v>1.6812578191790764</v>
      </c>
      <c r="H153" s="278">
        <f>IF(H$56=0,0,H$56/PPA_fec!H$56)</f>
        <v>1.3451591266272789</v>
      </c>
      <c r="I153" s="278">
        <f>IF(I$56=0,0,I$56/PPA_fec!I$56)</f>
        <v>1.4356372696509681</v>
      </c>
      <c r="J153" s="278">
        <f>IF(J$56=0,0,J$56/PPA_fec!J$56)</f>
        <v>1.5573656518539138</v>
      </c>
      <c r="K153" s="278">
        <f>IF(K$56=0,0,K$56/PPA_fec!K$56)</f>
        <v>1.5359641039361491</v>
      </c>
      <c r="L153" s="278">
        <f>IF(L$56=0,0,L$56/PPA_fec!L$56)</f>
        <v>1.6055931666623866</v>
      </c>
      <c r="M153" s="278">
        <f>IF(M$56=0,0,M$56/PPA_fec!M$56)</f>
        <v>1.5260056330678544</v>
      </c>
      <c r="N153" s="278">
        <f>IF(N$56=0,0,N$56/PPA_fec!N$56)</f>
        <v>1.5814780021485744</v>
      </c>
      <c r="O153" s="278">
        <f>IF(O$56=0,0,O$56/PPA_fec!O$56)</f>
        <v>1.658475005101937</v>
      </c>
      <c r="P153" s="278">
        <f>IF(P$56=0,0,P$56/PPA_fec!P$56)</f>
        <v>1.6704066808066231</v>
      </c>
      <c r="Q153" s="278">
        <f>IF(Q$56=0,0,Q$56/PPA_fec!Q$56)</f>
        <v>1.249102412099407</v>
      </c>
      <c r="R153" s="278">
        <f>IF(R$56=0,0,R$56/PPA_fec!R$56)</f>
        <v>1.2224793112909824</v>
      </c>
      <c r="S153" s="278">
        <f>IF(S$56=0,0,S$56/PPA_fec!S$56)</f>
        <v>1.1891855917380638</v>
      </c>
      <c r="T153" s="278">
        <f>IF(T$56=0,0,T$56/PPA_fec!T$56)</f>
        <v>1.1753929278730713</v>
      </c>
      <c r="U153" s="278">
        <f>IF(U$56=0,0,U$56/PPA_fec!U$56)</f>
        <v>1.1080253752130389</v>
      </c>
      <c r="V153" s="278">
        <f>IF(V$56=0,0,V$56/PPA_fec!V$56)</f>
        <v>1.2370104137332627</v>
      </c>
      <c r="W153" s="278">
        <f>IF(W$56=0,0,W$56/PPA_fec!W$56)</f>
        <v>1.2421563410221892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1.5392504753875504</v>
      </c>
      <c r="C154" s="279">
        <f>IF(C$69=0,0,C$69/PPA_fec!C$69)</f>
        <v>1.3855080493705763</v>
      </c>
      <c r="D154" s="279">
        <f>IF(D$69=0,0,D$69/PPA_fec!D$69)</f>
        <v>1.4750572162462441</v>
      </c>
      <c r="E154" s="279">
        <f>IF(E$69=0,0,E$69/PPA_fec!E$69)</f>
        <v>1.5666625667487284</v>
      </c>
      <c r="F154" s="279">
        <f>IF(F$69=0,0,F$69/PPA_fec!F$69)</f>
        <v>1.4394248628793067</v>
      </c>
      <c r="G154" s="279">
        <f>IF(G$69=0,0,G$69/PPA_fec!G$69)</f>
        <v>1.481787232454054</v>
      </c>
      <c r="H154" s="279">
        <f>IF(H$69=0,0,H$69/PPA_fec!H$69)</f>
        <v>1.194081916408547</v>
      </c>
      <c r="I154" s="279">
        <f>IF(I$69=0,0,I$69/PPA_fec!I$69)</f>
        <v>1.2699767919477449</v>
      </c>
      <c r="J154" s="279">
        <f>IF(J$69=0,0,J$69/PPA_fec!J$69)</f>
        <v>1.3933398744606684</v>
      </c>
      <c r="K154" s="279">
        <f>IF(K$69=0,0,K$69/PPA_fec!K$69)</f>
        <v>1.3683687844487322</v>
      </c>
      <c r="L154" s="279">
        <f>IF(L$69=0,0,L$69/PPA_fec!L$69)</f>
        <v>1.3965058170848768</v>
      </c>
      <c r="M154" s="279">
        <f>IF(M$69=0,0,M$69/PPA_fec!M$69)</f>
        <v>1.3454604011002957</v>
      </c>
      <c r="N154" s="279">
        <f>IF(N$69=0,0,N$69/PPA_fec!N$69)</f>
        <v>1.3761705149151182</v>
      </c>
      <c r="O154" s="279">
        <f>IF(O$69=0,0,O$69/PPA_fec!O$69)</f>
        <v>1.4622485085685586</v>
      </c>
      <c r="P154" s="279">
        <f>IF(P$69=0,0,P$69/PPA_fec!P$69)</f>
        <v>1.4789739504262329</v>
      </c>
      <c r="Q154" s="279">
        <f>IF(Q$69=0,0,Q$69/PPA_fec!Q$69)</f>
        <v>1.1184984973011167</v>
      </c>
      <c r="R154" s="279">
        <f>IF(R$69=0,0,R$69/PPA_fec!R$69)</f>
        <v>1.0926685126333484</v>
      </c>
      <c r="S154" s="279">
        <f>IF(S$69=0,0,S$69/PPA_fec!S$69)</f>
        <v>1.0670680426345718</v>
      </c>
      <c r="T154" s="279">
        <f>IF(T$69=0,0,T$69/PPA_fec!T$69)</f>
        <v>1.0452040916509746</v>
      </c>
      <c r="U154" s="279">
        <f>IF(U$69=0,0,U$69/PPA_fec!U$69)</f>
        <v>0.98936492991523739</v>
      </c>
      <c r="V154" s="279">
        <f>IF(V$69=0,0,V$69/PPA_fec!V$69)</f>
        <v>1.1028390261590943</v>
      </c>
      <c r="W154" s="279">
        <f>IF(W$69=0,0,W$69/PPA_fec!W$69)</f>
        <v>1.1229308994936862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1.1528357753307379</v>
      </c>
      <c r="C156" s="322">
        <f>IF(C$83=0,0,C$83/PPA_fec!C$83)</f>
        <v>0.33126870168957845</v>
      </c>
      <c r="D156" s="322">
        <f>IF(D$83=0,0,D$83/PPA_fec!D$83)</f>
        <v>0.44521089264016417</v>
      </c>
      <c r="E156" s="322">
        <f>IF(E$83=0,0,E$83/PPA_fec!E$83)</f>
        <v>0.62865921518857193</v>
      </c>
      <c r="F156" s="322">
        <f>IF(F$83=0,0,F$83/PPA_fec!F$83)</f>
        <v>0.40847444634517732</v>
      </c>
      <c r="G156" s="322">
        <f>IF(G$83=0,0,G$83/PPA_fec!G$83)</f>
        <v>0.47913164934273322</v>
      </c>
      <c r="H156" s="322">
        <f>IF(H$83=0,0,H$83/PPA_fec!H$83)</f>
        <v>0.35742183331801713</v>
      </c>
      <c r="I156" s="322">
        <f>IF(I$83=0,0,I$83/PPA_fec!I$83)</f>
        <v>0.40816911782710663</v>
      </c>
      <c r="J156" s="322">
        <f>IF(J$83=0,0,J$83/PPA_fec!J$83)</f>
        <v>0.33170235266619452</v>
      </c>
      <c r="K156" s="322">
        <f>IF(K$83=0,0,K$83/PPA_fec!K$83)</f>
        <v>0.36292002515464716</v>
      </c>
      <c r="L156" s="322">
        <f>IF(L$83=0,0,L$83/PPA_fec!L$83)</f>
        <v>0.59545787650916149</v>
      </c>
      <c r="M156" s="322">
        <f>IF(M$83=0,0,M$83/PPA_fec!M$83)</f>
        <v>0.44241757186797537</v>
      </c>
      <c r="N156" s="322">
        <f>IF(N$83=0,0,N$83/PPA_fec!N$83)</f>
        <v>0.59403073330990896</v>
      </c>
      <c r="O156" s="322">
        <f>IF(O$83=0,0,O$83/PPA_fec!O$83)</f>
        <v>0.47536311954456417</v>
      </c>
      <c r="P156" s="322">
        <f>IF(P$83=0,0,P$83/PPA_fec!P$83)</f>
        <v>0.38550186362922817</v>
      </c>
      <c r="Q156" s="322">
        <f>IF(Q$83=0,0,Q$83/PPA_fec!Q$83)</f>
        <v>0.27599946053422086</v>
      </c>
      <c r="R156" s="322">
        <f>IF(R$83=0,0,R$83/PPA_fec!R$83)</f>
        <v>0.28037470980497819</v>
      </c>
      <c r="S156" s="322">
        <f>IF(S$83=0,0,S$83/PPA_fec!S$83)</f>
        <v>0.25054762548517023</v>
      </c>
      <c r="T156" s="322">
        <f>IF(T$83=0,0,T$83/PPA_fec!T$83)</f>
        <v>0.29396527180262966</v>
      </c>
      <c r="U156" s="322">
        <f>IF(U$83=0,0,U$83/PPA_fec!U$83)</f>
        <v>0.25854961667410992</v>
      </c>
      <c r="V156" s="322">
        <f>IF(V$83=0,0,V$83/PPA_fec!V$83)</f>
        <v>0.2519412619649416</v>
      </c>
      <c r="W156" s="322">
        <f>IF(W$83=0,0,W$83/PPA_fec!W$83)</f>
        <v>0.19977405094087972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2.3467963958167291</v>
      </c>
      <c r="C161" s="334">
        <f>IF(C$88=0,0,C$88/PPA_fec!C$88)</f>
        <v>1.5410490764169364</v>
      </c>
      <c r="D161" s="334">
        <f>IF(D$88=0,0,D$88/PPA_fec!D$88)</f>
        <v>1.8509901602689256</v>
      </c>
      <c r="E161" s="334">
        <f>IF(E$88=0,0,E$88/PPA_fec!E$88)</f>
        <v>2.1421128795892113</v>
      </c>
      <c r="F161" s="334">
        <f>IF(F$88=0,0,F$88/PPA_fec!F$88)</f>
        <v>1.7852735356688343</v>
      </c>
      <c r="G161" s="334">
        <f>IF(G$88=0,0,G$88/PPA_fec!G$88)</f>
        <v>1.9521962492983476</v>
      </c>
      <c r="H161" s="334">
        <f>IF(H$88=0,0,H$88/PPA_fec!H$88)</f>
        <v>1.6027432035668516</v>
      </c>
      <c r="I161" s="334">
        <f>IF(I$88=0,0,I$88/PPA_fec!I$88)</f>
        <v>1.7578467921749301</v>
      </c>
      <c r="J161" s="334">
        <f>IF(J$88=0,0,J$88/PPA_fec!J$88)</f>
        <v>1.5606946156220514</v>
      </c>
      <c r="K161" s="334">
        <f>IF(K$88=0,0,K$88/PPA_fec!K$88)</f>
        <v>1.6506926358616856</v>
      </c>
      <c r="L161" s="334">
        <f>IF(L$88=0,0,L$88/PPA_fec!L$88)</f>
        <v>2.0957561199387262</v>
      </c>
      <c r="M161" s="334">
        <f>IF(M$88=0,0,M$88/PPA_fec!M$88)</f>
        <v>1.8350474225177069</v>
      </c>
      <c r="N161" s="334">
        <f>IF(N$88=0,0,N$88/PPA_fec!N$88)</f>
        <v>2.0885005456673986</v>
      </c>
      <c r="O161" s="334">
        <f>IF(O$88=0,0,O$88/PPA_fec!O$88)</f>
        <v>1.933413919274791</v>
      </c>
      <c r="P161" s="334">
        <f>IF(P$88=0,0,P$88/PPA_fec!P$88)</f>
        <v>1.5312384432295414</v>
      </c>
      <c r="Q161" s="334">
        <f>IF(Q$88=0,0,Q$88/PPA_fec!Q$88)</f>
        <v>1.1894849838221064</v>
      </c>
      <c r="R161" s="334">
        <f>IF(R$88=0,0,R$88/PPA_fec!R$88)</f>
        <v>1.1835515167613566</v>
      </c>
      <c r="S161" s="334">
        <f>IF(S$88=0,0,S$88/PPA_fec!S$88)</f>
        <v>1.0707291366051799</v>
      </c>
      <c r="T161" s="334">
        <f>IF(T$88=0,0,T$88/PPA_fec!T$88)</f>
        <v>1.1776191987462963</v>
      </c>
      <c r="U161" s="334">
        <f>IF(U$88=0,0,U$88/PPA_fec!U$88)</f>
        <v>1.0432292840561979</v>
      </c>
      <c r="V161" s="334">
        <f>IF(V$88=0,0,V$88/PPA_fec!V$88)</f>
        <v>0.97871569416862947</v>
      </c>
      <c r="W161" s="334">
        <f>IF(W$88=0,0,W$88/PPA_fec!W$88)</f>
        <v>0.83954171883439954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ES: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19565.364017752359</v>
      </c>
      <c r="C3" s="205">
        <v>19752.847041791079</v>
      </c>
      <c r="D3" s="205">
        <v>19977.414030602751</v>
      </c>
      <c r="E3" s="205">
        <v>20861.148996243392</v>
      </c>
      <c r="F3" s="205">
        <v>21241.86025031174</v>
      </c>
      <c r="G3" s="205">
        <v>22815.528579217342</v>
      </c>
      <c r="H3" s="205">
        <v>22751.14056985452</v>
      </c>
      <c r="I3" s="205">
        <v>24110.872697494578</v>
      </c>
      <c r="J3" s="205">
        <v>24293.532338308461</v>
      </c>
      <c r="K3" s="205">
        <v>23743.700079577939</v>
      </c>
      <c r="L3" s="205">
        <v>24494.561421015871</v>
      </c>
      <c r="M3" s="205">
        <v>25370.331525376321</v>
      </c>
      <c r="N3" s="205">
        <v>24894.971674938592</v>
      </c>
      <c r="O3" s="205">
        <v>24536.715486436158</v>
      </c>
      <c r="P3" s="205">
        <v>24503.06426901056</v>
      </c>
      <c r="Q3" s="205">
        <v>24496</v>
      </c>
      <c r="R3" s="205">
        <v>24929.576062829099</v>
      </c>
      <c r="S3" s="205">
        <v>25405.703481959979</v>
      </c>
      <c r="T3" s="205">
        <v>23787.99247702667</v>
      </c>
      <c r="U3" s="205">
        <v>24922.53081978222</v>
      </c>
      <c r="V3" s="205">
        <v>23164.481694368151</v>
      </c>
      <c r="W3" s="205">
        <v>23792.84208969571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19470.612018705291</v>
      </c>
      <c r="C5" s="205">
        <v>20892.885644812472</v>
      </c>
      <c r="D5" s="205">
        <v>23113.321748813261</v>
      </c>
      <c r="E5" s="205">
        <v>22965.37518466045</v>
      </c>
      <c r="F5" s="205">
        <v>23142.68948537064</v>
      </c>
      <c r="G5" s="205">
        <v>22476.23956495864</v>
      </c>
      <c r="H5" s="205">
        <v>17999.467331492371</v>
      </c>
      <c r="I5" s="205">
        <v>18524.547825862752</v>
      </c>
      <c r="J5" s="205">
        <v>17985.211827397939</v>
      </c>
      <c r="K5" s="205">
        <v>18198.46881215107</v>
      </c>
      <c r="L5" s="205">
        <v>18318.287871027151</v>
      </c>
      <c r="M5" s="205">
        <v>15190.474704472579</v>
      </c>
      <c r="N5" s="205">
        <v>17096.340255073999</v>
      </c>
      <c r="O5" s="205">
        <v>18353.669009753961</v>
      </c>
      <c r="P5" s="205">
        <v>19537.425986596762</v>
      </c>
      <c r="Q5" s="205">
        <v>19793.33472095789</v>
      </c>
      <c r="R5" s="205">
        <v>22698.798486034029</v>
      </c>
      <c r="S5" s="205">
        <v>22836.45008863261</v>
      </c>
      <c r="T5" s="205">
        <v>21937.320743076631</v>
      </c>
      <c r="U5" s="205">
        <v>23067.795914769358</v>
      </c>
      <c r="V5" s="205">
        <v>21620.930279119209</v>
      </c>
      <c r="W5" s="205">
        <v>21808.776963872599</v>
      </c>
      <c r="DA5" s="112" t="s">
        <v>2113</v>
      </c>
    </row>
    <row r="6" spans="1:105" ht="12" customHeight="1" x14ac:dyDescent="0.25">
      <c r="A6" s="154" t="s">
        <v>2114</v>
      </c>
      <c r="B6" s="340">
        <v>24338.265023381609</v>
      </c>
      <c r="C6" s="340">
        <v>23121.351772212529</v>
      </c>
      <c r="D6" s="340">
        <v>24338.265023381609</v>
      </c>
      <c r="E6" s="340">
        <v>24338.265023381609</v>
      </c>
      <c r="F6" s="340">
        <v>25555.17827455069</v>
      </c>
      <c r="G6" s="340">
        <v>24338.265023381609</v>
      </c>
      <c r="H6" s="340">
        <v>24338.265023381609</v>
      </c>
      <c r="I6" s="340">
        <v>23121.351772212529</v>
      </c>
      <c r="J6" s="340">
        <v>21904.438521043448</v>
      </c>
      <c r="K6" s="340">
        <v>21904.438521043448</v>
      </c>
      <c r="L6" s="340">
        <v>20687.525269874372</v>
      </c>
      <c r="M6" s="340">
        <v>19470.612018705291</v>
      </c>
      <c r="N6" s="340">
        <v>19470.612018705291</v>
      </c>
      <c r="O6" s="340">
        <v>19470.612018705291</v>
      </c>
      <c r="P6" s="340">
        <v>20687.525269874372</v>
      </c>
      <c r="Q6" s="340">
        <v>21904.438521043448</v>
      </c>
      <c r="R6" s="340">
        <v>24338.265023381609</v>
      </c>
      <c r="S6" s="340">
        <v>24338.265023381609</v>
      </c>
      <c r="T6" s="340">
        <v>24338.265023381609</v>
      </c>
      <c r="U6" s="340">
        <v>24338.265023381609</v>
      </c>
      <c r="V6" s="340">
        <v>23121.351772212529</v>
      </c>
      <c r="W6" s="340">
        <v>23121.351772212529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2433.8265023381609</v>
      </c>
      <c r="E7" s="342">
        <v>0</v>
      </c>
      <c r="F7" s="342">
        <v>2433.8265023381609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1216.9132511690809</v>
      </c>
      <c r="P7" s="342">
        <v>2433.8265023381609</v>
      </c>
      <c r="Q7" s="342">
        <v>1216.9132511690809</v>
      </c>
      <c r="R7" s="342">
        <v>3650.7397535072419</v>
      </c>
      <c r="S7" s="342">
        <v>1216.9132511690809</v>
      </c>
      <c r="T7" s="342">
        <v>0</v>
      </c>
      <c r="U7" s="342">
        <v>1216.9132511690809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1216.9132511690805</v>
      </c>
      <c r="D8" s="344">
        <f t="shared" si="0"/>
        <v>1216.9132511690805</v>
      </c>
      <c r="E8" s="344">
        <f t="shared" si="0"/>
        <v>0</v>
      </c>
      <c r="F8" s="344">
        <f t="shared" si="0"/>
        <v>1216.9132511690805</v>
      </c>
      <c r="G8" s="344">
        <f t="shared" si="0"/>
        <v>1216.9132511690805</v>
      </c>
      <c r="H8" s="344">
        <f t="shared" si="0"/>
        <v>0</v>
      </c>
      <c r="I8" s="344">
        <f t="shared" si="0"/>
        <v>1216.9132511690805</v>
      </c>
      <c r="J8" s="344">
        <f t="shared" si="0"/>
        <v>1216.9132511690805</v>
      </c>
      <c r="K8" s="344">
        <f t="shared" si="0"/>
        <v>0</v>
      </c>
      <c r="L8" s="344">
        <f t="shared" si="0"/>
        <v>1216.9132511690768</v>
      </c>
      <c r="M8" s="344">
        <f t="shared" si="0"/>
        <v>1216.9132511690805</v>
      </c>
      <c r="N8" s="344">
        <f t="shared" si="0"/>
        <v>0</v>
      </c>
      <c r="O8" s="344">
        <f t="shared" si="0"/>
        <v>1216.9132511690805</v>
      </c>
      <c r="P8" s="344">
        <f t="shared" si="0"/>
        <v>1216.9132511690805</v>
      </c>
      <c r="Q8" s="344">
        <f t="shared" si="0"/>
        <v>0</v>
      </c>
      <c r="R8" s="344">
        <f t="shared" si="0"/>
        <v>1216.9132511690805</v>
      </c>
      <c r="S8" s="344">
        <f t="shared" si="0"/>
        <v>1216.9132511690805</v>
      </c>
      <c r="T8" s="344">
        <f t="shared" si="0"/>
        <v>0</v>
      </c>
      <c r="U8" s="344">
        <f t="shared" si="0"/>
        <v>1216.9132511690805</v>
      </c>
      <c r="V8" s="344">
        <f t="shared" si="0"/>
        <v>1216.9132511690805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4867.6530046763182</v>
      </c>
      <c r="C9" s="345">
        <f t="shared" si="1"/>
        <v>2228.4661274000573</v>
      </c>
      <c r="D9" s="345">
        <f t="shared" si="1"/>
        <v>1224.943274568348</v>
      </c>
      <c r="E9" s="345">
        <f t="shared" si="1"/>
        <v>1372.8898387211593</v>
      </c>
      <c r="F9" s="345">
        <f t="shared" si="1"/>
        <v>2412.4887891800499</v>
      </c>
      <c r="G9" s="345">
        <f t="shared" si="1"/>
        <v>1862.0254584229697</v>
      </c>
      <c r="H9" s="345">
        <f t="shared" si="1"/>
        <v>6338.7976918892382</v>
      </c>
      <c r="I9" s="345">
        <f t="shared" si="1"/>
        <v>4596.8039463497771</v>
      </c>
      <c r="J9" s="345">
        <f t="shared" si="1"/>
        <v>3919.2266936455089</v>
      </c>
      <c r="K9" s="345">
        <f t="shared" si="1"/>
        <v>3705.9697088923785</v>
      </c>
      <c r="L9" s="345">
        <f t="shared" si="1"/>
        <v>2369.2373988472209</v>
      </c>
      <c r="M9" s="345">
        <f t="shared" si="1"/>
        <v>4280.137314232712</v>
      </c>
      <c r="N9" s="345">
        <f t="shared" si="1"/>
        <v>2374.2717636312918</v>
      </c>
      <c r="O9" s="345">
        <f t="shared" si="1"/>
        <v>1116.9430089513298</v>
      </c>
      <c r="P9" s="345">
        <f t="shared" si="1"/>
        <v>1150.0992832776101</v>
      </c>
      <c r="Q9" s="345">
        <f t="shared" si="1"/>
        <v>2111.1038000855588</v>
      </c>
      <c r="R9" s="345">
        <f t="shared" si="1"/>
        <v>1639.46653734758</v>
      </c>
      <c r="S9" s="345">
        <f t="shared" si="1"/>
        <v>1501.8149347489998</v>
      </c>
      <c r="T9" s="345">
        <f t="shared" si="1"/>
        <v>2400.9442803049787</v>
      </c>
      <c r="U9" s="345">
        <f t="shared" si="1"/>
        <v>1270.4691086122511</v>
      </c>
      <c r="V9" s="345">
        <f t="shared" si="1"/>
        <v>1500.4214930933194</v>
      </c>
      <c r="W9" s="345">
        <f t="shared" si="1"/>
        <v>1312.5748083399303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2564.6759243336201</v>
      </c>
      <c r="C12" s="212">
        <v>2765.1359415305242</v>
      </c>
      <c r="D12" s="212">
        <v>3114.1441100601892</v>
      </c>
      <c r="E12" s="212">
        <v>3113.5885640584688</v>
      </c>
      <c r="F12" s="212">
        <v>3078.610662080825</v>
      </c>
      <c r="G12" s="212">
        <v>2884.7186586414441</v>
      </c>
      <c r="H12" s="212">
        <v>2223.0658641444538</v>
      </c>
      <c r="I12" s="212">
        <v>2277.946431642305</v>
      </c>
      <c r="J12" s="212">
        <v>2201.7753224419598</v>
      </c>
      <c r="K12" s="212">
        <v>2141.974806534824</v>
      </c>
      <c r="L12" s="212">
        <v>2210.9271711092001</v>
      </c>
      <c r="M12" s="212">
        <v>1826.2059329320721</v>
      </c>
      <c r="N12" s="212">
        <v>2070.7856405846951</v>
      </c>
      <c r="O12" s="212">
        <v>2184.840412725709</v>
      </c>
      <c r="P12" s="212">
        <v>2294.7283921210701</v>
      </c>
      <c r="Q12" s="212">
        <v>2284.8647009337178</v>
      </c>
      <c r="R12" s="212">
        <v>2655.462904776492</v>
      </c>
      <c r="S12" s="212">
        <v>2677.2624632281158</v>
      </c>
      <c r="T12" s="212">
        <v>2598.0292231343528</v>
      </c>
      <c r="U12" s="212">
        <v>2668.5145909614648</v>
      </c>
      <c r="V12" s="212">
        <v>2534.5840788378991</v>
      </c>
      <c r="W12" s="212">
        <v>2742.2175076904532</v>
      </c>
      <c r="DA12" s="109" t="s">
        <v>2120</v>
      </c>
    </row>
    <row r="13" spans="1:105" ht="12" customHeight="1" x14ac:dyDescent="0.25">
      <c r="A13" s="24" t="s">
        <v>30</v>
      </c>
      <c r="B13" s="215">
        <v>3.4035253654342221</v>
      </c>
      <c r="C13" s="215">
        <v>4.08426483233018</v>
      </c>
      <c r="D13" s="215">
        <v>3.4035253654342221</v>
      </c>
      <c r="E13" s="215">
        <v>17.017798796216681</v>
      </c>
      <c r="F13" s="215">
        <v>27.228460877042131</v>
      </c>
      <c r="G13" s="215">
        <v>20.421324161650901</v>
      </c>
      <c r="H13" s="215">
        <v>16.33705932932072</v>
      </c>
      <c r="I13" s="215">
        <v>31.99337919174549</v>
      </c>
      <c r="J13" s="215">
        <v>37.439122957867582</v>
      </c>
      <c r="K13" s="215">
        <v>23.824849527085121</v>
      </c>
      <c r="L13" s="215">
        <v>23.824849527085121</v>
      </c>
      <c r="M13" s="215">
        <v>20.937231298366289</v>
      </c>
      <c r="N13" s="215">
        <v>18.555889939810829</v>
      </c>
      <c r="O13" s="215">
        <v>17.579879621668098</v>
      </c>
      <c r="P13" s="215">
        <v>18.866981943250209</v>
      </c>
      <c r="Q13" s="215">
        <v>32.623731728288909</v>
      </c>
      <c r="R13" s="215">
        <v>22.872656921754078</v>
      </c>
      <c r="S13" s="215">
        <v>21.069561478933789</v>
      </c>
      <c r="T13" s="215">
        <v>26.627257093723131</v>
      </c>
      <c r="U13" s="215">
        <v>25.41006018916595</v>
      </c>
      <c r="V13" s="215">
        <v>20.908340498710231</v>
      </c>
      <c r="W13" s="215">
        <v>27.438865004299231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600.41083404987103</v>
      </c>
      <c r="C14" s="206">
        <f t="shared" si="2"/>
        <v>614.13482373172815</v>
      </c>
      <c r="D14" s="206">
        <f t="shared" si="2"/>
        <v>631.13112639724841</v>
      </c>
      <c r="E14" s="206">
        <f t="shared" si="2"/>
        <v>662.86672398968176</v>
      </c>
      <c r="F14" s="206">
        <f t="shared" si="2"/>
        <v>592.55270851246769</v>
      </c>
      <c r="G14" s="206">
        <f t="shared" si="2"/>
        <v>554.07472055030087</v>
      </c>
      <c r="H14" s="206">
        <f t="shared" si="2"/>
        <v>443.67300085984516</v>
      </c>
      <c r="I14" s="206">
        <f t="shared" si="2"/>
        <v>477.80163370593294</v>
      </c>
      <c r="J14" s="206">
        <f t="shared" si="2"/>
        <v>463.13413585554599</v>
      </c>
      <c r="K14" s="206">
        <f t="shared" si="2"/>
        <v>390.07592433361992</v>
      </c>
      <c r="L14" s="206">
        <f t="shared" si="2"/>
        <v>402.26423043852111</v>
      </c>
      <c r="M14" s="206">
        <f t="shared" si="2"/>
        <v>313.32760103181431</v>
      </c>
      <c r="N14" s="206">
        <f t="shared" si="2"/>
        <v>241.56397248495273</v>
      </c>
      <c r="O14" s="206">
        <f t="shared" si="2"/>
        <v>308.53396388650037</v>
      </c>
      <c r="P14" s="206">
        <f t="shared" si="2"/>
        <v>305.16870163370595</v>
      </c>
      <c r="Q14" s="206">
        <f t="shared" si="2"/>
        <v>297.75012897678414</v>
      </c>
      <c r="R14" s="206">
        <f t="shared" si="2"/>
        <v>335.66199484092863</v>
      </c>
      <c r="S14" s="206">
        <f t="shared" si="2"/>
        <v>325.41564918314697</v>
      </c>
      <c r="T14" s="206">
        <f t="shared" si="2"/>
        <v>283.88271711092005</v>
      </c>
      <c r="U14" s="206">
        <f t="shared" si="2"/>
        <v>280.59862424763543</v>
      </c>
      <c r="V14" s="206">
        <f t="shared" si="2"/>
        <v>275.94101461736881</v>
      </c>
      <c r="W14" s="206">
        <f t="shared" si="2"/>
        <v>225.61539122957865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36.151676698194322</v>
      </c>
      <c r="C16" s="206">
        <v>36.151676698194322</v>
      </c>
      <c r="D16" s="206">
        <v>36.151676698194322</v>
      </c>
      <c r="E16" s="206">
        <v>35.022012037833193</v>
      </c>
      <c r="F16" s="206">
        <v>36.151676698194322</v>
      </c>
      <c r="G16" s="206">
        <v>36.151676698194322</v>
      </c>
      <c r="H16" s="206">
        <v>32.762510748065353</v>
      </c>
      <c r="I16" s="206">
        <v>31.632760103181429</v>
      </c>
      <c r="J16" s="206">
        <v>30.503009458297509</v>
      </c>
      <c r="K16" s="206">
        <v>25.984006878761821</v>
      </c>
      <c r="L16" s="206">
        <v>24.854342218400689</v>
      </c>
      <c r="M16" s="206">
        <v>22.594840928632841</v>
      </c>
      <c r="N16" s="206">
        <v>20.335339638865001</v>
      </c>
      <c r="O16" s="206">
        <v>19.205588993981081</v>
      </c>
      <c r="P16" s="206">
        <v>33.892261392949273</v>
      </c>
      <c r="Q16" s="206">
        <v>29.373258813413582</v>
      </c>
      <c r="R16" s="206">
        <v>37.281427343078249</v>
      </c>
      <c r="S16" s="206">
        <v>32.762510748065353</v>
      </c>
      <c r="T16" s="206">
        <v>27.113757523645749</v>
      </c>
      <c r="U16" s="206">
        <v>32.762510748065353</v>
      </c>
      <c r="V16" s="206">
        <v>30.503009458297509</v>
      </c>
      <c r="W16" s="206">
        <v>23.22631126397248</v>
      </c>
      <c r="DA16" s="71" t="s">
        <v>2123</v>
      </c>
    </row>
    <row r="17" spans="1:105" ht="12" customHeight="1" x14ac:dyDescent="0.25">
      <c r="A17" s="18" t="s">
        <v>69</v>
      </c>
      <c r="B17" s="206">
        <v>283.46233877901977</v>
      </c>
      <c r="C17" s="206">
        <v>302.9760103181427</v>
      </c>
      <c r="D17" s="206">
        <v>296.81375752364568</v>
      </c>
      <c r="E17" s="206">
        <v>329.67901977644021</v>
      </c>
      <c r="F17" s="206">
        <v>376.92269991401542</v>
      </c>
      <c r="G17" s="206">
        <v>410.81496130696468</v>
      </c>
      <c r="H17" s="206">
        <v>188.9748925193465</v>
      </c>
      <c r="I17" s="206">
        <v>245.46190885640581</v>
      </c>
      <c r="J17" s="206">
        <v>229.02932072227</v>
      </c>
      <c r="K17" s="206">
        <v>212.5967325881341</v>
      </c>
      <c r="L17" s="206">
        <v>241.35374032674119</v>
      </c>
      <c r="M17" s="206">
        <v>164.32596732588141</v>
      </c>
      <c r="N17" s="206">
        <v>147.89337919174551</v>
      </c>
      <c r="O17" s="206">
        <v>188.9748925193465</v>
      </c>
      <c r="P17" s="206">
        <v>177.67747205503011</v>
      </c>
      <c r="Q17" s="206">
        <v>209.51564918314699</v>
      </c>
      <c r="R17" s="206">
        <v>226.97523645743769</v>
      </c>
      <c r="S17" s="206">
        <v>228.0023215821152</v>
      </c>
      <c r="T17" s="206">
        <v>193.08306104901121</v>
      </c>
      <c r="U17" s="206">
        <v>188.9748925193465</v>
      </c>
      <c r="V17" s="206">
        <v>197.191143594153</v>
      </c>
      <c r="W17" s="206">
        <v>169.64196044711949</v>
      </c>
      <c r="DA17" s="71" t="s">
        <v>2124</v>
      </c>
    </row>
    <row r="18" spans="1:105" ht="12" customHeight="1" x14ac:dyDescent="0.25">
      <c r="A18" s="18" t="s">
        <v>70</v>
      </c>
      <c r="B18" s="206">
        <v>280.79681857265689</v>
      </c>
      <c r="C18" s="206">
        <v>275.0071367153912</v>
      </c>
      <c r="D18" s="206">
        <v>298.16569217540842</v>
      </c>
      <c r="E18" s="206">
        <v>298.16569217540842</v>
      </c>
      <c r="F18" s="206">
        <v>179.47833190025801</v>
      </c>
      <c r="G18" s="206">
        <v>107.1080825451419</v>
      </c>
      <c r="H18" s="206">
        <v>221.93559759243331</v>
      </c>
      <c r="I18" s="206">
        <v>200.7069647463457</v>
      </c>
      <c r="J18" s="206">
        <v>203.60180567497849</v>
      </c>
      <c r="K18" s="206">
        <v>151.495184866724</v>
      </c>
      <c r="L18" s="206">
        <v>136.0561478933792</v>
      </c>
      <c r="M18" s="206">
        <v>126.4067927773001</v>
      </c>
      <c r="N18" s="206">
        <v>73.33525365434221</v>
      </c>
      <c r="O18" s="206">
        <v>100.3534823731728</v>
      </c>
      <c r="P18" s="206">
        <v>93.598968185726562</v>
      </c>
      <c r="Q18" s="206">
        <v>58.861220980223557</v>
      </c>
      <c r="R18" s="206">
        <v>71.405331040412719</v>
      </c>
      <c r="S18" s="206">
        <v>64.650816852966457</v>
      </c>
      <c r="T18" s="206">
        <v>63.68589853826311</v>
      </c>
      <c r="U18" s="206">
        <v>58.861220980223557</v>
      </c>
      <c r="V18" s="206">
        <v>48.246861564918312</v>
      </c>
      <c r="W18" s="206">
        <v>32.74711951848667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930.10834049871016</v>
      </c>
      <c r="C20" s="206">
        <f t="shared" si="3"/>
        <v>1144.616509028375</v>
      </c>
      <c r="D20" s="206">
        <f t="shared" si="3"/>
        <v>1400.8052450558901</v>
      </c>
      <c r="E20" s="206">
        <f t="shared" si="3"/>
        <v>1298.3125537403271</v>
      </c>
      <c r="F20" s="206">
        <f t="shared" si="3"/>
        <v>1271.3996560619089</v>
      </c>
      <c r="G20" s="206">
        <f t="shared" si="3"/>
        <v>1047.411779879621</v>
      </c>
      <c r="H20" s="206">
        <f t="shared" si="3"/>
        <v>590.04239036973343</v>
      </c>
      <c r="I20" s="206">
        <f t="shared" si="3"/>
        <v>556.44419604471193</v>
      </c>
      <c r="J20" s="206">
        <f t="shared" si="3"/>
        <v>480.01126397248493</v>
      </c>
      <c r="K20" s="206">
        <f t="shared" si="3"/>
        <v>620.84780739466896</v>
      </c>
      <c r="L20" s="206">
        <f t="shared" si="3"/>
        <v>627.40584694754932</v>
      </c>
      <c r="M20" s="206">
        <f t="shared" si="3"/>
        <v>410.96302665520199</v>
      </c>
      <c r="N20" s="206">
        <f t="shared" si="3"/>
        <v>745.57996560619074</v>
      </c>
      <c r="O20" s="206">
        <f t="shared" si="3"/>
        <v>789.49269131556309</v>
      </c>
      <c r="P20" s="206">
        <f t="shared" si="3"/>
        <v>764.97179707652617</v>
      </c>
      <c r="Q20" s="206">
        <f t="shared" si="3"/>
        <v>789.94634565778142</v>
      </c>
      <c r="R20" s="206">
        <f t="shared" si="3"/>
        <v>862.96930352536538</v>
      </c>
      <c r="S20" s="206">
        <f t="shared" si="3"/>
        <v>940.83147033533965</v>
      </c>
      <c r="T20" s="206">
        <f t="shared" si="3"/>
        <v>937.89767841788466</v>
      </c>
      <c r="U20" s="206">
        <f t="shared" si="3"/>
        <v>952.81599312123808</v>
      </c>
      <c r="V20" s="206">
        <f t="shared" si="3"/>
        <v>891.20498710232152</v>
      </c>
      <c r="W20" s="206">
        <f t="shared" si="3"/>
        <v>1017.368873602751</v>
      </c>
      <c r="DA20" s="71"/>
    </row>
    <row r="21" spans="1:105" ht="12" customHeight="1" x14ac:dyDescent="0.25">
      <c r="A21" s="18" t="s">
        <v>72</v>
      </c>
      <c r="B21" s="206">
        <v>930.10834049871016</v>
      </c>
      <c r="C21" s="206">
        <v>1144.616509028375</v>
      </c>
      <c r="D21" s="206">
        <v>1400.8052450558901</v>
      </c>
      <c r="E21" s="206">
        <v>1298.3125537403271</v>
      </c>
      <c r="F21" s="206">
        <v>1271.3996560619089</v>
      </c>
      <c r="G21" s="206">
        <v>1047.411779879621</v>
      </c>
      <c r="H21" s="206">
        <v>590.04239036973343</v>
      </c>
      <c r="I21" s="206">
        <v>556.44419604471193</v>
      </c>
      <c r="J21" s="206">
        <v>480.01126397248493</v>
      </c>
      <c r="K21" s="206">
        <v>620.84780739466896</v>
      </c>
      <c r="L21" s="206">
        <v>627.40584694754932</v>
      </c>
      <c r="M21" s="206">
        <v>410.96302665520199</v>
      </c>
      <c r="N21" s="206">
        <v>745.57996560619074</v>
      </c>
      <c r="O21" s="206">
        <v>789.49269131556309</v>
      </c>
      <c r="P21" s="206">
        <v>764.97179707652617</v>
      </c>
      <c r="Q21" s="206">
        <v>789.94634565778142</v>
      </c>
      <c r="R21" s="206">
        <v>862.96930352536538</v>
      </c>
      <c r="S21" s="206">
        <v>940.83147033533965</v>
      </c>
      <c r="T21" s="206">
        <v>937.89767841788466</v>
      </c>
      <c r="U21" s="206">
        <v>952.81599312123808</v>
      </c>
      <c r="V21" s="206">
        <v>891.20498710232152</v>
      </c>
      <c r="W21" s="206">
        <v>1017.368873602751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259.21410146173685</v>
      </c>
      <c r="C23" s="206">
        <f t="shared" si="4"/>
        <v>259.30808254514181</v>
      </c>
      <c r="D23" s="206">
        <f t="shared" si="4"/>
        <v>289.2083404987103</v>
      </c>
      <c r="E23" s="206">
        <f t="shared" si="4"/>
        <v>271.16104901117797</v>
      </c>
      <c r="F23" s="206">
        <f t="shared" si="4"/>
        <v>272.46852966466031</v>
      </c>
      <c r="G23" s="206">
        <f t="shared" si="4"/>
        <v>272.95700773860705</v>
      </c>
      <c r="H23" s="206">
        <f t="shared" si="4"/>
        <v>304.39776440240763</v>
      </c>
      <c r="I23" s="206">
        <f t="shared" si="4"/>
        <v>305.43035253654347</v>
      </c>
      <c r="J23" s="206">
        <f t="shared" si="4"/>
        <v>325.57601031814272</v>
      </c>
      <c r="K23" s="206">
        <f t="shared" si="4"/>
        <v>233.79544282029229</v>
      </c>
      <c r="L23" s="206">
        <f t="shared" si="4"/>
        <v>257.0023215821152</v>
      </c>
      <c r="M23" s="206">
        <f t="shared" si="4"/>
        <v>255.44067067927773</v>
      </c>
      <c r="N23" s="206">
        <f t="shared" si="4"/>
        <v>250.64041272570935</v>
      </c>
      <c r="O23" s="206">
        <f t="shared" si="4"/>
        <v>267.68615649183153</v>
      </c>
      <c r="P23" s="206">
        <f t="shared" si="4"/>
        <v>268.23165953293613</v>
      </c>
      <c r="Q23" s="206">
        <f t="shared" si="4"/>
        <v>221.89617126905759</v>
      </c>
      <c r="R23" s="206">
        <f t="shared" si="4"/>
        <v>477.12317992696478</v>
      </c>
      <c r="S23" s="206">
        <f t="shared" si="4"/>
        <v>483.58292754453896</v>
      </c>
      <c r="T23" s="206">
        <f t="shared" si="4"/>
        <v>490.29224978955483</v>
      </c>
      <c r="U23" s="206">
        <f t="shared" si="4"/>
        <v>494.47065287032143</v>
      </c>
      <c r="V23" s="206">
        <f t="shared" si="4"/>
        <v>499.84014074675588</v>
      </c>
      <c r="W23" s="206">
        <f t="shared" si="4"/>
        <v>502.49085248838986</v>
      </c>
      <c r="DA23" s="71"/>
    </row>
    <row r="24" spans="1:105" ht="12" customHeight="1" x14ac:dyDescent="0.25">
      <c r="A24" s="18" t="s">
        <v>73</v>
      </c>
      <c r="B24" s="206">
        <v>248.85356835769559</v>
      </c>
      <c r="C24" s="206">
        <v>248.85356835769559</v>
      </c>
      <c r="D24" s="206">
        <v>278.73319002579541</v>
      </c>
      <c r="E24" s="206">
        <v>260.60472914875322</v>
      </c>
      <c r="F24" s="206">
        <v>261.53628546861557</v>
      </c>
      <c r="G24" s="206">
        <v>264.23525365434222</v>
      </c>
      <c r="H24" s="206">
        <v>283.91607910576101</v>
      </c>
      <c r="I24" s="206">
        <v>283.72502149613069</v>
      </c>
      <c r="J24" s="206">
        <v>315.34823731728289</v>
      </c>
      <c r="K24" s="206">
        <v>226.37815993121231</v>
      </c>
      <c r="L24" s="206">
        <v>228.21728288907991</v>
      </c>
      <c r="M24" s="206">
        <v>239.49079965606191</v>
      </c>
      <c r="N24" s="206">
        <v>235.83645743766121</v>
      </c>
      <c r="O24" s="206">
        <v>225.6615649183147</v>
      </c>
      <c r="P24" s="206">
        <v>222.9387790197764</v>
      </c>
      <c r="Q24" s="206">
        <v>195.42373172828891</v>
      </c>
      <c r="R24" s="206">
        <v>443.25021496130688</v>
      </c>
      <c r="S24" s="206">
        <v>447.02398968185719</v>
      </c>
      <c r="T24" s="206">
        <v>449.38856405846951</v>
      </c>
      <c r="U24" s="206">
        <v>450.0334479793637</v>
      </c>
      <c r="V24" s="206">
        <v>452.97128116938939</v>
      </c>
      <c r="W24" s="206">
        <v>453.18624247635421</v>
      </c>
      <c r="DA24" s="71" t="s">
        <v>2129</v>
      </c>
    </row>
    <row r="25" spans="1:105" ht="12" customHeight="1" x14ac:dyDescent="0.25">
      <c r="A25" s="18" t="s">
        <v>74</v>
      </c>
      <c r="B25" s="206">
        <v>10.31814273430782</v>
      </c>
      <c r="C25" s="206">
        <v>10.3420464316423</v>
      </c>
      <c r="D25" s="206">
        <v>10.3420464316423</v>
      </c>
      <c r="E25" s="206">
        <v>10.3420464316423</v>
      </c>
      <c r="F25" s="206">
        <v>10.628632846087701</v>
      </c>
      <c r="G25" s="206">
        <v>8.3118658641444529</v>
      </c>
      <c r="H25" s="206">
        <v>20.063026655202059</v>
      </c>
      <c r="I25" s="206">
        <v>21.23336199484093</v>
      </c>
      <c r="J25" s="206">
        <v>9.6493551160791053</v>
      </c>
      <c r="K25" s="206">
        <v>6.7832330180567491</v>
      </c>
      <c r="L25" s="206">
        <v>28.064402407566639</v>
      </c>
      <c r="M25" s="206">
        <v>15.14282029234738</v>
      </c>
      <c r="N25" s="206">
        <v>13.73361994840929</v>
      </c>
      <c r="O25" s="206">
        <v>39.122957867583843</v>
      </c>
      <c r="P25" s="206">
        <v>28.23155631986242</v>
      </c>
      <c r="Q25" s="206">
        <v>7.0459157351676698</v>
      </c>
      <c r="R25" s="206">
        <v>10.72416165090284</v>
      </c>
      <c r="S25" s="206">
        <v>11.201891659501291</v>
      </c>
      <c r="T25" s="206">
        <v>12.94548581255374</v>
      </c>
      <c r="U25" s="206">
        <v>13.06483233018057</v>
      </c>
      <c r="V25" s="206">
        <v>14.52184006878762</v>
      </c>
      <c r="W25" s="206">
        <v>13.876956147893379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1.8167669819432499</v>
      </c>
      <c r="P26" s="206">
        <v>1.8167669819432499</v>
      </c>
      <c r="Q26" s="206">
        <v>1.8167669819432499</v>
      </c>
      <c r="R26" s="206">
        <v>1.8167669819432499</v>
      </c>
      <c r="S26" s="206">
        <v>1.8167669819432499</v>
      </c>
      <c r="T26" s="206">
        <v>2.977128116938951</v>
      </c>
      <c r="U26" s="206">
        <v>2.9877901977644021</v>
      </c>
      <c r="V26" s="206">
        <v>0.31143594153052451</v>
      </c>
      <c r="W26" s="206">
        <v>0.31143594153052451</v>
      </c>
      <c r="DA26" s="71" t="s">
        <v>2131</v>
      </c>
    </row>
    <row r="27" spans="1:105" ht="12" customHeight="1" x14ac:dyDescent="0.25">
      <c r="A27" s="18" t="s">
        <v>76</v>
      </c>
      <c r="B27" s="206">
        <v>4.2390369733447973E-2</v>
      </c>
      <c r="C27" s="206">
        <v>0.11246775580395529</v>
      </c>
      <c r="D27" s="206">
        <v>0.13310404127257089</v>
      </c>
      <c r="E27" s="206">
        <v>0.21427343078245911</v>
      </c>
      <c r="F27" s="206">
        <v>0.30361134995700773</v>
      </c>
      <c r="G27" s="206">
        <v>0.40988822012037829</v>
      </c>
      <c r="H27" s="206">
        <v>0.41865864144454001</v>
      </c>
      <c r="I27" s="206">
        <v>0.47196904557179697</v>
      </c>
      <c r="J27" s="206">
        <v>0.57841788478073941</v>
      </c>
      <c r="K27" s="206">
        <v>0.63404987102321575</v>
      </c>
      <c r="L27" s="206">
        <v>0.72063628546861558</v>
      </c>
      <c r="M27" s="206">
        <v>0.80705073086844359</v>
      </c>
      <c r="N27" s="206">
        <v>1.0703353396388651</v>
      </c>
      <c r="O27" s="206">
        <v>1.0848667239896821</v>
      </c>
      <c r="P27" s="206">
        <v>1.093981083404987</v>
      </c>
      <c r="Q27" s="206">
        <v>1.1068787618228719</v>
      </c>
      <c r="R27" s="206">
        <v>1.0984522785898541</v>
      </c>
      <c r="S27" s="206">
        <v>1.1492691315563199</v>
      </c>
      <c r="T27" s="206">
        <v>0.92940670679277715</v>
      </c>
      <c r="U27" s="206">
        <v>0.92983662940670675</v>
      </c>
      <c r="V27" s="206">
        <v>0.92751504729148759</v>
      </c>
      <c r="W27" s="206">
        <v>0.91883061049011172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14.150576127949069</v>
      </c>
      <c r="Q29" s="206">
        <v>16.502878061834849</v>
      </c>
      <c r="R29" s="206">
        <v>20.23358405422195</v>
      </c>
      <c r="S29" s="206">
        <v>22.39101008968089</v>
      </c>
      <c r="T29" s="206">
        <v>24.051665094799851</v>
      </c>
      <c r="U29" s="206">
        <v>27.454745733606039</v>
      </c>
      <c r="V29" s="206">
        <v>31.10806851975682</v>
      </c>
      <c r="W29" s="206">
        <v>34.197387312121641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2135</v>
      </c>
    </row>
    <row r="31" spans="1:105" ht="12" customHeight="1" x14ac:dyDescent="0.25">
      <c r="A31" s="21" t="s">
        <v>38</v>
      </c>
      <c r="B31" s="209">
        <v>771.53912295786756</v>
      </c>
      <c r="C31" s="209">
        <v>742.99226139294922</v>
      </c>
      <c r="D31" s="209">
        <v>789.59587274290618</v>
      </c>
      <c r="E31" s="209">
        <v>864.23043852106616</v>
      </c>
      <c r="F31" s="209">
        <v>914.96130696474631</v>
      </c>
      <c r="G31" s="209">
        <v>989.8538263112639</v>
      </c>
      <c r="H31" s="209">
        <v>868.61564918314696</v>
      </c>
      <c r="I31" s="209">
        <v>906.27687016337052</v>
      </c>
      <c r="J31" s="209">
        <v>895.61478933791909</v>
      </c>
      <c r="K31" s="209">
        <v>873.43078245915729</v>
      </c>
      <c r="L31" s="209">
        <v>900.42992261392942</v>
      </c>
      <c r="M31" s="209">
        <v>825.53740326741183</v>
      </c>
      <c r="N31" s="209">
        <v>814.44539982803087</v>
      </c>
      <c r="O31" s="209">
        <v>801.5477214101461</v>
      </c>
      <c r="P31" s="209">
        <v>937.48925193465175</v>
      </c>
      <c r="Q31" s="209">
        <v>942.64832330180559</v>
      </c>
      <c r="R31" s="209">
        <v>956.83576956147886</v>
      </c>
      <c r="S31" s="209">
        <v>906.36285468615642</v>
      </c>
      <c r="T31" s="209">
        <v>859.32932072226993</v>
      </c>
      <c r="U31" s="209">
        <v>915.21926053310403</v>
      </c>
      <c r="V31" s="209">
        <v>846.68959587274287</v>
      </c>
      <c r="W31" s="209">
        <v>969.30352536543421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4084.8476567401972</v>
      </c>
      <c r="C33" s="205">
        <f>FBT_emi!C5</f>
        <v>4633.5143137779032</v>
      </c>
      <c r="D33" s="205">
        <f>FBT_emi!D5</f>
        <v>5288.1352626610014</v>
      </c>
      <c r="E33" s="205">
        <f>FBT_emi!E5</f>
        <v>5206.7320759544746</v>
      </c>
      <c r="F33" s="205">
        <f>FBT_emi!F5</f>
        <v>4955.5145205138824</v>
      </c>
      <c r="G33" s="205">
        <f>FBT_emi!G5</f>
        <v>4270.3101715478188</v>
      </c>
      <c r="H33" s="205">
        <f>FBT_emi!H5</f>
        <v>2852.7687738868708</v>
      </c>
      <c r="I33" s="205">
        <f>FBT_emi!I5</f>
        <v>2948.986843452059</v>
      </c>
      <c r="J33" s="205">
        <f>FBT_emi!J5</f>
        <v>2750.0845897108611</v>
      </c>
      <c r="K33" s="205">
        <f>FBT_emi!K5</f>
        <v>2788.3774600752472</v>
      </c>
      <c r="L33" s="205">
        <f>FBT_emi!L5</f>
        <v>2838.3606636368399</v>
      </c>
      <c r="M33" s="205">
        <f>FBT_emi!M5</f>
        <v>2039.230396109421</v>
      </c>
      <c r="N33" s="205">
        <f>FBT_emi!N5</f>
        <v>2582.9269073200121</v>
      </c>
      <c r="O33" s="205">
        <f>FBT_emi!O5</f>
        <v>2895.870104126147</v>
      </c>
      <c r="P33" s="205">
        <f>FBT_emi!P5</f>
        <v>2826.300629043199</v>
      </c>
      <c r="Q33" s="205">
        <f>FBT_emi!Q5</f>
        <v>2921.387931235789</v>
      </c>
      <c r="R33" s="205">
        <f>FBT_emi!R5</f>
        <v>3161.4188676737308</v>
      </c>
      <c r="S33" s="205">
        <f>FBT_emi!S5</f>
        <v>3304.1680095684378</v>
      </c>
      <c r="T33" s="205">
        <f>FBT_emi!T5</f>
        <v>3196.819139656609</v>
      </c>
      <c r="U33" s="205">
        <f>FBT_emi!U5</f>
        <v>3212.9936085871632</v>
      </c>
      <c r="V33" s="205">
        <f>FBT_emi!V5</f>
        <v>3034.4401438808009</v>
      </c>
      <c r="W33" s="205">
        <f>FBT_emi!W5</f>
        <v>3205.5409121902089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131.08245376915028</v>
      </c>
      <c r="C35" s="286">
        <f t="shared" si="5"/>
        <v>139.98670347015437</v>
      </c>
      <c r="D35" s="286">
        <f t="shared" si="5"/>
        <v>155.88324421217547</v>
      </c>
      <c r="E35" s="286">
        <f t="shared" si="5"/>
        <v>149.25297569271731</v>
      </c>
      <c r="F35" s="286">
        <f t="shared" si="5"/>
        <v>144.9313113730538</v>
      </c>
      <c r="G35" s="286">
        <f t="shared" si="5"/>
        <v>126.43663497102293</v>
      </c>
      <c r="H35" s="286">
        <f t="shared" si="5"/>
        <v>97.712282042247907</v>
      </c>
      <c r="I35" s="286">
        <f t="shared" si="5"/>
        <v>94.477975153467256</v>
      </c>
      <c r="J35" s="286">
        <f t="shared" si="5"/>
        <v>90.632160518294867</v>
      </c>
      <c r="K35" s="286">
        <f t="shared" si="5"/>
        <v>90.212342615342664</v>
      </c>
      <c r="L35" s="286">
        <f t="shared" si="5"/>
        <v>90.261961955859576</v>
      </c>
      <c r="M35" s="286">
        <f t="shared" si="5"/>
        <v>71.981949904968133</v>
      </c>
      <c r="N35" s="286">
        <f t="shared" si="5"/>
        <v>83.180879561687746</v>
      </c>
      <c r="O35" s="286">
        <f t="shared" si="5"/>
        <v>89.043719561140279</v>
      </c>
      <c r="P35" s="286">
        <f t="shared" si="5"/>
        <v>93.650670256097399</v>
      </c>
      <c r="Q35" s="286">
        <f t="shared" si="5"/>
        <v>93.275012285014611</v>
      </c>
      <c r="R35" s="286">
        <f t="shared" si="5"/>
        <v>106.5185744869478</v>
      </c>
      <c r="S35" s="286">
        <f t="shared" si="5"/>
        <v>105.38037118827195</v>
      </c>
      <c r="T35" s="286">
        <f t="shared" si="5"/>
        <v>109.21599313785759</v>
      </c>
      <c r="U35" s="286">
        <f t="shared" si="5"/>
        <v>107.07237600618535</v>
      </c>
      <c r="V35" s="286">
        <f t="shared" si="5"/>
        <v>109.41682668661298</v>
      </c>
      <c r="W35" s="286">
        <f t="shared" si="5"/>
        <v>115.25388591042105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128.34525323083122</v>
      </c>
      <c r="H36" s="346">
        <f t="shared" si="6"/>
        <v>123.50731403339452</v>
      </c>
      <c r="I36" s="346">
        <f t="shared" si="6"/>
        <v>122.96907071933958</v>
      </c>
      <c r="J36" s="346">
        <f t="shared" si="6"/>
        <v>122.4214284253169</v>
      </c>
      <c r="K36" s="346">
        <f t="shared" si="6"/>
        <v>117.70082574774824</v>
      </c>
      <c r="L36" s="346">
        <f t="shared" si="6"/>
        <v>120.69507732794615</v>
      </c>
      <c r="M36" s="346">
        <f t="shared" si="6"/>
        <v>120.22046502565036</v>
      </c>
      <c r="N36" s="346">
        <f t="shared" si="6"/>
        <v>121.12449855869647</v>
      </c>
      <c r="O36" s="346">
        <f t="shared" si="6"/>
        <v>119.04107083791186</v>
      </c>
      <c r="P36" s="346">
        <f t="shared" si="6"/>
        <v>117.45295381773013</v>
      </c>
      <c r="Q36" s="346">
        <f t="shared" si="6"/>
        <v>115.43606639028953</v>
      </c>
      <c r="R36" s="346">
        <f t="shared" si="6"/>
        <v>116.9869368376625</v>
      </c>
      <c r="S36" s="346">
        <f t="shared" si="6"/>
        <v>117.23636786090441</v>
      </c>
      <c r="T36" s="346">
        <f t="shared" si="6"/>
        <v>118.42965025500141</v>
      </c>
      <c r="U36" s="346">
        <f t="shared" si="6"/>
        <v>115.68138546140531</v>
      </c>
      <c r="V36" s="346">
        <f t="shared" si="6"/>
        <v>117.22826197195215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63.326286175719197</v>
      </c>
      <c r="C37" s="346">
        <f>IF(FBT_ued!C$5=0,"",FBT_ued!C$5/C$5*1000)</f>
        <v>63.396013523395553</v>
      </c>
      <c r="D37" s="346">
        <f>IF(FBT_ued!D$5=0,"",FBT_ued!D$5/D$5*1000)</f>
        <v>64.453335902917914</v>
      </c>
      <c r="E37" s="346">
        <f>IF(FBT_ued!E$5=0,"",FBT_ued!E$5/E$5*1000)</f>
        <v>65.126697864272174</v>
      </c>
      <c r="F37" s="346">
        <f>IF(FBT_ued!F$5=0,"",FBT_ued!F$5/F$5*1000)</f>
        <v>64.370364430308555</v>
      </c>
      <c r="G37" s="346">
        <f>IF(FBT_ued!G$5=0,"",FBT_ued!G$5/G$5*1000)</f>
        <v>62.721081240843233</v>
      </c>
      <c r="H37" s="346">
        <f>IF(FBT_ued!H$5=0,"",FBT_ued!H$5/H$5*1000)</f>
        <v>60.266449683612059</v>
      </c>
      <c r="I37" s="346">
        <f>IF(FBT_ued!I$5=0,"",FBT_ued!I$5/I$5*1000)</f>
        <v>60.067182100161617</v>
      </c>
      <c r="J37" s="346">
        <f>IF(FBT_ued!J$5=0,"",FBT_ued!J$5/J$5*1000)</f>
        <v>59.688172673945992</v>
      </c>
      <c r="K37" s="346">
        <f>IF(FBT_ued!K$5=0,"",FBT_ued!K$5/K$5*1000)</f>
        <v>57.96338770339716</v>
      </c>
      <c r="L37" s="346">
        <f>IF(FBT_ued!L$5=0,"",FBT_ued!L$5/L$5*1000)</f>
        <v>59.498875748962924</v>
      </c>
      <c r="M37" s="346">
        <f>IF(FBT_ued!M$5=0,"",FBT_ued!M$5/M$5*1000)</f>
        <v>59.529653510079434</v>
      </c>
      <c r="N37" s="346">
        <f>IF(FBT_ued!N$5=0,"",FBT_ued!N$5/N$5*1000)</f>
        <v>59.823654416232024</v>
      </c>
      <c r="O37" s="346">
        <f>IF(FBT_ued!O$5=0,"",FBT_ued!O$5/O$5*1000)</f>
        <v>58.461802768721171</v>
      </c>
      <c r="P37" s="346">
        <f>IF(FBT_ued!P$5=0,"",FBT_ued!P$5/P$5*1000)</f>
        <v>58.524742018454027</v>
      </c>
      <c r="Q37" s="346">
        <f>IF(FBT_ued!Q$5=0,"",FBT_ued!Q$5/Q$5*1000)</f>
        <v>57.724762410521954</v>
      </c>
      <c r="R37" s="346">
        <f>IF(FBT_ued!R$5=0,"",FBT_ued!R$5/R$5*1000)</f>
        <v>57.311328209782744</v>
      </c>
      <c r="S37" s="346">
        <f>IF(FBT_ued!S$5=0,"",FBT_ued!S$5/S$5*1000)</f>
        <v>57.261992920609082</v>
      </c>
      <c r="T37" s="346">
        <f>IF(FBT_ued!T$5=0,"",FBT_ued!T$5/T$5*1000)</f>
        <v>57.760380731199064</v>
      </c>
      <c r="U37" s="346">
        <f>IF(FBT_ued!U$5=0,"",FBT_ued!U$5/U$5*1000)</f>
        <v>56.669589894810478</v>
      </c>
      <c r="V37" s="346">
        <f>IF(FBT_ued!V$5=0,"",FBT_ued!V$5/V$5*1000)</f>
        <v>57.353652409552772</v>
      </c>
      <c r="W37" s="346">
        <f>IF(FBT_ued!W$5=0,"",FBT_ued!W$5/W$5*1000)</f>
        <v>61.983478916977688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1.5927344340012719</v>
      </c>
      <c r="C38" s="347">
        <f t="shared" si="7"/>
        <v>1.6756913264861826</v>
      </c>
      <c r="D38" s="347">
        <f t="shared" si="7"/>
        <v>1.6981022957729448</v>
      </c>
      <c r="E38" s="347">
        <f t="shared" si="7"/>
        <v>1.6722607913126635</v>
      </c>
      <c r="F38" s="347">
        <f t="shared" si="7"/>
        <v>1.6096593770530447</v>
      </c>
      <c r="G38" s="347">
        <f t="shared" si="7"/>
        <v>1.480321194843631</v>
      </c>
      <c r="H38" s="347">
        <f t="shared" si="7"/>
        <v>1.2832587733448726</v>
      </c>
      <c r="I38" s="347">
        <f t="shared" si="7"/>
        <v>1.2945812958937588</v>
      </c>
      <c r="J38" s="347">
        <f t="shared" si="7"/>
        <v>1.2490305262667667</v>
      </c>
      <c r="K38" s="347">
        <f t="shared" si="7"/>
        <v>1.3017788311834255</v>
      </c>
      <c r="L38" s="347">
        <f t="shared" si="7"/>
        <v>1.2837874990757216</v>
      </c>
      <c r="M38" s="347">
        <f t="shared" si="7"/>
        <v>1.1166486535477007</v>
      </c>
      <c r="N38" s="347">
        <f t="shared" si="7"/>
        <v>1.2473173739946892</v>
      </c>
      <c r="O38" s="347">
        <f t="shared" si="7"/>
        <v>1.3254378156221438</v>
      </c>
      <c r="P38" s="347">
        <f t="shared" si="7"/>
        <v>1.2316493048795132</v>
      </c>
      <c r="Q38" s="347">
        <f t="shared" si="7"/>
        <v>1.2785824605027833</v>
      </c>
      <c r="R38" s="347">
        <f t="shared" si="7"/>
        <v>1.1905339976646463</v>
      </c>
      <c r="S38" s="347">
        <f t="shared" si="7"/>
        <v>1.2341591662942262</v>
      </c>
      <c r="T38" s="347">
        <f t="shared" si="7"/>
        <v>1.2304785147104138</v>
      </c>
      <c r="U38" s="347">
        <f t="shared" si="7"/>
        <v>1.204038238902611</v>
      </c>
      <c r="V38" s="347">
        <f t="shared" si="7"/>
        <v>1.1972142369299836</v>
      </c>
      <c r="W38" s="347">
        <f t="shared" si="7"/>
        <v>1.1689593926084934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ES: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2564.6759243336201</v>
      </c>
      <c r="C5" s="225">
        <v>2765.1359415305251</v>
      </c>
      <c r="D5" s="225">
        <v>3114.144110060191</v>
      </c>
      <c r="E5" s="225">
        <v>3113.5885640584702</v>
      </c>
      <c r="F5" s="225">
        <v>3078.610662080825</v>
      </c>
      <c r="G5" s="225">
        <v>2884.7186586414441</v>
      </c>
      <c r="H5" s="225">
        <v>2223.0658641444538</v>
      </c>
      <c r="I5" s="225">
        <v>2277.946431642305</v>
      </c>
      <c r="J5" s="225">
        <v>2201.7753224419612</v>
      </c>
      <c r="K5" s="225">
        <v>2141.9748065348231</v>
      </c>
      <c r="L5" s="225">
        <v>2210.927171109201</v>
      </c>
      <c r="M5" s="225">
        <v>1826.2059329320721</v>
      </c>
      <c r="N5" s="225">
        <v>2070.7856405846951</v>
      </c>
      <c r="O5" s="225">
        <v>2184.840412725709</v>
      </c>
      <c r="P5" s="225">
        <v>2294.7283921210701</v>
      </c>
      <c r="Q5" s="225">
        <v>2284.8647009337178</v>
      </c>
      <c r="R5" s="225">
        <v>2655.462904776492</v>
      </c>
      <c r="S5" s="225">
        <v>2677.2624632281158</v>
      </c>
      <c r="T5" s="225">
        <v>2598.0292231343528</v>
      </c>
      <c r="U5" s="225">
        <v>2668.5145909614662</v>
      </c>
      <c r="V5" s="225">
        <v>2534.5840788378991</v>
      </c>
      <c r="W5" s="225">
        <v>2742.2175076904532</v>
      </c>
      <c r="DA5" s="89" t="s">
        <v>2120</v>
      </c>
    </row>
    <row r="6" spans="1:105" ht="12" customHeight="1" x14ac:dyDescent="0.25">
      <c r="A6" s="55" t="s">
        <v>92</v>
      </c>
      <c r="B6" s="261">
        <v>37.197759204832373</v>
      </c>
      <c r="C6" s="261">
        <v>36.809299288257421</v>
      </c>
      <c r="D6" s="261">
        <v>39.598965398570598</v>
      </c>
      <c r="E6" s="261">
        <v>42.552329499707817</v>
      </c>
      <c r="F6" s="261">
        <v>44.3784240377543</v>
      </c>
      <c r="G6" s="261">
        <v>46.287187365445121</v>
      </c>
      <c r="H6" s="261">
        <v>38.865856778199927</v>
      </c>
      <c r="I6" s="261">
        <v>40.383559851703858</v>
      </c>
      <c r="J6" s="261">
        <v>39.501362481840417</v>
      </c>
      <c r="K6" s="261">
        <v>38.832436483709678</v>
      </c>
      <c r="L6" s="261">
        <v>40.079749584723082</v>
      </c>
      <c r="M6" s="261">
        <v>35.50894954178186</v>
      </c>
      <c r="N6" s="261">
        <v>36.5625514911141</v>
      </c>
      <c r="O6" s="261">
        <v>36.739271740799957</v>
      </c>
      <c r="P6" s="261">
        <v>41.880486325566899</v>
      </c>
      <c r="Q6" s="261">
        <v>42.119168648693197</v>
      </c>
      <c r="R6" s="261">
        <v>43.669775189629412</v>
      </c>
      <c r="S6" s="261">
        <v>42.084271442173893</v>
      </c>
      <c r="T6" s="261">
        <v>40.108107734029723</v>
      </c>
      <c r="U6" s="261">
        <v>42.354206472690031</v>
      </c>
      <c r="V6" s="261">
        <v>39.402069678405077</v>
      </c>
      <c r="W6" s="261">
        <v>44.560953006802272</v>
      </c>
      <c r="DA6" s="67" t="s">
        <v>2139</v>
      </c>
    </row>
    <row r="7" spans="1:105" ht="12" customHeight="1" x14ac:dyDescent="0.25">
      <c r="A7" s="202" t="s">
        <v>93</v>
      </c>
      <c r="B7" s="226">
        <v>43.397385738971103</v>
      </c>
      <c r="C7" s="226">
        <v>42.944182502966989</v>
      </c>
      <c r="D7" s="226">
        <v>46.198792964999029</v>
      </c>
      <c r="E7" s="226">
        <v>49.644384416325799</v>
      </c>
      <c r="F7" s="226">
        <v>51.774828044046693</v>
      </c>
      <c r="G7" s="226">
        <v>54.001718593019312</v>
      </c>
      <c r="H7" s="226">
        <v>45.343499574566579</v>
      </c>
      <c r="I7" s="226">
        <v>47.114153160321173</v>
      </c>
      <c r="J7" s="226">
        <v>46.084922895480503</v>
      </c>
      <c r="K7" s="226">
        <v>45.304509230994633</v>
      </c>
      <c r="L7" s="226">
        <v>46.759707848843597</v>
      </c>
      <c r="M7" s="226">
        <v>41.427107798745503</v>
      </c>
      <c r="N7" s="226">
        <v>42.656310072966427</v>
      </c>
      <c r="O7" s="226">
        <v>42.862483697599963</v>
      </c>
      <c r="P7" s="226">
        <v>48.860567379828041</v>
      </c>
      <c r="Q7" s="226">
        <v>49.139030090142072</v>
      </c>
      <c r="R7" s="226">
        <v>50.948071054567649</v>
      </c>
      <c r="S7" s="226">
        <v>49.098316682536222</v>
      </c>
      <c r="T7" s="226">
        <v>46.792792356367997</v>
      </c>
      <c r="U7" s="226">
        <v>49.413240884805028</v>
      </c>
      <c r="V7" s="226">
        <v>45.969081291472598</v>
      </c>
      <c r="W7" s="226">
        <v>51.987778507935978</v>
      </c>
      <c r="DA7" s="174" t="s">
        <v>2140</v>
      </c>
    </row>
    <row r="8" spans="1:105" ht="12" customHeight="1" x14ac:dyDescent="0.25">
      <c r="A8" s="202" t="s">
        <v>94</v>
      </c>
      <c r="B8" s="226">
        <v>99.194024546219623</v>
      </c>
      <c r="C8" s="226">
        <v>98.158131435353127</v>
      </c>
      <c r="D8" s="226">
        <v>105.59724106285491</v>
      </c>
      <c r="E8" s="226">
        <v>113.47287866588751</v>
      </c>
      <c r="F8" s="226">
        <v>118.3424641006781</v>
      </c>
      <c r="G8" s="226">
        <v>123.43249964118699</v>
      </c>
      <c r="H8" s="226">
        <v>103.6422847418665</v>
      </c>
      <c r="I8" s="226">
        <v>107.68949293787691</v>
      </c>
      <c r="J8" s="226">
        <v>105.33696661824111</v>
      </c>
      <c r="K8" s="226">
        <v>103.5531639565591</v>
      </c>
      <c r="L8" s="226">
        <v>106.8793322259282</v>
      </c>
      <c r="M8" s="226">
        <v>94.690532111418293</v>
      </c>
      <c r="N8" s="226">
        <v>97.500137309637594</v>
      </c>
      <c r="O8" s="226">
        <v>97.971391308799909</v>
      </c>
      <c r="P8" s="226">
        <v>111.68129686817841</v>
      </c>
      <c r="Q8" s="226">
        <v>112.31778306318191</v>
      </c>
      <c r="R8" s="226">
        <v>116.4527338390118</v>
      </c>
      <c r="S8" s="226">
        <v>112.224723845797</v>
      </c>
      <c r="T8" s="226">
        <v>106.9549539574125</v>
      </c>
      <c r="U8" s="226">
        <v>112.94455059384001</v>
      </c>
      <c r="V8" s="226">
        <v>105.0721858090802</v>
      </c>
      <c r="W8" s="226">
        <v>118.8292080181394</v>
      </c>
      <c r="DA8" s="174" t="s">
        <v>2141</v>
      </c>
    </row>
    <row r="9" spans="1:105" ht="12" customHeight="1" x14ac:dyDescent="0.25">
      <c r="A9" s="202" t="s">
        <v>95</v>
      </c>
      <c r="B9" s="226">
        <v>74.395518409664732</v>
      </c>
      <c r="C9" s="226">
        <v>73.618598576514842</v>
      </c>
      <c r="D9" s="226">
        <v>79.197930797141197</v>
      </c>
      <c r="E9" s="226">
        <v>85.104658999415634</v>
      </c>
      <c r="F9" s="226">
        <v>88.7568480755086</v>
      </c>
      <c r="G9" s="226">
        <v>92.574374730890241</v>
      </c>
      <c r="H9" s="226">
        <v>77.731713556399868</v>
      </c>
      <c r="I9" s="226">
        <v>80.767119703407715</v>
      </c>
      <c r="J9" s="226">
        <v>79.002724963680834</v>
      </c>
      <c r="K9" s="226">
        <v>77.664872967419356</v>
      </c>
      <c r="L9" s="226">
        <v>80.159499169446164</v>
      </c>
      <c r="M9" s="226">
        <v>71.017899083563719</v>
      </c>
      <c r="N9" s="226">
        <v>73.125102982228199</v>
      </c>
      <c r="O9" s="226">
        <v>73.478543481599928</v>
      </c>
      <c r="P9" s="226">
        <v>83.760972651133798</v>
      </c>
      <c r="Q9" s="226">
        <v>84.238337297386394</v>
      </c>
      <c r="R9" s="226">
        <v>87.339550379258824</v>
      </c>
      <c r="S9" s="226">
        <v>84.168542884347787</v>
      </c>
      <c r="T9" s="226">
        <v>80.216215468059431</v>
      </c>
      <c r="U9" s="226">
        <v>84.708412945380061</v>
      </c>
      <c r="V9" s="226">
        <v>78.804139356810154</v>
      </c>
      <c r="W9" s="226">
        <v>89.12190601360453</v>
      </c>
      <c r="DA9" s="174" t="s">
        <v>2142</v>
      </c>
    </row>
    <row r="10" spans="1:105" ht="12" customHeight="1" x14ac:dyDescent="0.25">
      <c r="A10" s="56" t="s">
        <v>96</v>
      </c>
      <c r="B10" s="262">
        <v>50.392505161231483</v>
      </c>
      <c r="C10" s="262">
        <v>54.391431020412981</v>
      </c>
      <c r="D10" s="262">
        <v>61.502638078100141</v>
      </c>
      <c r="E10" s="262">
        <v>61.323288777458032</v>
      </c>
      <c r="F10" s="262">
        <v>60.838744317459167</v>
      </c>
      <c r="G10" s="262">
        <v>57.867751406184439</v>
      </c>
      <c r="H10" s="262">
        <v>46.541440076859523</v>
      </c>
      <c r="I10" s="262">
        <v>48.05599281161156</v>
      </c>
      <c r="J10" s="262">
        <v>47.078456573069133</v>
      </c>
      <c r="K10" s="262">
        <v>45.624335304949973</v>
      </c>
      <c r="L10" s="262">
        <v>47.020918568107419</v>
      </c>
      <c r="M10" s="262">
        <v>41.372680297856583</v>
      </c>
      <c r="N10" s="262">
        <v>43.434622347340763</v>
      </c>
      <c r="O10" s="262">
        <v>44.841163956227263</v>
      </c>
      <c r="P10" s="262">
        <v>56.39555159425165</v>
      </c>
      <c r="Q10" s="262">
        <v>57.658179181615779</v>
      </c>
      <c r="R10" s="262">
        <v>64.687939196090056</v>
      </c>
      <c r="S10" s="262">
        <v>65.585635757414423</v>
      </c>
      <c r="T10" s="262">
        <v>64.651278333242658</v>
      </c>
      <c r="U10" s="262">
        <v>68.464938016332113</v>
      </c>
      <c r="V10" s="262">
        <v>67.858669027162037</v>
      </c>
      <c r="W10" s="262">
        <v>74.444155870993825</v>
      </c>
      <c r="DA10" s="68" t="s">
        <v>2143</v>
      </c>
    </row>
    <row r="11" spans="1:105" ht="12" customHeight="1" x14ac:dyDescent="0.25">
      <c r="A11" s="37" t="s">
        <v>160</v>
      </c>
      <c r="B11" s="228">
        <v>7.5587823243063479</v>
      </c>
      <c r="C11" s="228">
        <v>8.4553387803961826</v>
      </c>
      <c r="D11" s="228">
        <v>8.4505989612562864</v>
      </c>
      <c r="E11" s="228">
        <v>8.9460618013045128</v>
      </c>
      <c r="F11" s="228">
        <v>9.4048858319257729</v>
      </c>
      <c r="G11" s="228">
        <v>8.9523173955009359</v>
      </c>
      <c r="H11" s="228">
        <v>3.9698869361452789</v>
      </c>
      <c r="I11" s="228">
        <v>4.9711071576041812</v>
      </c>
      <c r="J11" s="228">
        <v>4.6133937524008521</v>
      </c>
      <c r="K11" s="228">
        <v>3.9594077450167839</v>
      </c>
      <c r="L11" s="228">
        <v>4.4383031792557173</v>
      </c>
      <c r="M11" s="228">
        <v>2.6165063621103148</v>
      </c>
      <c r="N11" s="228">
        <v>2.786338590697127</v>
      </c>
      <c r="O11" s="228">
        <v>3.915831932473298</v>
      </c>
      <c r="P11" s="228">
        <v>2.7213609105735328</v>
      </c>
      <c r="Q11" s="228">
        <v>3.0048403966051191</v>
      </c>
      <c r="R11" s="228">
        <v>4.1518485897931816</v>
      </c>
      <c r="S11" s="228">
        <v>4.3263597066910062</v>
      </c>
      <c r="T11" s="228">
        <v>3.7184398204299631</v>
      </c>
      <c r="U11" s="228">
        <v>3.4066893713341448</v>
      </c>
      <c r="V11" s="228">
        <v>3.428724546250514</v>
      </c>
      <c r="W11" s="228">
        <v>2.7132331692862559</v>
      </c>
      <c r="DA11" s="69" t="s">
        <v>2144</v>
      </c>
    </row>
    <row r="12" spans="1:105" ht="12" customHeight="1" x14ac:dyDescent="0.25">
      <c r="A12" s="37" t="s">
        <v>162</v>
      </c>
      <c r="B12" s="228">
        <v>23.917601558647391</v>
      </c>
      <c r="C12" s="228">
        <v>30.874402776606981</v>
      </c>
      <c r="D12" s="228">
        <v>38.589873890772637</v>
      </c>
      <c r="E12" s="228">
        <v>34.036790277129377</v>
      </c>
      <c r="F12" s="228">
        <v>30.675282110090851</v>
      </c>
      <c r="G12" s="228">
        <v>21.986169727006281</v>
      </c>
      <c r="H12" s="228">
        <v>12.10763844638123</v>
      </c>
      <c r="I12" s="228">
        <v>11.006012991960089</v>
      </c>
      <c r="J12" s="228">
        <v>9.2083369046287622</v>
      </c>
      <c r="K12" s="228">
        <v>11.09350071969722</v>
      </c>
      <c r="L12" s="228">
        <v>11.44593409308008</v>
      </c>
      <c r="M12" s="228">
        <v>6.3790966689148556</v>
      </c>
      <c r="N12" s="228">
        <v>13.71005804055549</v>
      </c>
      <c r="O12" s="228">
        <v>16.299016650408131</v>
      </c>
      <c r="P12" s="228">
        <v>11.508440335137291</v>
      </c>
      <c r="Q12" s="228">
        <v>10.85137141541294</v>
      </c>
      <c r="R12" s="228">
        <v>15.10201677417794</v>
      </c>
      <c r="S12" s="228">
        <v>17.11427223886626</v>
      </c>
      <c r="T12" s="228">
        <v>17.237677051838009</v>
      </c>
      <c r="U12" s="228">
        <v>16.387079174819931</v>
      </c>
      <c r="V12" s="228">
        <v>15.01872413103357</v>
      </c>
      <c r="W12" s="228">
        <v>15.7753097038914</v>
      </c>
      <c r="DA12" s="69" t="s">
        <v>2145</v>
      </c>
    </row>
    <row r="13" spans="1:105" ht="12" customHeight="1" x14ac:dyDescent="0.25">
      <c r="A13" s="37" t="s">
        <v>97</v>
      </c>
      <c r="B13" s="228">
        <v>4.2390369733452997E-2</v>
      </c>
      <c r="C13" s="228">
        <v>0.1124677558039572</v>
      </c>
      <c r="D13" s="228">
        <v>0.1331040412725685</v>
      </c>
      <c r="E13" s="228">
        <v>0.21427343078246419</v>
      </c>
      <c r="F13" s="228">
        <v>0.30361134995701877</v>
      </c>
      <c r="G13" s="228">
        <v>0.40988822012032933</v>
      </c>
      <c r="H13" s="228">
        <v>0.41865864144440001</v>
      </c>
      <c r="I13" s="228">
        <v>0.47196904557161018</v>
      </c>
      <c r="J13" s="228">
        <v>0.57841788478041756</v>
      </c>
      <c r="K13" s="228">
        <v>0.63404987102292676</v>
      </c>
      <c r="L13" s="228">
        <v>0.72063628546830238</v>
      </c>
      <c r="M13" s="228">
        <v>0.80705073086786705</v>
      </c>
      <c r="N13" s="228">
        <v>1.070335339638554</v>
      </c>
      <c r="O13" s="228">
        <v>1.0848667239893479</v>
      </c>
      <c r="P13" s="228">
        <v>1.093981083404411</v>
      </c>
      <c r="Q13" s="228">
        <v>1.106878761822599</v>
      </c>
      <c r="R13" s="228">
        <v>1.0984522785894351</v>
      </c>
      <c r="S13" s="228">
        <v>1.149269131556149</v>
      </c>
      <c r="T13" s="228">
        <v>0.92940670679257897</v>
      </c>
      <c r="U13" s="228">
        <v>0.92983662940651424</v>
      </c>
      <c r="V13" s="228">
        <v>0.92751504729118839</v>
      </c>
      <c r="W13" s="228">
        <v>0.91883061048979409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14.15057612794161</v>
      </c>
      <c r="Q14" s="228">
        <v>16.502878061830781</v>
      </c>
      <c r="R14" s="228">
        <v>20.23358405421423</v>
      </c>
      <c r="S14" s="228">
        <v>22.391010089677572</v>
      </c>
      <c r="T14" s="228">
        <v>24.051665094794711</v>
      </c>
      <c r="U14" s="228">
        <v>27.454745733600351</v>
      </c>
      <c r="V14" s="228">
        <v>31.108068519746791</v>
      </c>
      <c r="W14" s="228">
        <v>34.197387312109811</v>
      </c>
      <c r="DA14" s="69" t="s">
        <v>2147</v>
      </c>
    </row>
    <row r="15" spans="1:105" ht="12" customHeight="1" x14ac:dyDescent="0.25">
      <c r="A15" s="37" t="s">
        <v>38</v>
      </c>
      <c r="B15" s="228">
        <v>18.873730908544289</v>
      </c>
      <c r="C15" s="228">
        <v>14.94922170760587</v>
      </c>
      <c r="D15" s="228">
        <v>14.32906118479865</v>
      </c>
      <c r="E15" s="228">
        <v>18.126163268241669</v>
      </c>
      <c r="F15" s="228">
        <v>20.454965025485521</v>
      </c>
      <c r="G15" s="228">
        <v>26.519376063556891</v>
      </c>
      <c r="H15" s="228">
        <v>30.0452560528886</v>
      </c>
      <c r="I15" s="228">
        <v>31.60690361647568</v>
      </c>
      <c r="J15" s="228">
        <v>32.6783080312591</v>
      </c>
      <c r="K15" s="228">
        <v>29.93737696921303</v>
      </c>
      <c r="L15" s="228">
        <v>30.416045010303321</v>
      </c>
      <c r="M15" s="228">
        <v>31.570026535963539</v>
      </c>
      <c r="N15" s="228">
        <v>25.867890376449601</v>
      </c>
      <c r="O15" s="228">
        <v>23.541448649356489</v>
      </c>
      <c r="P15" s="228">
        <v>26.921193137194809</v>
      </c>
      <c r="Q15" s="228">
        <v>26.192210545944342</v>
      </c>
      <c r="R15" s="228">
        <v>24.102037499315259</v>
      </c>
      <c r="S15" s="228">
        <v>20.604724590623452</v>
      </c>
      <c r="T15" s="228">
        <v>18.714089659387401</v>
      </c>
      <c r="U15" s="228">
        <v>20.286587107171169</v>
      </c>
      <c r="V15" s="228">
        <v>17.37563678283998</v>
      </c>
      <c r="W15" s="228">
        <v>20.839395075216551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154.98498687831204</v>
      </c>
      <c r="C16" s="263">
        <f t="shared" si="0"/>
        <v>167.62156518250887</v>
      </c>
      <c r="D16" s="263">
        <f t="shared" si="0"/>
        <v>189.58364477954692</v>
      </c>
      <c r="E16" s="263">
        <f t="shared" si="0"/>
        <v>188.65704515671948</v>
      </c>
      <c r="F16" s="263">
        <f t="shared" si="0"/>
        <v>186.31129777381264</v>
      </c>
      <c r="G16" s="263">
        <f t="shared" si="0"/>
        <v>176.44716287769407</v>
      </c>
      <c r="H16" s="263">
        <f t="shared" si="0"/>
        <v>139.92655248096068</v>
      </c>
      <c r="I16" s="263">
        <f t="shared" si="0"/>
        <v>144.32293109108798</v>
      </c>
      <c r="J16" s="263">
        <f t="shared" si="0"/>
        <v>140.62582555252595</v>
      </c>
      <c r="K16" s="263">
        <f t="shared" si="0"/>
        <v>137.05532544080782</v>
      </c>
      <c r="L16" s="263">
        <f t="shared" si="0"/>
        <v>141.42060372557651</v>
      </c>
      <c r="M16" s="263">
        <f t="shared" si="0"/>
        <v>122.87638780178611</v>
      </c>
      <c r="N16" s="263">
        <f t="shared" si="0"/>
        <v>130.78526599611723</v>
      </c>
      <c r="O16" s="263">
        <f t="shared" si="0"/>
        <v>135.26790832569631</v>
      </c>
      <c r="P16" s="263">
        <f t="shared" si="0"/>
        <v>146.96686819753688</v>
      </c>
      <c r="Q16" s="263">
        <f t="shared" si="0"/>
        <v>146.91717438752792</v>
      </c>
      <c r="R16" s="263">
        <f t="shared" si="0"/>
        <v>162.60321059801521</v>
      </c>
      <c r="S16" s="263">
        <f t="shared" si="0"/>
        <v>161.58951315806308</v>
      </c>
      <c r="T16" s="263">
        <f t="shared" si="0"/>
        <v>155.98679687782388</v>
      </c>
      <c r="U16" s="263">
        <f t="shared" si="0"/>
        <v>161.33579305558098</v>
      </c>
      <c r="V16" s="263">
        <f t="shared" si="0"/>
        <v>152.13585800181698</v>
      </c>
      <c r="W16" s="263">
        <f t="shared" si="0"/>
        <v>166.88128511923932</v>
      </c>
      <c r="DA16" s="70"/>
    </row>
    <row r="17" spans="1:105" ht="12" customHeight="1" x14ac:dyDescent="0.25">
      <c r="A17" s="60" t="s">
        <v>2150</v>
      </c>
      <c r="B17" s="331">
        <v>103.4865258812392</v>
      </c>
      <c r="C17" s="331">
        <v>125.8039218292153</v>
      </c>
      <c r="D17" s="331">
        <v>148.93445212557759</v>
      </c>
      <c r="E17" s="331">
        <v>137.87618019678419</v>
      </c>
      <c r="F17" s="331">
        <v>126.7554340460281</v>
      </c>
      <c r="G17" s="331">
        <v>97.772772353193105</v>
      </c>
      <c r="H17" s="331">
        <v>57.671902526782489</v>
      </c>
      <c r="I17" s="331">
        <v>57.027026685384307</v>
      </c>
      <c r="J17" s="331">
        <v>51.214714192256437</v>
      </c>
      <c r="K17" s="331">
        <v>51.792811182567931</v>
      </c>
      <c r="L17" s="331">
        <v>53.731897024716261</v>
      </c>
      <c r="M17" s="331">
        <v>32.54856654403595</v>
      </c>
      <c r="N17" s="331">
        <v>53.567121488332873</v>
      </c>
      <c r="O17" s="331">
        <v>65.521661033966481</v>
      </c>
      <c r="P17" s="331">
        <v>54.539064863399418</v>
      </c>
      <c r="Q17" s="331">
        <v>53.581553834004787</v>
      </c>
      <c r="R17" s="331">
        <v>75.355906794983397</v>
      </c>
      <c r="S17" s="331">
        <v>84.66140625567354</v>
      </c>
      <c r="T17" s="331">
        <v>84.607438731906626</v>
      </c>
      <c r="U17" s="331">
        <v>82.008900863957223</v>
      </c>
      <c r="V17" s="331">
        <v>80.105893969098148</v>
      </c>
      <c r="W17" s="331">
        <v>79.655736456903497</v>
      </c>
      <c r="DA17" s="72" t="s">
        <v>2151</v>
      </c>
    </row>
    <row r="18" spans="1:105" ht="12" customHeight="1" x14ac:dyDescent="0.25">
      <c r="A18" s="59" t="s">
        <v>30</v>
      </c>
      <c r="B18" s="232">
        <v>0.23972327214961961</v>
      </c>
      <c r="C18" s="232">
        <v>0.30490003746319289</v>
      </c>
      <c r="D18" s="232">
        <v>0.2608995519753427</v>
      </c>
      <c r="E18" s="232">
        <v>1.240653234955841</v>
      </c>
      <c r="F18" s="232">
        <v>1.907791283027447</v>
      </c>
      <c r="G18" s="232">
        <v>1.2860982348851819</v>
      </c>
      <c r="H18" s="232">
        <v>0.92346026265418324</v>
      </c>
      <c r="I18" s="232">
        <v>1.758932477792112</v>
      </c>
      <c r="J18" s="232">
        <v>2.0314077381677431</v>
      </c>
      <c r="K18" s="232">
        <v>1.24077633869072</v>
      </c>
      <c r="L18" s="232">
        <v>1.2397008419182309</v>
      </c>
      <c r="M18" s="232">
        <v>0.93880353595252797</v>
      </c>
      <c r="N18" s="232">
        <v>1.023328094888772</v>
      </c>
      <c r="O18" s="232">
        <v>1.0453850467608541</v>
      </c>
      <c r="P18" s="232">
        <v>0.96105003380627441</v>
      </c>
      <c r="Q18" s="232">
        <v>1.616273918871316</v>
      </c>
      <c r="R18" s="232">
        <v>1.468997614069145</v>
      </c>
      <c r="S18" s="232">
        <v>1.443206732052011</v>
      </c>
      <c r="T18" s="232">
        <v>1.875179020467197</v>
      </c>
      <c r="U18" s="232">
        <v>1.7185067041932991</v>
      </c>
      <c r="V18" s="232">
        <v>1.4642783993345529</v>
      </c>
      <c r="W18" s="232">
        <v>1.7871002712091271</v>
      </c>
      <c r="DA18" s="71" t="s">
        <v>2152</v>
      </c>
    </row>
    <row r="19" spans="1:105" ht="12" customHeight="1" x14ac:dyDescent="0.25">
      <c r="A19" s="59" t="s">
        <v>33</v>
      </c>
      <c r="B19" s="232">
        <v>2.5463004682736181</v>
      </c>
      <c r="C19" s="232">
        <v>2.6988082389720991</v>
      </c>
      <c r="D19" s="232">
        <v>2.7712313677770992</v>
      </c>
      <c r="E19" s="232">
        <v>2.5532193117161439</v>
      </c>
      <c r="F19" s="232">
        <v>2.533005959576438</v>
      </c>
      <c r="G19" s="232">
        <v>2.2767675211286971</v>
      </c>
      <c r="H19" s="232">
        <v>1.851916931361042</v>
      </c>
      <c r="I19" s="232">
        <v>1.7391063561690869</v>
      </c>
      <c r="J19" s="232">
        <v>1.655061458590287</v>
      </c>
      <c r="K19" s="232">
        <v>1.3532232756766149</v>
      </c>
      <c r="L19" s="232">
        <v>1.2932694050573881</v>
      </c>
      <c r="M19" s="232">
        <v>1.0131290167167699</v>
      </c>
      <c r="N19" s="232">
        <v>1.1214619422218881</v>
      </c>
      <c r="O19" s="232">
        <v>1.1420576238642981</v>
      </c>
      <c r="P19" s="232">
        <v>1.726410671056898</v>
      </c>
      <c r="Q19" s="232">
        <v>1.455236100142717</v>
      </c>
      <c r="R19" s="232">
        <v>2.3944016649848008</v>
      </c>
      <c r="S19" s="232">
        <v>2.2441414415677241</v>
      </c>
      <c r="T19" s="232">
        <v>1.909439980821773</v>
      </c>
      <c r="U19" s="232">
        <v>2.2157599764663671</v>
      </c>
      <c r="V19" s="232">
        <v>2.1362239565228922</v>
      </c>
      <c r="W19" s="232">
        <v>1.512735572427258</v>
      </c>
      <c r="DA19" s="71" t="s">
        <v>2153</v>
      </c>
    </row>
    <row r="20" spans="1:105" ht="12" customHeight="1" x14ac:dyDescent="0.25">
      <c r="A20" s="59" t="s">
        <v>160</v>
      </c>
      <c r="B20" s="232">
        <v>19.432939746169101</v>
      </c>
      <c r="C20" s="232">
        <v>21.986665280544699</v>
      </c>
      <c r="D20" s="232">
        <v>22.104674065070078</v>
      </c>
      <c r="E20" s="232">
        <v>23.38248246049729</v>
      </c>
      <c r="F20" s="232">
        <v>25.750529390160661</v>
      </c>
      <c r="G20" s="232">
        <v>25.308585912924599</v>
      </c>
      <c r="H20" s="232">
        <v>10.457498354160901</v>
      </c>
      <c r="I20" s="232">
        <v>13.22170687825998</v>
      </c>
      <c r="J20" s="232">
        <v>12.176573984591</v>
      </c>
      <c r="K20" s="232">
        <v>10.865640756252001</v>
      </c>
      <c r="L20" s="232">
        <v>12.327644149914381</v>
      </c>
      <c r="M20" s="232">
        <v>7.2508829647217814</v>
      </c>
      <c r="N20" s="232">
        <v>8.0024246691954417</v>
      </c>
      <c r="O20" s="232">
        <v>11.11254456490769</v>
      </c>
      <c r="P20" s="232">
        <v>9.0044916039253451</v>
      </c>
      <c r="Q20" s="232">
        <v>10.321149956131929</v>
      </c>
      <c r="R20" s="232">
        <v>14.427525959361009</v>
      </c>
      <c r="S20" s="232">
        <v>15.445628739882</v>
      </c>
      <c r="T20" s="232">
        <v>13.545338592824891</v>
      </c>
      <c r="U20" s="232">
        <v>12.752222398068209</v>
      </c>
      <c r="V20" s="232">
        <v>13.59161688390054</v>
      </c>
      <c r="W20" s="232">
        <v>10.892394455803959</v>
      </c>
      <c r="DA20" s="71" t="s">
        <v>2154</v>
      </c>
    </row>
    <row r="21" spans="1:105" ht="12" customHeight="1" x14ac:dyDescent="0.25">
      <c r="A21" s="59" t="s">
        <v>70</v>
      </c>
      <c r="B21" s="232">
        <v>19.777590859485919</v>
      </c>
      <c r="C21" s="232">
        <v>20.529933716205591</v>
      </c>
      <c r="D21" s="232">
        <v>22.856093946888311</v>
      </c>
      <c r="E21" s="232">
        <v>21.737254916452951</v>
      </c>
      <c r="F21" s="232">
        <v>12.575341611773659</v>
      </c>
      <c r="G21" s="232">
        <v>6.7454742313882949</v>
      </c>
      <c r="H21" s="232">
        <v>12.54501811578737</v>
      </c>
      <c r="I21" s="232">
        <v>11.034470497649339</v>
      </c>
      <c r="J21" s="232">
        <v>11.047221485891169</v>
      </c>
      <c r="K21" s="232">
        <v>7.8897304511624844</v>
      </c>
      <c r="L21" s="232">
        <v>7.0795377280273479</v>
      </c>
      <c r="M21" s="232">
        <v>5.6679482753293922</v>
      </c>
      <c r="N21" s="232">
        <v>4.0443236974193848</v>
      </c>
      <c r="O21" s="232">
        <v>5.9675055871252569</v>
      </c>
      <c r="P21" s="232">
        <v>4.7677626347284621</v>
      </c>
      <c r="Q21" s="232">
        <v>2.9161549357874832</v>
      </c>
      <c r="R21" s="232">
        <v>4.5860112049518493</v>
      </c>
      <c r="S21" s="232">
        <v>4.4284022810893529</v>
      </c>
      <c r="T21" s="232">
        <v>4.4849704353027464</v>
      </c>
      <c r="U21" s="232">
        <v>3.9808407425436192</v>
      </c>
      <c r="V21" s="232">
        <v>3.3788830457181591</v>
      </c>
      <c r="W21" s="232">
        <v>2.1328282406592169</v>
      </c>
      <c r="DA21" s="71" t="s">
        <v>2155</v>
      </c>
    </row>
    <row r="22" spans="1:105" ht="12" customHeight="1" x14ac:dyDescent="0.25">
      <c r="A22" s="59" t="s">
        <v>162</v>
      </c>
      <c r="B22" s="232">
        <v>61.489971535160961</v>
      </c>
      <c r="C22" s="232">
        <v>80.28361455602969</v>
      </c>
      <c r="D22" s="232">
        <v>100.9415531938668</v>
      </c>
      <c r="E22" s="232">
        <v>88.962570273161944</v>
      </c>
      <c r="F22" s="232">
        <v>83.988765801489848</v>
      </c>
      <c r="G22" s="232">
        <v>62.155846452866328</v>
      </c>
      <c r="H22" s="232">
        <v>31.894008862819</v>
      </c>
      <c r="I22" s="232">
        <v>29.27281047551379</v>
      </c>
      <c r="J22" s="232">
        <v>24.304449525016231</v>
      </c>
      <c r="K22" s="232">
        <v>30.443440360786109</v>
      </c>
      <c r="L22" s="232">
        <v>31.79174489979891</v>
      </c>
      <c r="M22" s="232">
        <v>17.677802751315479</v>
      </c>
      <c r="N22" s="232">
        <v>39.375583084607378</v>
      </c>
      <c r="O22" s="232">
        <v>46.254168211308382</v>
      </c>
      <c r="P22" s="232">
        <v>38.079349919882453</v>
      </c>
      <c r="Q22" s="232">
        <v>37.272738923071337</v>
      </c>
      <c r="R22" s="232">
        <v>52.478970351616603</v>
      </c>
      <c r="S22" s="232">
        <v>61.100027061082443</v>
      </c>
      <c r="T22" s="232">
        <v>62.79251070249002</v>
      </c>
      <c r="U22" s="232">
        <v>61.341571042685722</v>
      </c>
      <c r="V22" s="232">
        <v>59.534891683622007</v>
      </c>
      <c r="W22" s="232">
        <v>63.330677916803943</v>
      </c>
      <c r="DA22" s="71" t="s">
        <v>2156</v>
      </c>
    </row>
    <row r="23" spans="1:105" ht="12" customHeight="1" x14ac:dyDescent="0.25">
      <c r="A23" s="60" t="s">
        <v>2157</v>
      </c>
      <c r="B23" s="331">
        <v>48.522640260686252</v>
      </c>
      <c r="C23" s="331">
        <v>38.872899410232982</v>
      </c>
      <c r="D23" s="331">
        <v>37.481275422083669</v>
      </c>
      <c r="E23" s="331">
        <v>47.376678599958673</v>
      </c>
      <c r="F23" s="331">
        <v>56.005589804764192</v>
      </c>
      <c r="G23" s="331">
        <v>74.971415535265365</v>
      </c>
      <c r="H23" s="331">
        <v>79.145381411922187</v>
      </c>
      <c r="I23" s="331">
        <v>84.065219617567379</v>
      </c>
      <c r="J23" s="331">
        <v>86.251002361722271</v>
      </c>
      <c r="K23" s="331">
        <v>82.155919339543118</v>
      </c>
      <c r="L23" s="331">
        <v>84.482326734082406</v>
      </c>
      <c r="M23" s="331">
        <v>87.487105294407613</v>
      </c>
      <c r="N23" s="331">
        <v>74.293140388495246</v>
      </c>
      <c r="O23" s="331">
        <v>66.807105552465842</v>
      </c>
      <c r="P23" s="331">
        <v>89.07736442809211</v>
      </c>
      <c r="Q23" s="331">
        <v>89.966087061627675</v>
      </c>
      <c r="R23" s="331">
        <v>83.753721787861465</v>
      </c>
      <c r="S23" s="331">
        <v>73.561365187015625</v>
      </c>
      <c r="T23" s="331">
        <v>68.170709527194859</v>
      </c>
      <c r="U23" s="331">
        <v>75.938555673808565</v>
      </c>
      <c r="V23" s="331">
        <v>68.877798458446435</v>
      </c>
      <c r="W23" s="331">
        <v>83.660672421791659</v>
      </c>
      <c r="DA23" s="72" t="s">
        <v>2158</v>
      </c>
    </row>
    <row r="24" spans="1:105" ht="12" customHeight="1" x14ac:dyDescent="0.25">
      <c r="A24" s="60" t="s">
        <v>2159</v>
      </c>
      <c r="B24" s="331">
        <v>2.9758207363865901</v>
      </c>
      <c r="C24" s="331">
        <v>2.9447439430605939</v>
      </c>
      <c r="D24" s="331">
        <v>3.1679172318856468</v>
      </c>
      <c r="E24" s="331">
        <v>3.404186359976626</v>
      </c>
      <c r="F24" s="331">
        <v>3.5502739230203439</v>
      </c>
      <c r="G24" s="331">
        <v>3.7029749892356101</v>
      </c>
      <c r="H24" s="331">
        <v>3.109268542255994</v>
      </c>
      <c r="I24" s="331">
        <v>3.2306847881363092</v>
      </c>
      <c r="J24" s="331">
        <v>3.1601089985472339</v>
      </c>
      <c r="K24" s="331">
        <v>3.1065949186967732</v>
      </c>
      <c r="L24" s="331">
        <v>3.2063799667778459</v>
      </c>
      <c r="M24" s="331">
        <v>2.8407159633425478</v>
      </c>
      <c r="N24" s="331">
        <v>2.925004119289127</v>
      </c>
      <c r="O24" s="331">
        <v>2.9391417392639969</v>
      </c>
      <c r="P24" s="331">
        <v>3.3504389060453512</v>
      </c>
      <c r="Q24" s="331">
        <v>3.3695334918954551</v>
      </c>
      <c r="R24" s="331">
        <v>3.4935820151703521</v>
      </c>
      <c r="S24" s="331">
        <v>3.366741715373911</v>
      </c>
      <c r="T24" s="331">
        <v>3.2086486187223771</v>
      </c>
      <c r="U24" s="331">
        <v>3.3883365178152021</v>
      </c>
      <c r="V24" s="331">
        <v>3.1521655742724071</v>
      </c>
      <c r="W24" s="331">
        <v>3.564876240544181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129.15415573192672</v>
      </c>
      <c r="C25" s="263">
        <f t="shared" si="1"/>
        <v>139.68463765209074</v>
      </c>
      <c r="D25" s="263">
        <f t="shared" si="1"/>
        <v>157.98637064962247</v>
      </c>
      <c r="E25" s="263">
        <f t="shared" si="1"/>
        <v>157.21420429726626</v>
      </c>
      <c r="F25" s="263">
        <f t="shared" si="1"/>
        <v>155.25941481151057</v>
      </c>
      <c r="G25" s="263">
        <f t="shared" si="1"/>
        <v>147.03930239807843</v>
      </c>
      <c r="H25" s="263">
        <f t="shared" si="1"/>
        <v>116.60546040080057</v>
      </c>
      <c r="I25" s="263">
        <f t="shared" si="1"/>
        <v>120.26910924257329</v>
      </c>
      <c r="J25" s="263">
        <f t="shared" si="1"/>
        <v>117.1881879604383</v>
      </c>
      <c r="K25" s="263">
        <f t="shared" si="1"/>
        <v>114.21277120067322</v>
      </c>
      <c r="L25" s="263">
        <f t="shared" si="1"/>
        <v>117.85050310464713</v>
      </c>
      <c r="M25" s="263">
        <f t="shared" si="1"/>
        <v>102.39698983482177</v>
      </c>
      <c r="N25" s="263">
        <f t="shared" si="1"/>
        <v>108.98772166343102</v>
      </c>
      <c r="O25" s="263">
        <f t="shared" si="1"/>
        <v>112.7232569380803</v>
      </c>
      <c r="P25" s="263">
        <f t="shared" si="1"/>
        <v>122.47239016461407</v>
      </c>
      <c r="Q25" s="263">
        <f t="shared" si="1"/>
        <v>122.43097865627327</v>
      </c>
      <c r="R25" s="263">
        <f t="shared" si="1"/>
        <v>135.50267549834604</v>
      </c>
      <c r="S25" s="263">
        <f t="shared" si="1"/>
        <v>134.6579276317193</v>
      </c>
      <c r="T25" s="263">
        <f t="shared" si="1"/>
        <v>129.98899739818654</v>
      </c>
      <c r="U25" s="263">
        <f t="shared" si="1"/>
        <v>134.44649421298416</v>
      </c>
      <c r="V25" s="263">
        <f t="shared" si="1"/>
        <v>126.77988166818085</v>
      </c>
      <c r="W25" s="263">
        <f t="shared" si="1"/>
        <v>139.06773759936613</v>
      </c>
      <c r="DA25" s="70"/>
    </row>
    <row r="26" spans="1:105" ht="12" customHeight="1" x14ac:dyDescent="0.25">
      <c r="A26" s="60" t="s">
        <v>2162</v>
      </c>
      <c r="B26" s="331">
        <v>86.238771567699359</v>
      </c>
      <c r="C26" s="331">
        <v>104.83660152434609</v>
      </c>
      <c r="D26" s="331">
        <v>124.1120434379814</v>
      </c>
      <c r="E26" s="331">
        <v>114.89681683065351</v>
      </c>
      <c r="F26" s="331">
        <v>105.6295283716901</v>
      </c>
      <c r="G26" s="331">
        <v>81.477310294327594</v>
      </c>
      <c r="H26" s="331">
        <v>48.059918772318753</v>
      </c>
      <c r="I26" s="331">
        <v>47.522522237820247</v>
      </c>
      <c r="J26" s="331">
        <v>42.678928493547033</v>
      </c>
      <c r="K26" s="331">
        <v>43.160675985473283</v>
      </c>
      <c r="L26" s="331">
        <v>44.776580853930227</v>
      </c>
      <c r="M26" s="331">
        <v>27.123805453363289</v>
      </c>
      <c r="N26" s="331">
        <v>44.639267906944049</v>
      </c>
      <c r="O26" s="331">
        <v>54.601384194972077</v>
      </c>
      <c r="P26" s="331">
        <v>45.449220719499522</v>
      </c>
      <c r="Q26" s="331">
        <v>44.651294861670657</v>
      </c>
      <c r="R26" s="331">
        <v>62.796588995819498</v>
      </c>
      <c r="S26" s="331">
        <v>70.551171879727974</v>
      </c>
      <c r="T26" s="331">
        <v>70.506198943255527</v>
      </c>
      <c r="U26" s="331">
        <v>68.340750719964348</v>
      </c>
      <c r="V26" s="331">
        <v>66.754911640915125</v>
      </c>
      <c r="W26" s="331">
        <v>66.379780380752919</v>
      </c>
      <c r="DA26" s="72" t="s">
        <v>2163</v>
      </c>
    </row>
    <row r="27" spans="1:105" ht="12" customHeight="1" x14ac:dyDescent="0.25">
      <c r="A27" s="59" t="s">
        <v>30</v>
      </c>
      <c r="B27" s="232">
        <v>0.19976939345801639</v>
      </c>
      <c r="C27" s="232">
        <v>0.25408336455266078</v>
      </c>
      <c r="D27" s="232">
        <v>0.21741629331278561</v>
      </c>
      <c r="E27" s="232">
        <v>1.033877695796535</v>
      </c>
      <c r="F27" s="232">
        <v>1.5898260691895401</v>
      </c>
      <c r="G27" s="232">
        <v>1.0717485290709849</v>
      </c>
      <c r="H27" s="232">
        <v>0.76955021887848618</v>
      </c>
      <c r="I27" s="232">
        <v>1.4657770648267601</v>
      </c>
      <c r="J27" s="232">
        <v>1.6928397818064529</v>
      </c>
      <c r="K27" s="232">
        <v>1.033980282242267</v>
      </c>
      <c r="L27" s="232">
        <v>1.03308403493186</v>
      </c>
      <c r="M27" s="232">
        <v>0.78233627996044008</v>
      </c>
      <c r="N27" s="232">
        <v>0.85277341240731019</v>
      </c>
      <c r="O27" s="232">
        <v>0.87115420563404555</v>
      </c>
      <c r="P27" s="232">
        <v>0.80087502817189515</v>
      </c>
      <c r="Q27" s="232">
        <v>1.346894932392763</v>
      </c>
      <c r="R27" s="232">
        <v>1.2241646783909541</v>
      </c>
      <c r="S27" s="232">
        <v>1.20267227671001</v>
      </c>
      <c r="T27" s="232">
        <v>1.562649183722665</v>
      </c>
      <c r="U27" s="232">
        <v>1.432088920161082</v>
      </c>
      <c r="V27" s="232">
        <v>1.2202319994454609</v>
      </c>
      <c r="W27" s="232">
        <v>1.4892502260076059</v>
      </c>
      <c r="DA27" s="71" t="s">
        <v>2164</v>
      </c>
    </row>
    <row r="28" spans="1:105" ht="12" customHeight="1" x14ac:dyDescent="0.25">
      <c r="A28" s="59" t="s">
        <v>33</v>
      </c>
      <c r="B28" s="232">
        <v>2.1219170568946821</v>
      </c>
      <c r="C28" s="232">
        <v>2.2490068658100819</v>
      </c>
      <c r="D28" s="232">
        <v>2.3093594731475831</v>
      </c>
      <c r="E28" s="232">
        <v>2.1276827597634531</v>
      </c>
      <c r="F28" s="232">
        <v>2.1108382996470332</v>
      </c>
      <c r="G28" s="232">
        <v>1.897306267607247</v>
      </c>
      <c r="H28" s="232">
        <v>1.543264109467535</v>
      </c>
      <c r="I28" s="232">
        <v>1.449255296807572</v>
      </c>
      <c r="J28" s="232">
        <v>1.3792178821585721</v>
      </c>
      <c r="K28" s="232">
        <v>1.1276860630638459</v>
      </c>
      <c r="L28" s="232">
        <v>1.077724504214491</v>
      </c>
      <c r="M28" s="232">
        <v>0.84427418059730841</v>
      </c>
      <c r="N28" s="232">
        <v>0.9345516185182402</v>
      </c>
      <c r="O28" s="232">
        <v>0.95171468655358182</v>
      </c>
      <c r="P28" s="232">
        <v>1.4386755592140821</v>
      </c>
      <c r="Q28" s="232">
        <v>1.212696750118931</v>
      </c>
      <c r="R28" s="232">
        <v>1.995334720820668</v>
      </c>
      <c r="S28" s="232">
        <v>1.870117867973103</v>
      </c>
      <c r="T28" s="232">
        <v>1.591199984018145</v>
      </c>
      <c r="U28" s="232">
        <v>1.8464666470553059</v>
      </c>
      <c r="V28" s="232">
        <v>1.780186630435743</v>
      </c>
      <c r="W28" s="232">
        <v>1.260612977022715</v>
      </c>
      <c r="DA28" s="71" t="s">
        <v>2165</v>
      </c>
    </row>
    <row r="29" spans="1:105" ht="12" customHeight="1" x14ac:dyDescent="0.25">
      <c r="A29" s="59" t="s">
        <v>160</v>
      </c>
      <c r="B29" s="232">
        <v>16.194116455140911</v>
      </c>
      <c r="C29" s="232">
        <v>18.32222106712058</v>
      </c>
      <c r="D29" s="232">
        <v>18.42056172089174</v>
      </c>
      <c r="E29" s="232">
        <v>19.485402050414411</v>
      </c>
      <c r="F29" s="232">
        <v>21.458774491800551</v>
      </c>
      <c r="G29" s="232">
        <v>21.090488260770499</v>
      </c>
      <c r="H29" s="232">
        <v>8.7145819618007501</v>
      </c>
      <c r="I29" s="232">
        <v>11.01808906521665</v>
      </c>
      <c r="J29" s="232">
        <v>10.147144987159169</v>
      </c>
      <c r="K29" s="232">
        <v>9.0547006302100019</v>
      </c>
      <c r="L29" s="232">
        <v>10.27303679159532</v>
      </c>
      <c r="M29" s="232">
        <v>6.0424024706014849</v>
      </c>
      <c r="N29" s="232">
        <v>6.6686872243295339</v>
      </c>
      <c r="O29" s="232">
        <v>9.2604538040897459</v>
      </c>
      <c r="P29" s="232">
        <v>7.5037430032711194</v>
      </c>
      <c r="Q29" s="232">
        <v>8.6009582967766125</v>
      </c>
      <c r="R29" s="232">
        <v>12.02293829946751</v>
      </c>
      <c r="S29" s="232">
        <v>12.87135728323501</v>
      </c>
      <c r="T29" s="232">
        <v>11.28778216068741</v>
      </c>
      <c r="U29" s="232">
        <v>10.626851998390171</v>
      </c>
      <c r="V29" s="232">
        <v>11.32634740325045</v>
      </c>
      <c r="W29" s="232">
        <v>9.0769953798366334</v>
      </c>
      <c r="DA29" s="71" t="s">
        <v>2166</v>
      </c>
    </row>
    <row r="30" spans="1:105" ht="12" customHeight="1" x14ac:dyDescent="0.25">
      <c r="A30" s="59" t="s">
        <v>70</v>
      </c>
      <c r="B30" s="232">
        <v>16.48132571623827</v>
      </c>
      <c r="C30" s="232">
        <v>17.108278096837999</v>
      </c>
      <c r="D30" s="232">
        <v>19.046744955740269</v>
      </c>
      <c r="E30" s="232">
        <v>18.114379097044129</v>
      </c>
      <c r="F30" s="232">
        <v>10.479451343144721</v>
      </c>
      <c r="G30" s="232">
        <v>5.6212285261569122</v>
      </c>
      <c r="H30" s="232">
        <v>10.454181763156139</v>
      </c>
      <c r="I30" s="232">
        <v>9.1953920813744467</v>
      </c>
      <c r="J30" s="232">
        <v>9.2060179049093112</v>
      </c>
      <c r="K30" s="232">
        <v>6.5747753759687386</v>
      </c>
      <c r="L30" s="232">
        <v>5.8996147733561246</v>
      </c>
      <c r="M30" s="232">
        <v>4.7232902294411616</v>
      </c>
      <c r="N30" s="232">
        <v>3.3702697478494872</v>
      </c>
      <c r="O30" s="232">
        <v>4.9729213226043809</v>
      </c>
      <c r="P30" s="232">
        <v>3.9731355289403849</v>
      </c>
      <c r="Q30" s="232">
        <v>2.4301291131562359</v>
      </c>
      <c r="R30" s="232">
        <v>3.821676004126541</v>
      </c>
      <c r="S30" s="232">
        <v>3.6903352342411289</v>
      </c>
      <c r="T30" s="232">
        <v>3.7374753627522881</v>
      </c>
      <c r="U30" s="232">
        <v>3.317367285453015</v>
      </c>
      <c r="V30" s="232">
        <v>2.8157358714317988</v>
      </c>
      <c r="W30" s="232">
        <v>1.777356867216014</v>
      </c>
      <c r="DA30" s="71" t="s">
        <v>2167</v>
      </c>
    </row>
    <row r="31" spans="1:105" ht="12" customHeight="1" x14ac:dyDescent="0.25">
      <c r="A31" s="59" t="s">
        <v>162</v>
      </c>
      <c r="B31" s="232">
        <v>51.24164294596747</v>
      </c>
      <c r="C31" s="232">
        <v>66.903012130024734</v>
      </c>
      <c r="D31" s="232">
        <v>84.117960994889017</v>
      </c>
      <c r="E31" s="232">
        <v>74.135475227634956</v>
      </c>
      <c r="F31" s="232">
        <v>69.99063816790823</v>
      </c>
      <c r="G31" s="232">
        <v>51.79653871072194</v>
      </c>
      <c r="H31" s="232">
        <v>26.578340719015831</v>
      </c>
      <c r="I31" s="232">
        <v>24.39400872959483</v>
      </c>
      <c r="J31" s="232">
        <v>20.253707937513528</v>
      </c>
      <c r="K31" s="232">
        <v>25.369533633988429</v>
      </c>
      <c r="L31" s="232">
        <v>26.493120749832439</v>
      </c>
      <c r="M31" s="232">
        <v>14.731502292762899</v>
      </c>
      <c r="N31" s="232">
        <v>32.812985903839483</v>
      </c>
      <c r="O31" s="232">
        <v>38.545140176090328</v>
      </c>
      <c r="P31" s="232">
        <v>31.73279159990204</v>
      </c>
      <c r="Q31" s="232">
        <v>31.060615769226111</v>
      </c>
      <c r="R31" s="232">
        <v>43.732475293013827</v>
      </c>
      <c r="S31" s="232">
        <v>50.916689217568717</v>
      </c>
      <c r="T31" s="232">
        <v>52.327092252075012</v>
      </c>
      <c r="U31" s="232">
        <v>51.117975868904772</v>
      </c>
      <c r="V31" s="232">
        <v>49.612409736351673</v>
      </c>
      <c r="W31" s="232">
        <v>52.775564930669951</v>
      </c>
      <c r="DA31" s="71" t="s">
        <v>2168</v>
      </c>
    </row>
    <row r="32" spans="1:105" ht="12" customHeight="1" x14ac:dyDescent="0.25">
      <c r="A32" s="60" t="s">
        <v>2169</v>
      </c>
      <c r="B32" s="331">
        <v>40.435533550571883</v>
      </c>
      <c r="C32" s="331">
        <v>32.394082841860808</v>
      </c>
      <c r="D32" s="331">
        <v>31.23439618506972</v>
      </c>
      <c r="E32" s="331">
        <v>39.48056549996555</v>
      </c>
      <c r="F32" s="331">
        <v>46.671324837303509</v>
      </c>
      <c r="G32" s="331">
        <v>62.476179612721161</v>
      </c>
      <c r="H32" s="331">
        <v>65.954484509935156</v>
      </c>
      <c r="I32" s="331">
        <v>70.054349681306135</v>
      </c>
      <c r="J32" s="331">
        <v>71.875835301435231</v>
      </c>
      <c r="K32" s="331">
        <v>68.463266116285951</v>
      </c>
      <c r="L32" s="331">
        <v>70.401938945068693</v>
      </c>
      <c r="M32" s="331">
        <v>72.905921078673018</v>
      </c>
      <c r="N32" s="331">
        <v>61.910950323746029</v>
      </c>
      <c r="O32" s="331">
        <v>55.672587960388213</v>
      </c>
      <c r="P32" s="331">
        <v>74.231137023410085</v>
      </c>
      <c r="Q32" s="331">
        <v>74.971739218023075</v>
      </c>
      <c r="R32" s="331">
        <v>69.794768156551228</v>
      </c>
      <c r="S32" s="331">
        <v>61.301137655846382</v>
      </c>
      <c r="T32" s="331">
        <v>56.808924605995713</v>
      </c>
      <c r="U32" s="331">
        <v>63.282129728173793</v>
      </c>
      <c r="V32" s="331">
        <v>57.398165382038712</v>
      </c>
      <c r="W32" s="331">
        <v>69.717227018159718</v>
      </c>
      <c r="DA32" s="72" t="s">
        <v>2170</v>
      </c>
    </row>
    <row r="33" spans="1:105" ht="12" customHeight="1" x14ac:dyDescent="0.25">
      <c r="A33" s="60" t="s">
        <v>2171</v>
      </c>
      <c r="B33" s="331">
        <v>2.4798506136554912</v>
      </c>
      <c r="C33" s="331">
        <v>2.453953285883828</v>
      </c>
      <c r="D33" s="331">
        <v>2.6399310265713729</v>
      </c>
      <c r="E33" s="331">
        <v>2.8368219666471881</v>
      </c>
      <c r="F33" s="331">
        <v>2.9585616025169532</v>
      </c>
      <c r="G33" s="331">
        <v>3.0858124910296749</v>
      </c>
      <c r="H33" s="331">
        <v>2.591057118546662</v>
      </c>
      <c r="I33" s="331">
        <v>2.692237323446923</v>
      </c>
      <c r="J33" s="331">
        <v>2.6334241654560291</v>
      </c>
      <c r="K33" s="331">
        <v>2.5888290989139779</v>
      </c>
      <c r="L33" s="331">
        <v>2.671983305648205</v>
      </c>
      <c r="M33" s="331">
        <v>2.3672633027854579</v>
      </c>
      <c r="N33" s="331">
        <v>2.4375034327409399</v>
      </c>
      <c r="O33" s="331">
        <v>2.4492847827199982</v>
      </c>
      <c r="P33" s="331">
        <v>2.7920324217044592</v>
      </c>
      <c r="Q33" s="331">
        <v>2.8079445765795472</v>
      </c>
      <c r="R33" s="331">
        <v>2.9113183459752952</v>
      </c>
      <c r="S33" s="331">
        <v>2.8056180961449271</v>
      </c>
      <c r="T33" s="331">
        <v>2.673873848935314</v>
      </c>
      <c r="U33" s="331">
        <v>2.823613764846002</v>
      </c>
      <c r="V33" s="331">
        <v>2.6268046452270051</v>
      </c>
      <c r="W33" s="331">
        <v>2.9707302004534841</v>
      </c>
      <c r="DA33" s="72" t="s">
        <v>2172</v>
      </c>
    </row>
    <row r="34" spans="1:105" ht="12" customHeight="1" x14ac:dyDescent="0.25">
      <c r="A34" s="57" t="s">
        <v>2173</v>
      </c>
      <c r="B34" s="263">
        <v>1306.7392798393221</v>
      </c>
      <c r="C34" s="263">
        <v>1456.1830052965331</v>
      </c>
      <c r="D34" s="263">
        <v>1665.759714529556</v>
      </c>
      <c r="E34" s="263">
        <v>1623.2521380584419</v>
      </c>
      <c r="F34" s="263">
        <v>1571.3070851962441</v>
      </c>
      <c r="G34" s="263">
        <v>1399.856176885688</v>
      </c>
      <c r="H34" s="263">
        <v>1025.226405476518</v>
      </c>
      <c r="I34" s="263">
        <v>1040.5418412182021</v>
      </c>
      <c r="J34" s="263">
        <v>997.20294612513771</v>
      </c>
      <c r="K34" s="263">
        <v>962.7712088564715</v>
      </c>
      <c r="L34" s="263">
        <v>993.86383980463359</v>
      </c>
      <c r="M34" s="263">
        <v>774.85226154695374</v>
      </c>
      <c r="N34" s="263">
        <v>948.41516499738361</v>
      </c>
      <c r="O34" s="263">
        <v>1032.4011514879121</v>
      </c>
      <c r="P34" s="263">
        <v>1020.511778501546</v>
      </c>
      <c r="Q34" s="263">
        <v>1007.53610559709</v>
      </c>
      <c r="R34" s="263">
        <v>1265.74752654701</v>
      </c>
      <c r="S34" s="263">
        <v>1308.0300180000979</v>
      </c>
      <c r="T34" s="263">
        <v>1280.7089423937789</v>
      </c>
      <c r="U34" s="263">
        <v>1294.7915151919201</v>
      </c>
      <c r="V34" s="263">
        <v>1241.6929133628209</v>
      </c>
      <c r="W34" s="263">
        <v>1310.018568165586</v>
      </c>
      <c r="DA34" s="70" t="s">
        <v>2174</v>
      </c>
    </row>
    <row r="35" spans="1:105" ht="12" customHeight="1" x14ac:dyDescent="0.25">
      <c r="A35" s="64" t="s">
        <v>30</v>
      </c>
      <c r="B35" s="231">
        <v>2.4961520519477132</v>
      </c>
      <c r="C35" s="231">
        <v>2.9738015029365519</v>
      </c>
      <c r="D35" s="231">
        <v>2.468376071594546</v>
      </c>
      <c r="E35" s="231">
        <v>12.446999713801789</v>
      </c>
      <c r="F35" s="231">
        <v>20.024644657266641</v>
      </c>
      <c r="G35" s="231">
        <v>15.21280288837051</v>
      </c>
      <c r="H35" s="231">
        <v>12.22965100802034</v>
      </c>
      <c r="I35" s="231">
        <v>24.03527953945941</v>
      </c>
      <c r="J35" s="231">
        <v>28.034735959823049</v>
      </c>
      <c r="K35" s="231">
        <v>18.070358193097501</v>
      </c>
      <c r="L35" s="231">
        <v>18.08142617446612</v>
      </c>
      <c r="M35" s="231">
        <v>15.987854536300251</v>
      </c>
      <c r="N35" s="231">
        <v>13.969195497595329</v>
      </c>
      <c r="O35" s="231">
        <v>13.15612910099539</v>
      </c>
      <c r="P35" s="231">
        <v>14.364993728868241</v>
      </c>
      <c r="Q35" s="231">
        <v>24.963399652122209</v>
      </c>
      <c r="R35" s="231">
        <v>16.71727861974205</v>
      </c>
      <c r="S35" s="231">
        <v>15.280107604354869</v>
      </c>
      <c r="T35" s="231">
        <v>19.21253813376655</v>
      </c>
      <c r="U35" s="231">
        <v>18.447882800639999</v>
      </c>
      <c r="V35" s="231">
        <v>15.07214342040462</v>
      </c>
      <c r="W35" s="231">
        <v>20.02744156421462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26.513709252181592</v>
      </c>
      <c r="C37" s="231">
        <v>26.322463138961179</v>
      </c>
      <c r="D37" s="231">
        <v>26.21867743843309</v>
      </c>
      <c r="E37" s="231">
        <v>25.6154734834792</v>
      </c>
      <c r="F37" s="231">
        <v>26.587051060829889</v>
      </c>
      <c r="G37" s="231">
        <v>26.931080831991789</v>
      </c>
      <c r="H37" s="231">
        <v>24.52547086465249</v>
      </c>
      <c r="I37" s="231">
        <v>23.76436159268814</v>
      </c>
      <c r="J37" s="231">
        <v>22.840914759293341</v>
      </c>
      <c r="K37" s="231">
        <v>19.708007433891311</v>
      </c>
      <c r="L37" s="231">
        <v>18.86274049395481</v>
      </c>
      <c r="M37" s="231">
        <v>17.253619874085871</v>
      </c>
      <c r="N37" s="231">
        <v>15.30879606673291</v>
      </c>
      <c r="O37" s="231">
        <v>14.372749626455979</v>
      </c>
      <c r="P37" s="231">
        <v>25.804981625111349</v>
      </c>
      <c r="Q37" s="231">
        <v>22.476165662208349</v>
      </c>
      <c r="R37" s="231">
        <v>27.248430751529529</v>
      </c>
      <c r="S37" s="231">
        <v>23.760090598933751</v>
      </c>
      <c r="T37" s="231">
        <v>19.56356595571166</v>
      </c>
      <c r="U37" s="231">
        <v>23.785813730292329</v>
      </c>
      <c r="V37" s="231">
        <v>21.988628573261419</v>
      </c>
      <c r="W37" s="231">
        <v>16.95272714518568</v>
      </c>
      <c r="DA37" s="73" t="s">
        <v>2177</v>
      </c>
    </row>
    <row r="38" spans="1:105" ht="12" customHeight="1" x14ac:dyDescent="0.25">
      <c r="A38" s="64" t="s">
        <v>160</v>
      </c>
      <c r="B38" s="231">
        <v>202.34819918735721</v>
      </c>
      <c r="C38" s="231">
        <v>214.4439823617266</v>
      </c>
      <c r="D38" s="231">
        <v>209.1327797211863</v>
      </c>
      <c r="E38" s="231">
        <v>234.58750946161379</v>
      </c>
      <c r="F38" s="231">
        <v>270.28386457254288</v>
      </c>
      <c r="G38" s="231">
        <v>299.36634576835797</v>
      </c>
      <c r="H38" s="231">
        <v>138.49167144534471</v>
      </c>
      <c r="I38" s="231">
        <v>180.67061971967931</v>
      </c>
      <c r="J38" s="231">
        <v>168.0445683746189</v>
      </c>
      <c r="K38" s="231">
        <v>158.2444912434249</v>
      </c>
      <c r="L38" s="231">
        <v>179.80256208978861</v>
      </c>
      <c r="M38" s="231">
        <v>123.4827710593235</v>
      </c>
      <c r="N38" s="231">
        <v>109.2390946922269</v>
      </c>
      <c r="O38" s="231">
        <v>139.85092994154431</v>
      </c>
      <c r="P38" s="231">
        <v>134.59181194733529</v>
      </c>
      <c r="Q38" s="231">
        <v>159.4104738164242</v>
      </c>
      <c r="R38" s="231">
        <v>164.18608780997431</v>
      </c>
      <c r="S38" s="231">
        <v>163.53226736043769</v>
      </c>
      <c r="T38" s="231">
        <v>138.7815944018985</v>
      </c>
      <c r="U38" s="231">
        <v>136.89298020963511</v>
      </c>
      <c r="V38" s="231">
        <v>139.9015372230028</v>
      </c>
      <c r="W38" s="231">
        <v>122.0674614471374</v>
      </c>
      <c r="DA38" s="73" t="s">
        <v>2178</v>
      </c>
    </row>
    <row r="39" spans="1:105" ht="12" customHeight="1" x14ac:dyDescent="0.25">
      <c r="A39" s="64" t="s">
        <v>70</v>
      </c>
      <c r="B39" s="231">
        <v>205.93692704009121</v>
      </c>
      <c r="C39" s="231">
        <v>200.23594699561201</v>
      </c>
      <c r="D39" s="231">
        <v>216.24197880549841</v>
      </c>
      <c r="E39" s="231">
        <v>218.0815703378685</v>
      </c>
      <c r="F39" s="231">
        <v>131.9938661318873</v>
      </c>
      <c r="G39" s="231">
        <v>79.789838044411894</v>
      </c>
      <c r="H39" s="231">
        <v>166.13729864717041</v>
      </c>
      <c r="I39" s="231">
        <v>150.78269707875941</v>
      </c>
      <c r="J39" s="231">
        <v>152.4587760633357</v>
      </c>
      <c r="K39" s="231">
        <v>114.90407324331829</v>
      </c>
      <c r="L39" s="231">
        <v>103.2572814749425</v>
      </c>
      <c r="M39" s="231">
        <v>96.525342177473959</v>
      </c>
      <c r="N39" s="231">
        <v>55.208049761352058</v>
      </c>
      <c r="O39" s="231">
        <v>75.100819701213126</v>
      </c>
      <c r="P39" s="231">
        <v>71.264635491821281</v>
      </c>
      <c r="Q39" s="231">
        <v>45.040101346439968</v>
      </c>
      <c r="R39" s="231">
        <v>52.189075279757724</v>
      </c>
      <c r="S39" s="231">
        <v>46.886188837412732</v>
      </c>
      <c r="T39" s="231">
        <v>45.951700918454712</v>
      </c>
      <c r="U39" s="231">
        <v>42.733661316107977</v>
      </c>
      <c r="V39" s="231">
        <v>34.779595115916237</v>
      </c>
      <c r="W39" s="231">
        <v>23.901900550554259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640.27291653978875</v>
      </c>
      <c r="C41" s="231">
        <v>783.03543552932911</v>
      </c>
      <c r="D41" s="231">
        <v>955.01012802381808</v>
      </c>
      <c r="E41" s="231">
        <v>892.52746499188447</v>
      </c>
      <c r="F41" s="231">
        <v>881.56666053548963</v>
      </c>
      <c r="G41" s="231">
        <v>735.21960826864415</v>
      </c>
      <c r="H41" s="231">
        <v>422.38157223777648</v>
      </c>
      <c r="I41" s="231">
        <v>400.00408859796261</v>
      </c>
      <c r="J41" s="231">
        <v>335.41706683526138</v>
      </c>
      <c r="K41" s="231">
        <v>443.3706984855167</v>
      </c>
      <c r="L41" s="231">
        <v>463.69258528025529</v>
      </c>
      <c r="M41" s="231">
        <v>301.05355176648152</v>
      </c>
      <c r="N41" s="231">
        <v>537.50622179534105</v>
      </c>
      <c r="O41" s="231">
        <v>582.10686132603394</v>
      </c>
      <c r="P41" s="231">
        <v>569.1791306973256</v>
      </c>
      <c r="Q41" s="231">
        <v>575.6785820782161</v>
      </c>
      <c r="R41" s="231">
        <v>597.21374673646199</v>
      </c>
      <c r="S41" s="231">
        <v>646.90315488958549</v>
      </c>
      <c r="T41" s="231">
        <v>643.35377754277579</v>
      </c>
      <c r="U41" s="231">
        <v>658.49153258544004</v>
      </c>
      <c r="V41" s="231">
        <v>612.80588881294375</v>
      </c>
      <c r="W41" s="231">
        <v>709.72595753831934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229.17137576795591</v>
      </c>
      <c r="C43" s="231">
        <v>229.17137576796799</v>
      </c>
      <c r="D43" s="231">
        <v>256.68777446902521</v>
      </c>
      <c r="E43" s="231">
        <v>239.99312006979409</v>
      </c>
      <c r="F43" s="231">
        <v>240.85099823822759</v>
      </c>
      <c r="G43" s="231">
        <v>243.33650108391149</v>
      </c>
      <c r="H43" s="231">
        <v>261.46074127355411</v>
      </c>
      <c r="I43" s="231">
        <v>261.28479468965332</v>
      </c>
      <c r="J43" s="231">
        <v>290.40688413280532</v>
      </c>
      <c r="K43" s="231">
        <v>208.47358025722281</v>
      </c>
      <c r="L43" s="231">
        <v>210.1672442912261</v>
      </c>
      <c r="M43" s="231">
        <v>220.54912213328859</v>
      </c>
      <c r="N43" s="231">
        <v>217.18380718413539</v>
      </c>
      <c r="O43" s="231">
        <v>207.8136617916696</v>
      </c>
      <c r="P43" s="231">
        <v>205.30622501108451</v>
      </c>
      <c r="Q43" s="231">
        <v>179.96738304167889</v>
      </c>
      <c r="R43" s="231">
        <v>408.19290734954399</v>
      </c>
      <c r="S43" s="231">
        <v>411.66820870937369</v>
      </c>
      <c r="T43" s="231">
        <v>413.84576544117158</v>
      </c>
      <c r="U43" s="231">
        <v>414.43964454980471</v>
      </c>
      <c r="V43" s="231">
        <v>417.14512021729212</v>
      </c>
      <c r="W43" s="231">
        <v>417.34307992017472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243.9228437760807</v>
      </c>
      <c r="C45" s="263">
        <f t="shared" si="2"/>
        <v>267.03455864273576</v>
      </c>
      <c r="D45" s="263">
        <f t="shared" si="2"/>
        <v>302.78702058335745</v>
      </c>
      <c r="E45" s="263">
        <f t="shared" si="2"/>
        <v>299.51709503008738</v>
      </c>
      <c r="F45" s="263">
        <f t="shared" si="2"/>
        <v>293.3186308657406</v>
      </c>
      <c r="G45" s="263">
        <f t="shared" si="2"/>
        <v>268.39412614109727</v>
      </c>
      <c r="H45" s="263">
        <f t="shared" si="2"/>
        <v>201.12802863099918</v>
      </c>
      <c r="I45" s="263">
        <f t="shared" si="2"/>
        <v>205.21767070975497</v>
      </c>
      <c r="J45" s="263">
        <f t="shared" si="2"/>
        <v>197.10038495555094</v>
      </c>
      <c r="K45" s="263">
        <f t="shared" si="2"/>
        <v>191.85963533787077</v>
      </c>
      <c r="L45" s="263">
        <f t="shared" si="2"/>
        <v>198.09936681408297</v>
      </c>
      <c r="M45" s="263">
        <f t="shared" si="2"/>
        <v>158.54847929554481</v>
      </c>
      <c r="N45" s="263">
        <f t="shared" si="2"/>
        <v>186.99590029437579</v>
      </c>
      <c r="O45" s="263">
        <f t="shared" si="2"/>
        <v>200.49405382669661</v>
      </c>
      <c r="P45" s="263">
        <f t="shared" si="2"/>
        <v>204.32839104168212</v>
      </c>
      <c r="Q45" s="263">
        <f t="shared" si="2"/>
        <v>202.80570757061787</v>
      </c>
      <c r="R45" s="263">
        <f t="shared" si="2"/>
        <v>242.44707583404781</v>
      </c>
      <c r="S45" s="263">
        <f t="shared" si="2"/>
        <v>247.26827141964733</v>
      </c>
      <c r="T45" s="263">
        <f t="shared" si="2"/>
        <v>240.72709003033304</v>
      </c>
      <c r="U45" s="263">
        <f t="shared" si="2"/>
        <v>245.4613146991517</v>
      </c>
      <c r="V45" s="263">
        <f t="shared" si="2"/>
        <v>233.76396258524437</v>
      </c>
      <c r="W45" s="263">
        <f t="shared" si="2"/>
        <v>250.29774948288625</v>
      </c>
      <c r="DA45" s="70"/>
    </row>
    <row r="46" spans="1:105" ht="12" customHeight="1" x14ac:dyDescent="0.25">
      <c r="A46" s="165" t="s">
        <v>2186</v>
      </c>
      <c r="B46" s="348">
        <v>109.43413001732419</v>
      </c>
      <c r="C46" s="348">
        <v>122.16366533651779</v>
      </c>
      <c r="D46" s="348">
        <v>139.76630500228401</v>
      </c>
      <c r="E46" s="348">
        <v>136.38864840448889</v>
      </c>
      <c r="F46" s="348">
        <v>131.97820096710529</v>
      </c>
      <c r="G46" s="348">
        <v>117.3894930536912</v>
      </c>
      <c r="H46" s="348">
        <v>85.188497611682251</v>
      </c>
      <c r="I46" s="348">
        <v>86.53722019875039</v>
      </c>
      <c r="J46" s="348">
        <v>82.501904666784839</v>
      </c>
      <c r="K46" s="348">
        <v>80.46977544642769</v>
      </c>
      <c r="L46" s="348">
        <v>83.119476381124116</v>
      </c>
      <c r="M46" s="348">
        <v>64.317964443607906</v>
      </c>
      <c r="N46" s="348">
        <v>79.087473050929887</v>
      </c>
      <c r="O46" s="348">
        <v>86.325621214637664</v>
      </c>
      <c r="P46" s="348">
        <v>85.483838859343095</v>
      </c>
      <c r="Q46" s="348">
        <v>84.641936678087148</v>
      </c>
      <c r="R46" s="348">
        <v>103.9526660437199</v>
      </c>
      <c r="S46" s="348">
        <v>107.4251301064204</v>
      </c>
      <c r="T46" s="348">
        <v>104.986134994669</v>
      </c>
      <c r="U46" s="348">
        <v>106.2843008615275</v>
      </c>
      <c r="V46" s="348">
        <v>101.6028958117145</v>
      </c>
      <c r="W46" s="348">
        <v>107.6443335232493</v>
      </c>
      <c r="DA46" s="167" t="s">
        <v>2187</v>
      </c>
    </row>
    <row r="47" spans="1:105" ht="12" customHeight="1" x14ac:dyDescent="0.25">
      <c r="A47" s="59" t="s">
        <v>30</v>
      </c>
      <c r="B47" s="232">
        <v>0.25350070948082493</v>
      </c>
      <c r="C47" s="232">
        <v>0.29607746401030921</v>
      </c>
      <c r="D47" s="232">
        <v>0.24483902707480121</v>
      </c>
      <c r="E47" s="232">
        <v>1.2272679560224049</v>
      </c>
      <c r="F47" s="232">
        <v>1.98639895204223</v>
      </c>
      <c r="G47" s="232">
        <v>1.544135613389795</v>
      </c>
      <c r="H47" s="232">
        <v>1.364064456570794</v>
      </c>
      <c r="I47" s="232">
        <v>2.6691401602468772</v>
      </c>
      <c r="J47" s="232">
        <v>3.272399547609389</v>
      </c>
      <c r="K47" s="232">
        <v>1.9277770616028671</v>
      </c>
      <c r="L47" s="232">
        <v>1.917730259962402</v>
      </c>
      <c r="M47" s="232">
        <v>1.8551333854667771</v>
      </c>
      <c r="N47" s="232">
        <v>1.5108602231763111</v>
      </c>
      <c r="O47" s="232">
        <v>1.377308086303574</v>
      </c>
      <c r="P47" s="232">
        <v>1.5063376394778381</v>
      </c>
      <c r="Q47" s="232">
        <v>2.5532024532056128</v>
      </c>
      <c r="R47" s="232">
        <v>2.026466469440948</v>
      </c>
      <c r="S47" s="232">
        <v>1.8312555604491769</v>
      </c>
      <c r="T47" s="232">
        <v>2.3268379321320691</v>
      </c>
      <c r="U47" s="232">
        <v>2.2272007264678151</v>
      </c>
      <c r="V47" s="232">
        <v>1.8572282047601201</v>
      </c>
      <c r="W47" s="232">
        <v>2.4150328173489939</v>
      </c>
      <c r="DA47" s="71" t="s">
        <v>2188</v>
      </c>
    </row>
    <row r="48" spans="1:105" ht="12" customHeight="1" x14ac:dyDescent="0.25">
      <c r="A48" s="59" t="s">
        <v>33</v>
      </c>
      <c r="B48" s="232">
        <v>2.6926421013302648</v>
      </c>
      <c r="C48" s="232">
        <v>2.6207156479652718</v>
      </c>
      <c r="D48" s="232">
        <v>2.600639160736621</v>
      </c>
      <c r="E48" s="232">
        <v>2.5256728936658379</v>
      </c>
      <c r="F48" s="232">
        <v>2.6373746585291258</v>
      </c>
      <c r="G48" s="232">
        <v>2.733568647730773</v>
      </c>
      <c r="H48" s="232">
        <v>2.735509219780297</v>
      </c>
      <c r="I48" s="232">
        <v>2.639054470139897</v>
      </c>
      <c r="J48" s="232">
        <v>2.6661424324599889</v>
      </c>
      <c r="K48" s="232">
        <v>2.1024843146422438</v>
      </c>
      <c r="L48" s="232">
        <v>2.00059707027747</v>
      </c>
      <c r="M48" s="232">
        <v>2.0020050955490301</v>
      </c>
      <c r="N48" s="232">
        <v>1.6557468213488931</v>
      </c>
      <c r="O48" s="232">
        <v>1.504675435378386</v>
      </c>
      <c r="P48" s="232">
        <v>2.7059541996056069</v>
      </c>
      <c r="Q48" s="232">
        <v>2.2988135473177649</v>
      </c>
      <c r="R48" s="232">
        <v>3.3030514426941</v>
      </c>
      <c r="S48" s="232">
        <v>2.8475452629452018</v>
      </c>
      <c r="T48" s="232">
        <v>2.3693510475595452</v>
      </c>
      <c r="U48" s="232">
        <v>2.8716456079121109</v>
      </c>
      <c r="V48" s="232">
        <v>2.7094952609705891</v>
      </c>
      <c r="W48" s="232">
        <v>2.0442647288678808</v>
      </c>
      <c r="DA48" s="71" t="s">
        <v>2189</v>
      </c>
    </row>
    <row r="49" spans="1:105" ht="12" customHeight="1" x14ac:dyDescent="0.25">
      <c r="A49" s="59" t="s">
        <v>160</v>
      </c>
      <c r="B49" s="232">
        <v>20.549794639367899</v>
      </c>
      <c r="C49" s="232">
        <v>21.350460145788048</v>
      </c>
      <c r="D49" s="232">
        <v>20.74394858450674</v>
      </c>
      <c r="E49" s="232">
        <v>23.130211285061961</v>
      </c>
      <c r="F49" s="232">
        <v>26.811541204851949</v>
      </c>
      <c r="G49" s="232">
        <v>30.38639489010033</v>
      </c>
      <c r="H49" s="232">
        <v>15.44701205502796</v>
      </c>
      <c r="I49" s="232">
        <v>20.063640453142561</v>
      </c>
      <c r="J49" s="232">
        <v>19.615271936764429</v>
      </c>
      <c r="K49" s="232">
        <v>16.88179598236281</v>
      </c>
      <c r="L49" s="232">
        <v>19.070000939709459</v>
      </c>
      <c r="M49" s="232">
        <v>14.32818960179959</v>
      </c>
      <c r="N49" s="232">
        <v>11.81492542034273</v>
      </c>
      <c r="O49" s="232">
        <v>14.64091870845126</v>
      </c>
      <c r="P49" s="232">
        <v>14.113525987439971</v>
      </c>
      <c r="Q49" s="232">
        <v>16.30415802681598</v>
      </c>
      <c r="R49" s="232">
        <v>19.902617481213799</v>
      </c>
      <c r="S49" s="232">
        <v>19.59864299851618</v>
      </c>
      <c r="T49" s="232">
        <v>16.80789263176845</v>
      </c>
      <c r="U49" s="232">
        <v>16.52699923704343</v>
      </c>
      <c r="V49" s="232">
        <v>17.239026565266268</v>
      </c>
      <c r="W49" s="232">
        <v>14.719649755566801</v>
      </c>
      <c r="DA49" s="71" t="s">
        <v>2190</v>
      </c>
    </row>
    <row r="50" spans="1:105" ht="12" customHeight="1" x14ac:dyDescent="0.25">
      <c r="A50" s="59" t="s">
        <v>70</v>
      </c>
      <c r="B50" s="232">
        <v>20.91425362979351</v>
      </c>
      <c r="C50" s="232">
        <v>19.935880498957552</v>
      </c>
      <c r="D50" s="232">
        <v>21.44911235882563</v>
      </c>
      <c r="E50" s="232">
        <v>21.502733930164389</v>
      </c>
      <c r="F50" s="232">
        <v>13.093489639789309</v>
      </c>
      <c r="G50" s="232">
        <v>8.0988580089449513</v>
      </c>
      <c r="H50" s="232">
        <v>18.530535650336301</v>
      </c>
      <c r="I50" s="232">
        <v>16.74455882997016</v>
      </c>
      <c r="J50" s="232">
        <v>17.795995315730089</v>
      </c>
      <c r="K50" s="232">
        <v>12.258165240344651</v>
      </c>
      <c r="L50" s="232">
        <v>10.951548364342409</v>
      </c>
      <c r="M50" s="232">
        <v>11.20021353774928</v>
      </c>
      <c r="N50" s="232">
        <v>5.9711131108390516</v>
      </c>
      <c r="O50" s="232">
        <v>7.8622644600440674</v>
      </c>
      <c r="P50" s="232">
        <v>7.4729307113631576</v>
      </c>
      <c r="Q50" s="232">
        <v>4.6066040224046088</v>
      </c>
      <c r="R50" s="232">
        <v>6.3263533216861783</v>
      </c>
      <c r="S50" s="232">
        <v>5.6191092523662416</v>
      </c>
      <c r="T50" s="232">
        <v>5.5652282899118859</v>
      </c>
      <c r="U50" s="232">
        <v>5.1592067532304249</v>
      </c>
      <c r="V50" s="232">
        <v>4.2856309947243654</v>
      </c>
      <c r="W50" s="232">
        <v>2.8822390539260159</v>
      </c>
      <c r="DA50" s="71" t="s">
        <v>2191</v>
      </c>
    </row>
    <row r="51" spans="1:105" ht="12" customHeight="1" x14ac:dyDescent="0.25">
      <c r="A51" s="59" t="s">
        <v>162</v>
      </c>
      <c r="B51" s="232">
        <v>65.023938937351744</v>
      </c>
      <c r="C51" s="232">
        <v>77.960531579796594</v>
      </c>
      <c r="D51" s="232">
        <v>94.727765871140249</v>
      </c>
      <c r="E51" s="232">
        <v>88.002762339574318</v>
      </c>
      <c r="F51" s="232">
        <v>87.449396511892701</v>
      </c>
      <c r="G51" s="232">
        <v>74.626535893525372</v>
      </c>
      <c r="H51" s="232">
        <v>47.111376229966893</v>
      </c>
      <c r="I51" s="232">
        <v>44.420826285250897</v>
      </c>
      <c r="J51" s="232">
        <v>39.152095434220939</v>
      </c>
      <c r="K51" s="232">
        <v>47.29955284747512</v>
      </c>
      <c r="L51" s="232">
        <v>49.179599746832373</v>
      </c>
      <c r="M51" s="232">
        <v>34.93242282304324</v>
      </c>
      <c r="N51" s="232">
        <v>58.134827475222913</v>
      </c>
      <c r="O51" s="232">
        <v>60.940454524460392</v>
      </c>
      <c r="P51" s="232">
        <v>59.685090321456521</v>
      </c>
      <c r="Q51" s="232">
        <v>58.879158628343177</v>
      </c>
      <c r="R51" s="232">
        <v>72.39417732868489</v>
      </c>
      <c r="S51" s="232">
        <v>77.528577032143573</v>
      </c>
      <c r="T51" s="232">
        <v>77.916825093297021</v>
      </c>
      <c r="U51" s="232">
        <v>79.499248536873722</v>
      </c>
      <c r="V51" s="232">
        <v>75.511514785993157</v>
      </c>
      <c r="W51" s="232">
        <v>85.583147167539622</v>
      </c>
      <c r="DA51" s="71" t="s">
        <v>2192</v>
      </c>
    </row>
    <row r="52" spans="1:105" ht="12" customHeight="1" x14ac:dyDescent="0.25">
      <c r="A52" s="165" t="s">
        <v>2193</v>
      </c>
      <c r="B52" s="348">
        <v>94.439126348220327</v>
      </c>
      <c r="C52" s="348">
        <v>105.23954773919409</v>
      </c>
      <c r="D52" s="348">
        <v>120.38582950194581</v>
      </c>
      <c r="E52" s="348">
        <v>117.31377186424641</v>
      </c>
      <c r="F52" s="348">
        <v>113.5596600179865</v>
      </c>
      <c r="G52" s="348">
        <v>101.16876135727679</v>
      </c>
      <c r="H52" s="348">
        <v>74.093958554788344</v>
      </c>
      <c r="I52" s="348">
        <v>75.200817737336777</v>
      </c>
      <c r="J52" s="348">
        <v>72.068680016651257</v>
      </c>
      <c r="K52" s="348">
        <v>69.58026994398233</v>
      </c>
      <c r="L52" s="348">
        <v>71.827360046740338</v>
      </c>
      <c r="M52" s="348">
        <v>55.999212511951789</v>
      </c>
      <c r="N52" s="348">
        <v>68.542746804679695</v>
      </c>
      <c r="O52" s="348">
        <v>74.612483371130978</v>
      </c>
      <c r="P52" s="348">
        <v>73.753228571812002</v>
      </c>
      <c r="Q52" s="348">
        <v>72.815465980771037</v>
      </c>
      <c r="R52" s="348">
        <v>91.476618502826895</v>
      </c>
      <c r="S52" s="348">
        <v>94.532409060486358</v>
      </c>
      <c r="T52" s="348">
        <v>92.557892375358705</v>
      </c>
      <c r="U52" s="348">
        <v>93.575651535361288</v>
      </c>
      <c r="V52" s="348">
        <v>89.738171753113704</v>
      </c>
      <c r="W52" s="348">
        <v>94.676123222313151</v>
      </c>
      <c r="DA52" s="167" t="s">
        <v>2194</v>
      </c>
    </row>
    <row r="53" spans="1:105" ht="12" customHeight="1" x14ac:dyDescent="0.25">
      <c r="A53" s="64" t="s">
        <v>30</v>
      </c>
      <c r="B53" s="231">
        <v>0.18039896914038239</v>
      </c>
      <c r="C53" s="231">
        <v>0.2149190892194541</v>
      </c>
      <c r="D53" s="231">
        <v>0.17839157611371759</v>
      </c>
      <c r="E53" s="231">
        <v>0.89955494318080631</v>
      </c>
      <c r="F53" s="231">
        <v>1.447197597900594</v>
      </c>
      <c r="G53" s="231">
        <v>1.099441821525446</v>
      </c>
      <c r="H53" s="231">
        <v>0.88384697281242464</v>
      </c>
      <c r="I53" s="231">
        <v>1.7370494912503951</v>
      </c>
      <c r="J53" s="231">
        <v>2.0260935079370022</v>
      </c>
      <c r="K53" s="231">
        <v>1.3059597020496481</v>
      </c>
      <c r="L53" s="231">
        <v>1.3067595941987691</v>
      </c>
      <c r="M53" s="231">
        <v>1.155455443855858</v>
      </c>
      <c r="N53" s="231">
        <v>1.0095652889095139</v>
      </c>
      <c r="O53" s="231">
        <v>0.95080430931499582</v>
      </c>
      <c r="P53" s="231">
        <v>1.0381699537789899</v>
      </c>
      <c r="Q53" s="231">
        <v>1.8041254978711381</v>
      </c>
      <c r="R53" s="231">
        <v>1.208171524439327</v>
      </c>
      <c r="S53" s="231">
        <v>1.1043059889035469</v>
      </c>
      <c r="T53" s="231">
        <v>1.38850598912729</v>
      </c>
      <c r="U53" s="231">
        <v>1.333243717048916</v>
      </c>
      <c r="V53" s="231">
        <v>1.089276245673974</v>
      </c>
      <c r="W53" s="231">
        <v>1.447399732674316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1.9161676523067721</v>
      </c>
      <c r="C55" s="231">
        <v>1.9023461378480879</v>
      </c>
      <c r="D55" s="231">
        <v>1.8948454596052819</v>
      </c>
      <c r="E55" s="231">
        <v>1.851251411890851</v>
      </c>
      <c r="F55" s="231">
        <v>1.9214681253547661</v>
      </c>
      <c r="G55" s="231">
        <v>1.946331440881871</v>
      </c>
      <c r="H55" s="231">
        <v>1.772476022930382</v>
      </c>
      <c r="I55" s="231">
        <v>1.717470027619151</v>
      </c>
      <c r="J55" s="231">
        <v>1.6507317627484721</v>
      </c>
      <c r="K55" s="231">
        <v>1.4243139644120759</v>
      </c>
      <c r="L55" s="231">
        <v>1.3632258249720099</v>
      </c>
      <c r="M55" s="231">
        <v>1.2469333495916</v>
      </c>
      <c r="N55" s="231">
        <v>1.1063793277593199</v>
      </c>
      <c r="O55" s="231">
        <v>1.0387304788994429</v>
      </c>
      <c r="P55" s="231">
        <v>1.864947321708313</v>
      </c>
      <c r="Q55" s="231">
        <v>1.624371044434989</v>
      </c>
      <c r="R55" s="231">
        <v>1.969266581510313</v>
      </c>
      <c r="S55" s="231">
        <v>1.717161359375204</v>
      </c>
      <c r="T55" s="231">
        <v>1.4138750595607521</v>
      </c>
      <c r="U55" s="231">
        <v>1.7190203913105899</v>
      </c>
      <c r="V55" s="231">
        <v>1.5891363365993421</v>
      </c>
      <c r="W55" s="231">
        <v>1.2251875837144459</v>
      </c>
      <c r="DA55" s="73" t="s">
        <v>2197</v>
      </c>
    </row>
    <row r="56" spans="1:105" ht="12" customHeight="1" x14ac:dyDescent="0.25">
      <c r="A56" s="64" t="s">
        <v>160</v>
      </c>
      <c r="B56" s="231">
        <v>14.623871375274961</v>
      </c>
      <c r="C56" s="231">
        <v>15.498043609253729</v>
      </c>
      <c r="D56" s="231">
        <v>15.11419861050795</v>
      </c>
      <c r="E56" s="231">
        <v>16.953832939409128</v>
      </c>
      <c r="F56" s="231">
        <v>19.533637987365221</v>
      </c>
      <c r="G56" s="231">
        <v>21.635452908325611</v>
      </c>
      <c r="H56" s="231">
        <v>10.00890740761335</v>
      </c>
      <c r="I56" s="231">
        <v>13.057214814278829</v>
      </c>
      <c r="J56" s="231">
        <v>12.144719661916159</v>
      </c>
      <c r="K56" s="231">
        <v>11.436459998573881</v>
      </c>
      <c r="L56" s="231">
        <v>12.99447957286414</v>
      </c>
      <c r="M56" s="231">
        <v>8.9242017882356279</v>
      </c>
      <c r="N56" s="231">
        <v>7.8947995403283064</v>
      </c>
      <c r="O56" s="231">
        <v>10.10714214107775</v>
      </c>
      <c r="P56" s="231">
        <v>9.727061342713462</v>
      </c>
      <c r="Q56" s="231">
        <v>11.520726521536931</v>
      </c>
      <c r="R56" s="231">
        <v>11.86586408668509</v>
      </c>
      <c r="S56" s="231">
        <v>11.81861194312787</v>
      </c>
      <c r="T56" s="231">
        <v>10.029860378988481</v>
      </c>
      <c r="U56" s="231">
        <v>9.8933686724346419</v>
      </c>
      <c r="V56" s="231">
        <v>10.110799571080459</v>
      </c>
      <c r="W56" s="231">
        <v>8.821916194353788</v>
      </c>
      <c r="DA56" s="73" t="s">
        <v>2198</v>
      </c>
    </row>
    <row r="57" spans="1:105" ht="12" customHeight="1" x14ac:dyDescent="0.25">
      <c r="A57" s="64" t="s">
        <v>70</v>
      </c>
      <c r="B57" s="231">
        <v>14.88323169935996</v>
      </c>
      <c r="C57" s="231">
        <v>14.471217165905781</v>
      </c>
      <c r="D57" s="231">
        <v>15.62798629632738</v>
      </c>
      <c r="E57" s="231">
        <v>15.760935094786991</v>
      </c>
      <c r="F57" s="231">
        <v>9.5393056542634458</v>
      </c>
      <c r="G57" s="231">
        <v>5.7664774547121551</v>
      </c>
      <c r="H57" s="231">
        <v>12.00687970443605</v>
      </c>
      <c r="I57" s="231">
        <v>10.89718997526219</v>
      </c>
      <c r="J57" s="231">
        <v>11.01832158692803</v>
      </c>
      <c r="K57" s="231">
        <v>8.3042122161393959</v>
      </c>
      <c r="L57" s="231">
        <v>7.4624889616732926</v>
      </c>
      <c r="M57" s="231">
        <v>6.9759661520426244</v>
      </c>
      <c r="N57" s="231">
        <v>3.9899313254685791</v>
      </c>
      <c r="O57" s="231">
        <v>5.4275982286917053</v>
      </c>
      <c r="P57" s="231">
        <v>5.1503540294583656</v>
      </c>
      <c r="Q57" s="231">
        <v>3.255085300807758</v>
      </c>
      <c r="R57" s="231">
        <v>3.7717475477953468</v>
      </c>
      <c r="S57" s="231">
        <v>3.3885035675574051</v>
      </c>
      <c r="T57" s="231">
        <v>3.3209673543196652</v>
      </c>
      <c r="U57" s="231">
        <v>3.088396976059534</v>
      </c>
      <c r="V57" s="231">
        <v>2.5135500464146392</v>
      </c>
      <c r="W57" s="231">
        <v>1.7274100816300151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46.273052165294743</v>
      </c>
      <c r="C59" s="231">
        <v>56.590617250122669</v>
      </c>
      <c r="D59" s="231">
        <v>69.019370226141277</v>
      </c>
      <c r="E59" s="231">
        <v>64.50369659507723</v>
      </c>
      <c r="F59" s="231">
        <v>63.711550209868037</v>
      </c>
      <c r="G59" s="231">
        <v>53.13492794638357</v>
      </c>
      <c r="H59" s="231">
        <v>30.525864863133339</v>
      </c>
      <c r="I59" s="231">
        <v>28.908625649909801</v>
      </c>
      <c r="J59" s="231">
        <v>24.240868276416759</v>
      </c>
      <c r="K59" s="231">
        <v>32.042766341669143</v>
      </c>
      <c r="L59" s="231">
        <v>33.511445874191132</v>
      </c>
      <c r="M59" s="231">
        <v>21.757388678444851</v>
      </c>
      <c r="N59" s="231">
        <v>38.846018311568969</v>
      </c>
      <c r="O59" s="231">
        <v>42.069343344216982</v>
      </c>
      <c r="P59" s="231">
        <v>41.1350455810163</v>
      </c>
      <c r="Q59" s="231">
        <v>41.604766297018287</v>
      </c>
      <c r="R59" s="231">
        <v>43.161130422186332</v>
      </c>
      <c r="S59" s="231">
        <v>46.752224963492282</v>
      </c>
      <c r="T59" s="231">
        <v>46.495708532950722</v>
      </c>
      <c r="U59" s="231">
        <v>47.589726584721802</v>
      </c>
      <c r="V59" s="231">
        <v>44.287987399946481</v>
      </c>
      <c r="W59" s="231">
        <v>51.292480765416762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16.562404486843519</v>
      </c>
      <c r="C61" s="231">
        <v>16.5624044868444</v>
      </c>
      <c r="D61" s="231">
        <v>18.5510373332502</v>
      </c>
      <c r="E61" s="231">
        <v>17.344500879901432</v>
      </c>
      <c r="F61" s="231">
        <v>17.40650044323441</v>
      </c>
      <c r="G61" s="231">
        <v>17.58612978544814</v>
      </c>
      <c r="H61" s="231">
        <v>18.89598358386279</v>
      </c>
      <c r="I61" s="231">
        <v>18.883267779016411</v>
      </c>
      <c r="J61" s="231">
        <v>20.98794522070483</v>
      </c>
      <c r="K61" s="231">
        <v>15.066557721138199</v>
      </c>
      <c r="L61" s="231">
        <v>15.18896021884099</v>
      </c>
      <c r="M61" s="231">
        <v>15.93926709978123</v>
      </c>
      <c r="N61" s="231">
        <v>15.696053010645009</v>
      </c>
      <c r="O61" s="231">
        <v>15.0188648689301</v>
      </c>
      <c r="P61" s="231">
        <v>14.83765034313657</v>
      </c>
      <c r="Q61" s="231">
        <v>13.00639131910194</v>
      </c>
      <c r="R61" s="231">
        <v>29.500438340210501</v>
      </c>
      <c r="S61" s="231">
        <v>29.751601238030052</v>
      </c>
      <c r="T61" s="231">
        <v>29.908975060411802</v>
      </c>
      <c r="U61" s="231">
        <v>29.951895193785809</v>
      </c>
      <c r="V61" s="231">
        <v>30.1474221533988</v>
      </c>
      <c r="W61" s="231">
        <v>30.16172886452383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2204</v>
      </c>
    </row>
    <row r="63" spans="1:105" ht="12" customHeight="1" x14ac:dyDescent="0.25">
      <c r="A63" s="166" t="s">
        <v>2205</v>
      </c>
      <c r="B63" s="349">
        <v>11.77929041486358</v>
      </c>
      <c r="C63" s="349">
        <v>11.656278107948189</v>
      </c>
      <c r="D63" s="349">
        <v>12.539672376214019</v>
      </c>
      <c r="E63" s="349">
        <v>13.474904341574151</v>
      </c>
      <c r="F63" s="349">
        <v>14.05316761195553</v>
      </c>
      <c r="G63" s="349">
        <v>14.657609332390949</v>
      </c>
      <c r="H63" s="349">
        <v>12.30752131309665</v>
      </c>
      <c r="I63" s="349">
        <v>12.788127286372889</v>
      </c>
      <c r="J63" s="349">
        <v>12.50876478591614</v>
      </c>
      <c r="K63" s="349">
        <v>12.296938219841399</v>
      </c>
      <c r="L63" s="349">
        <v>12.69192070182897</v>
      </c>
      <c r="M63" s="349">
        <v>11.24450068823092</v>
      </c>
      <c r="N63" s="349">
        <v>11.578141305519461</v>
      </c>
      <c r="O63" s="349">
        <v>11.634102717919991</v>
      </c>
      <c r="P63" s="349">
        <v>13.26215400309618</v>
      </c>
      <c r="Q63" s="349">
        <v>13.33773673875284</v>
      </c>
      <c r="R63" s="349">
        <v>13.828762143382651</v>
      </c>
      <c r="S63" s="349">
        <v>13.326685956688401</v>
      </c>
      <c r="T63" s="349">
        <v>12.700900782442741</v>
      </c>
      <c r="U63" s="349">
        <v>13.412165383018509</v>
      </c>
      <c r="V63" s="349">
        <v>12.477322064828281</v>
      </c>
      <c r="W63" s="349">
        <v>14.110968452154051</v>
      </c>
      <c r="DA63" s="168" t="s">
        <v>2206</v>
      </c>
    </row>
    <row r="64" spans="1:105" ht="12" customHeight="1" x14ac:dyDescent="0.25">
      <c r="A64" s="60" t="s">
        <v>2207</v>
      </c>
      <c r="B64" s="264">
        <v>23.558580829727159</v>
      </c>
      <c r="C64" s="264">
        <v>23.312556215896379</v>
      </c>
      <c r="D64" s="264">
        <v>25.079344752428039</v>
      </c>
      <c r="E64" s="264">
        <v>26.949808683148291</v>
      </c>
      <c r="F64" s="264">
        <v>28.106335223911049</v>
      </c>
      <c r="G64" s="264">
        <v>29.315218664781909</v>
      </c>
      <c r="H64" s="264">
        <v>24.61504262619329</v>
      </c>
      <c r="I64" s="264">
        <v>25.576254572745771</v>
      </c>
      <c r="J64" s="264">
        <v>25.01752957183227</v>
      </c>
      <c r="K64" s="264">
        <v>24.593876439682791</v>
      </c>
      <c r="L64" s="264">
        <v>25.38384140365795</v>
      </c>
      <c r="M64" s="264">
        <v>22.489001376461839</v>
      </c>
      <c r="N64" s="264">
        <v>23.156282611038922</v>
      </c>
      <c r="O64" s="264">
        <v>23.268205435839981</v>
      </c>
      <c r="P64" s="264">
        <v>26.52430800619236</v>
      </c>
      <c r="Q64" s="264">
        <v>26.67547347750569</v>
      </c>
      <c r="R64" s="264">
        <v>27.657524286765291</v>
      </c>
      <c r="S64" s="264">
        <v>26.653371913376802</v>
      </c>
      <c r="T64" s="264">
        <v>25.401801564885481</v>
      </c>
      <c r="U64" s="264">
        <v>26.824330766037018</v>
      </c>
      <c r="V64" s="264">
        <v>24.95464412965655</v>
      </c>
      <c r="W64" s="264">
        <v>28.221936904308102</v>
      </c>
      <c r="DA64" s="72" t="s">
        <v>2208</v>
      </c>
    </row>
    <row r="65" spans="1:105" ht="12" customHeight="1" x14ac:dyDescent="0.25">
      <c r="A65" s="101" t="s">
        <v>2209</v>
      </c>
      <c r="B65" s="280">
        <v>4.7117161659454334</v>
      </c>
      <c r="C65" s="280">
        <v>4.6625112431792726</v>
      </c>
      <c r="D65" s="280">
        <v>5.0158689504856087</v>
      </c>
      <c r="E65" s="280">
        <v>5.3899617366296582</v>
      </c>
      <c r="F65" s="280">
        <v>5.6212670447822113</v>
      </c>
      <c r="G65" s="280">
        <v>5.863043732956382</v>
      </c>
      <c r="H65" s="280">
        <v>4.9230085252386573</v>
      </c>
      <c r="I65" s="280">
        <v>5.115250914549156</v>
      </c>
      <c r="J65" s="280">
        <v>5.0035059143664533</v>
      </c>
      <c r="K65" s="280">
        <v>4.9187752879365583</v>
      </c>
      <c r="L65" s="280">
        <v>5.0767682807315904</v>
      </c>
      <c r="M65" s="280">
        <v>4.4978002752923691</v>
      </c>
      <c r="N65" s="280">
        <v>4.6312565222077851</v>
      </c>
      <c r="O65" s="280">
        <v>4.653641087167995</v>
      </c>
      <c r="P65" s="280">
        <v>5.3048616012384731</v>
      </c>
      <c r="Q65" s="280">
        <v>5.3350946955011382</v>
      </c>
      <c r="R65" s="280">
        <v>5.5315048573530596</v>
      </c>
      <c r="S65" s="280">
        <v>5.33067438267536</v>
      </c>
      <c r="T65" s="280">
        <v>5.0803603129770973</v>
      </c>
      <c r="U65" s="280">
        <v>5.3648661532074033</v>
      </c>
      <c r="V65" s="280">
        <v>4.9909288259313103</v>
      </c>
      <c r="W65" s="280">
        <v>5.6443873808616187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214.83254346611719</v>
      </c>
      <c r="C66" s="263">
        <f t="shared" si="3"/>
        <v>220.42351656019014</v>
      </c>
      <c r="D66" s="263">
        <f t="shared" si="3"/>
        <v>241.88084499132975</v>
      </c>
      <c r="E66" s="263">
        <f t="shared" si="3"/>
        <v>252.08946084781326</v>
      </c>
      <c r="F66" s="263">
        <f t="shared" si="3"/>
        <v>257.22980165245644</v>
      </c>
      <c r="G66" s="263">
        <f t="shared" si="3"/>
        <v>256.92545248847159</v>
      </c>
      <c r="H66" s="263">
        <f t="shared" si="3"/>
        <v>208.15160477622726</v>
      </c>
      <c r="I66" s="263">
        <f t="shared" si="3"/>
        <v>215.09437927482543</v>
      </c>
      <c r="J66" s="263">
        <f t="shared" si="3"/>
        <v>209.1548353937429</v>
      </c>
      <c r="K66" s="263">
        <f t="shared" si="3"/>
        <v>205.38262213053804</v>
      </c>
      <c r="L66" s="263">
        <f t="shared" si="3"/>
        <v>212.02242711284856</v>
      </c>
      <c r="M66" s="263">
        <f t="shared" si="3"/>
        <v>182.60500911219805</v>
      </c>
      <c r="N66" s="263">
        <f t="shared" si="3"/>
        <v>195.45194709337682</v>
      </c>
      <c r="O66" s="263">
        <f t="shared" si="3"/>
        <v>200.19038845285036</v>
      </c>
      <c r="P66" s="263">
        <f t="shared" si="3"/>
        <v>220.91029776667395</v>
      </c>
      <c r="Q66" s="263">
        <f t="shared" si="3"/>
        <v>221.3919802268837</v>
      </c>
      <c r="R66" s="263">
        <f t="shared" si="3"/>
        <v>238.9807586175923</v>
      </c>
      <c r="S66" s="263">
        <f t="shared" si="3"/>
        <v>234.44243458649922</v>
      </c>
      <c r="T66" s="263">
        <f t="shared" si="3"/>
        <v>224.96237502597796</v>
      </c>
      <c r="U66" s="263">
        <f t="shared" si="3"/>
        <v>234.95402466630173</v>
      </c>
      <c r="V66" s="263">
        <f t="shared" si="3"/>
        <v>220.16840781649006</v>
      </c>
      <c r="W66" s="263">
        <f t="shared" si="3"/>
        <v>244.88229379341232</v>
      </c>
      <c r="DA66" s="70"/>
    </row>
    <row r="67" spans="1:105" ht="12" customHeight="1" x14ac:dyDescent="0.25">
      <c r="A67" s="165" t="s">
        <v>2212</v>
      </c>
      <c r="B67" s="348">
        <v>43.491105956993067</v>
      </c>
      <c r="C67" s="348">
        <v>48.651213180631288</v>
      </c>
      <c r="D67" s="348">
        <v>55.739760684389601</v>
      </c>
      <c r="E67" s="348">
        <v>54.33555966811975</v>
      </c>
      <c r="F67" s="348">
        <v>52.644927941440237</v>
      </c>
      <c r="G67" s="348">
        <v>46.795223453069717</v>
      </c>
      <c r="H67" s="348">
        <v>33.756591259735963</v>
      </c>
      <c r="I67" s="348">
        <v>34.225793220457568</v>
      </c>
      <c r="J67" s="348">
        <v>32.517947242854412</v>
      </c>
      <c r="K67" s="348">
        <v>31.975791483150729</v>
      </c>
      <c r="L67" s="348">
        <v>33.043413394484674</v>
      </c>
      <c r="M67" s="348">
        <v>25.47573728512776</v>
      </c>
      <c r="N67" s="348">
        <v>31.610635416954729</v>
      </c>
      <c r="O67" s="348">
        <v>34.476245706171788</v>
      </c>
      <c r="P67" s="348">
        <v>34.13507530370002</v>
      </c>
      <c r="Q67" s="348">
        <v>33.808119394960677</v>
      </c>
      <c r="R67" s="348">
        <v>41.480873842025858</v>
      </c>
      <c r="S67" s="348">
        <v>42.91190330280898</v>
      </c>
      <c r="T67" s="348">
        <v>41.96137865025122</v>
      </c>
      <c r="U67" s="348">
        <v>42.489421830681188</v>
      </c>
      <c r="V67" s="348">
        <v>40.613075044943173</v>
      </c>
      <c r="W67" s="348">
        <v>43.100950199290239</v>
      </c>
      <c r="DA67" s="167" t="s">
        <v>2213</v>
      </c>
    </row>
    <row r="68" spans="1:105" ht="12" customHeight="1" x14ac:dyDescent="0.25">
      <c r="A68" s="165" t="s">
        <v>2214</v>
      </c>
      <c r="B68" s="348">
        <v>17.789087511576131</v>
      </c>
      <c r="C68" s="348">
        <v>19.823515917632129</v>
      </c>
      <c r="D68" s="348">
        <v>22.676555141640751</v>
      </c>
      <c r="E68" s="348">
        <v>22.097885004899599</v>
      </c>
      <c r="F68" s="348">
        <v>21.390739283166418</v>
      </c>
      <c r="G68" s="348">
        <v>19.056719590844381</v>
      </c>
      <c r="H68" s="348">
        <v>13.95675673608201</v>
      </c>
      <c r="I68" s="348">
        <v>14.16525098653435</v>
      </c>
      <c r="J68" s="348">
        <v>13.575263825851209</v>
      </c>
      <c r="K68" s="348">
        <v>13.10653284263379</v>
      </c>
      <c r="L68" s="348">
        <v>13.52980743262699</v>
      </c>
      <c r="M68" s="348">
        <v>10.548328118594799</v>
      </c>
      <c r="N68" s="348">
        <v>12.911099121103099</v>
      </c>
      <c r="O68" s="348">
        <v>14.054429000656249</v>
      </c>
      <c r="P68" s="348">
        <v>13.89257491103384</v>
      </c>
      <c r="Q68" s="348">
        <v>13.71593265011753</v>
      </c>
      <c r="R68" s="348">
        <v>17.23105279277625</v>
      </c>
      <c r="S68" s="348">
        <v>17.806658770396329</v>
      </c>
      <c r="T68" s="348">
        <v>17.43472764965205</v>
      </c>
      <c r="U68" s="348">
        <v>17.626438516356139</v>
      </c>
      <c r="V68" s="348">
        <v>16.90358913909067</v>
      </c>
      <c r="W68" s="348">
        <v>17.83372958204237</v>
      </c>
      <c r="DA68" s="167" t="s">
        <v>2215</v>
      </c>
    </row>
    <row r="69" spans="1:105" ht="12" customHeight="1" x14ac:dyDescent="0.25">
      <c r="A69" s="64" t="s">
        <v>30</v>
      </c>
      <c r="B69" s="231">
        <v>3.3980969256360141E-2</v>
      </c>
      <c r="C69" s="231">
        <v>4.0483374146600769E-2</v>
      </c>
      <c r="D69" s="231">
        <v>3.3602845362140712E-2</v>
      </c>
      <c r="E69" s="231">
        <v>0.1694452524551103</v>
      </c>
      <c r="F69" s="231">
        <v>0.27260231761008419</v>
      </c>
      <c r="G69" s="231">
        <v>0.20709707441476541</v>
      </c>
      <c r="H69" s="231">
        <v>0.16648641039126</v>
      </c>
      <c r="I69" s="231">
        <v>0.32720045818567001</v>
      </c>
      <c r="J69" s="231">
        <v>0.38164642254769032</v>
      </c>
      <c r="K69" s="231">
        <v>0.24599794941655431</v>
      </c>
      <c r="L69" s="231">
        <v>0.24614862162192869</v>
      </c>
      <c r="M69" s="231">
        <v>0.21764811684819479</v>
      </c>
      <c r="N69" s="231">
        <v>0.19016742284168131</v>
      </c>
      <c r="O69" s="231">
        <v>0.1790988726687526</v>
      </c>
      <c r="P69" s="231">
        <v>0.1955555591605854</v>
      </c>
      <c r="Q69" s="231">
        <v>0.33983527383722251</v>
      </c>
      <c r="R69" s="231">
        <v>0.22757801568386199</v>
      </c>
      <c r="S69" s="231">
        <v>0.20801331646936611</v>
      </c>
      <c r="T69" s="231">
        <v>0.26154683451705169</v>
      </c>
      <c r="U69" s="231">
        <v>0.25113732066295352</v>
      </c>
      <c r="V69" s="231">
        <v>0.20518222910202291</v>
      </c>
      <c r="W69" s="231">
        <v>0.27264039285831992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0.3609401671935194</v>
      </c>
      <c r="C71" s="231">
        <v>0.35833666862512459</v>
      </c>
      <c r="D71" s="231">
        <v>0.35692379848520528</v>
      </c>
      <c r="E71" s="231">
        <v>0.34871217730907972</v>
      </c>
      <c r="F71" s="231">
        <v>0.36193859424965108</v>
      </c>
      <c r="G71" s="231">
        <v>0.36662198886417519</v>
      </c>
      <c r="H71" s="231">
        <v>0.33387359988716331</v>
      </c>
      <c r="I71" s="231">
        <v>0.32351235977313642</v>
      </c>
      <c r="J71" s="231">
        <v>0.31094116306619429</v>
      </c>
      <c r="K71" s="231">
        <v>0.26829182709147148</v>
      </c>
      <c r="L71" s="231">
        <v>0.25678491993932601</v>
      </c>
      <c r="M71" s="231">
        <v>0.23487941211143701</v>
      </c>
      <c r="N71" s="231">
        <v>0.20840386229261429</v>
      </c>
      <c r="O71" s="231">
        <v>0.19566114283978431</v>
      </c>
      <c r="P71" s="231">
        <v>0.35129201627746631</v>
      </c>
      <c r="Q71" s="231">
        <v>0.30597570920105049</v>
      </c>
      <c r="R71" s="231">
        <v>0.37094218155872932</v>
      </c>
      <c r="S71" s="231">
        <v>0.32345421727843188</v>
      </c>
      <c r="T71" s="231">
        <v>0.26632549598374272</v>
      </c>
      <c r="U71" s="231">
        <v>0.3238043950391139</v>
      </c>
      <c r="V71" s="231">
        <v>0.29933870052286771</v>
      </c>
      <c r="W71" s="231">
        <v>0.23078325676615599</v>
      </c>
      <c r="DA71" s="73" t="s">
        <v>2218</v>
      </c>
    </row>
    <row r="72" spans="1:105" ht="12" customHeight="1" x14ac:dyDescent="0.25">
      <c r="A72" s="64" t="s">
        <v>160</v>
      </c>
      <c r="B72" s="231">
        <v>2.7546350512983309</v>
      </c>
      <c r="C72" s="231">
        <v>2.9192990732112278</v>
      </c>
      <c r="D72" s="231">
        <v>2.8469958601510812</v>
      </c>
      <c r="E72" s="231">
        <v>3.1935197780604452</v>
      </c>
      <c r="F72" s="231">
        <v>3.679466435293171</v>
      </c>
      <c r="G72" s="231">
        <v>4.0753761710973464</v>
      </c>
      <c r="H72" s="231">
        <v>1.8853343593288301</v>
      </c>
      <c r="I72" s="231">
        <v>2.4595307683406111</v>
      </c>
      <c r="J72" s="231">
        <v>2.2876480249592772</v>
      </c>
      <c r="K72" s="231">
        <v>2.1542362324183491</v>
      </c>
      <c r="L72" s="231">
        <v>2.4477136037528031</v>
      </c>
      <c r="M72" s="231">
        <v>1.68101307922444</v>
      </c>
      <c r="N72" s="231">
        <v>1.48710905468788</v>
      </c>
      <c r="O72" s="231">
        <v>1.903838408845671</v>
      </c>
      <c r="P72" s="231">
        <v>1.832244241840763</v>
      </c>
      <c r="Q72" s="231">
        <v>2.1701091508712218</v>
      </c>
      <c r="R72" s="231">
        <v>2.235121213004394</v>
      </c>
      <c r="S72" s="231">
        <v>2.226220532223532</v>
      </c>
      <c r="T72" s="231">
        <v>1.8892811794216531</v>
      </c>
      <c r="U72" s="231">
        <v>1.8635708302646961</v>
      </c>
      <c r="V72" s="231">
        <v>1.9045273430290071</v>
      </c>
      <c r="W72" s="231">
        <v>1.6617459867480819</v>
      </c>
      <c r="DA72" s="73" t="s">
        <v>2219</v>
      </c>
    </row>
    <row r="73" spans="1:105" ht="12" customHeight="1" x14ac:dyDescent="0.25">
      <c r="A73" s="64" t="s">
        <v>70</v>
      </c>
      <c r="B73" s="231">
        <v>2.8034896275802699</v>
      </c>
      <c r="C73" s="231">
        <v>2.725880241777265</v>
      </c>
      <c r="D73" s="231">
        <v>2.9437758120505859</v>
      </c>
      <c r="E73" s="231">
        <v>2.968818799018047</v>
      </c>
      <c r="F73" s="231">
        <v>1.7968775193626429</v>
      </c>
      <c r="G73" s="231">
        <v>1.0862062795579679</v>
      </c>
      <c r="H73" s="231">
        <v>2.261683711638923</v>
      </c>
      <c r="I73" s="231">
        <v>2.0526562834288891</v>
      </c>
      <c r="J73" s="231">
        <v>2.0754733183133132</v>
      </c>
      <c r="K73" s="231">
        <v>1.564228339882213</v>
      </c>
      <c r="L73" s="231">
        <v>1.405676591118515</v>
      </c>
      <c r="M73" s="231">
        <v>1.31403240537091</v>
      </c>
      <c r="N73" s="231">
        <v>0.75156601144560475</v>
      </c>
      <c r="O73" s="231">
        <v>1.0223730735485761</v>
      </c>
      <c r="P73" s="231">
        <v>0.970149789482462</v>
      </c>
      <c r="Q73" s="231">
        <v>0.61314626164799835</v>
      </c>
      <c r="R73" s="231">
        <v>0.71046768213319544</v>
      </c>
      <c r="S73" s="231">
        <v>0.63827768031552212</v>
      </c>
      <c r="T73" s="231">
        <v>0.62555617754497816</v>
      </c>
      <c r="U73" s="231">
        <v>0.58174790684777933</v>
      </c>
      <c r="V73" s="231">
        <v>0.47346649073738351</v>
      </c>
      <c r="W73" s="231">
        <v>0.32538472451756512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8.7162535934627243</v>
      </c>
      <c r="C75" s="231">
        <v>10.659728457086819</v>
      </c>
      <c r="D75" s="231">
        <v>13.00087860215403</v>
      </c>
      <c r="E75" s="231">
        <v>12.150280799072711</v>
      </c>
      <c r="F75" s="231">
        <v>12.00106762955963</v>
      </c>
      <c r="G75" s="231">
        <v>10.00879529183957</v>
      </c>
      <c r="H75" s="231">
        <v>5.7500244063519856</v>
      </c>
      <c r="I75" s="231">
        <v>5.445392089179685</v>
      </c>
      <c r="J75" s="231">
        <v>4.5661469329538518</v>
      </c>
      <c r="K75" s="231">
        <v>6.0357565408130229</v>
      </c>
      <c r="L75" s="231">
        <v>6.3124053170221526</v>
      </c>
      <c r="M75" s="231">
        <v>4.0983446818123257</v>
      </c>
      <c r="N75" s="231">
        <v>7.3172555268329331</v>
      </c>
      <c r="O75" s="231">
        <v>7.9244192448940574</v>
      </c>
      <c r="P75" s="231">
        <v>7.7484296385293856</v>
      </c>
      <c r="Q75" s="231">
        <v>7.8369088869729699</v>
      </c>
      <c r="R75" s="231">
        <v>8.1300744285558704</v>
      </c>
      <c r="S75" s="231">
        <v>8.8065132895220941</v>
      </c>
      <c r="T75" s="231">
        <v>8.758194405098747</v>
      </c>
      <c r="U75" s="231">
        <v>8.9642698275930233</v>
      </c>
      <c r="V75" s="231">
        <v>8.3423355767212222</v>
      </c>
      <c r="W75" s="231">
        <v>9.6617415292197748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3.119788102784931</v>
      </c>
      <c r="C77" s="231">
        <v>3.119788102785094</v>
      </c>
      <c r="D77" s="231">
        <v>3.4943782234377112</v>
      </c>
      <c r="E77" s="231">
        <v>3.2671081989842019</v>
      </c>
      <c r="F77" s="231">
        <v>3.2787867870912448</v>
      </c>
      <c r="G77" s="231">
        <v>3.3126227850705652</v>
      </c>
      <c r="H77" s="231">
        <v>3.559354248483849</v>
      </c>
      <c r="I77" s="231">
        <v>3.556959027626359</v>
      </c>
      <c r="J77" s="231">
        <v>3.953407964010883</v>
      </c>
      <c r="K77" s="231">
        <v>2.838021953012182</v>
      </c>
      <c r="L77" s="231">
        <v>2.8610783791722638</v>
      </c>
      <c r="M77" s="231">
        <v>3.0024104232274889</v>
      </c>
      <c r="N77" s="231">
        <v>2.956597243002383</v>
      </c>
      <c r="O77" s="231">
        <v>2.8290382578594082</v>
      </c>
      <c r="P77" s="231">
        <v>2.7949036657431772</v>
      </c>
      <c r="Q77" s="231">
        <v>2.4499573675870678</v>
      </c>
      <c r="R77" s="231">
        <v>5.5568692718402044</v>
      </c>
      <c r="S77" s="231">
        <v>5.6041797345873787</v>
      </c>
      <c r="T77" s="231">
        <v>5.6338235570858783</v>
      </c>
      <c r="U77" s="231">
        <v>5.6419082359485717</v>
      </c>
      <c r="V77" s="231">
        <v>5.678738798978169</v>
      </c>
      <c r="W77" s="231">
        <v>5.6814336919324679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2225</v>
      </c>
    </row>
    <row r="79" spans="1:105" ht="12" customHeight="1" x14ac:dyDescent="0.25">
      <c r="A79" s="165" t="s">
        <v>2226</v>
      </c>
      <c r="B79" s="348">
        <v>153.55234999754799</v>
      </c>
      <c r="C79" s="348">
        <v>151.94878746192671</v>
      </c>
      <c r="D79" s="348">
        <v>163.46452916529941</v>
      </c>
      <c r="E79" s="348">
        <v>175.6560161747939</v>
      </c>
      <c r="F79" s="348">
        <v>183.1941344278498</v>
      </c>
      <c r="G79" s="348">
        <v>191.07350944455749</v>
      </c>
      <c r="H79" s="348">
        <v>160.43825678040929</v>
      </c>
      <c r="I79" s="348">
        <v>166.70333506783351</v>
      </c>
      <c r="J79" s="348">
        <v>163.06162432503729</v>
      </c>
      <c r="K79" s="348">
        <v>160.30029780475351</v>
      </c>
      <c r="L79" s="348">
        <v>165.44920628573689</v>
      </c>
      <c r="M79" s="348">
        <v>146.5809437084755</v>
      </c>
      <c r="N79" s="348">
        <v>150.930212555319</v>
      </c>
      <c r="O79" s="348">
        <v>151.65971374602231</v>
      </c>
      <c r="P79" s="348">
        <v>172.8826475519401</v>
      </c>
      <c r="Q79" s="348">
        <v>173.8679281818055</v>
      </c>
      <c r="R79" s="348">
        <v>180.2688319827902</v>
      </c>
      <c r="S79" s="348">
        <v>173.72387251329391</v>
      </c>
      <c r="T79" s="348">
        <v>165.5662687260747</v>
      </c>
      <c r="U79" s="348">
        <v>174.83816431926439</v>
      </c>
      <c r="V79" s="348">
        <v>162.6517436324562</v>
      </c>
      <c r="W79" s="348">
        <v>183.9476140120797</v>
      </c>
      <c r="DA79" s="167" t="s">
        <v>2227</v>
      </c>
    </row>
    <row r="80" spans="1:105" ht="12" customHeight="1" x14ac:dyDescent="0.25">
      <c r="A80" s="132" t="s">
        <v>2228</v>
      </c>
      <c r="B80" s="318">
        <v>210.46492158094151</v>
      </c>
      <c r="C80" s="318">
        <v>208.26701537296049</v>
      </c>
      <c r="D80" s="318">
        <v>224.0509462251124</v>
      </c>
      <c r="E80" s="318">
        <v>240.76108030934691</v>
      </c>
      <c r="F80" s="318">
        <v>251.09312320561381</v>
      </c>
      <c r="G80" s="318">
        <v>261.89290611368841</v>
      </c>
      <c r="H80" s="318">
        <v>219.90301765105519</v>
      </c>
      <c r="I80" s="318">
        <v>228.49018164094051</v>
      </c>
      <c r="J80" s="318">
        <v>223.49870892225309</v>
      </c>
      <c r="K80" s="318">
        <v>219.7139256248293</v>
      </c>
      <c r="L80" s="318">
        <v>226.7712231503632</v>
      </c>
      <c r="M80" s="318">
        <v>200.9096365074017</v>
      </c>
      <c r="N80" s="318">
        <v>206.87091633672361</v>
      </c>
      <c r="O80" s="318">
        <v>207.87079950944619</v>
      </c>
      <c r="P80" s="318">
        <v>236.95979163005751</v>
      </c>
      <c r="Q80" s="318">
        <v>238.31025621430609</v>
      </c>
      <c r="R80" s="318">
        <v>247.08358802292329</v>
      </c>
      <c r="S80" s="318">
        <v>238.11280781981989</v>
      </c>
      <c r="T80" s="318">
        <v>226.93167355914011</v>
      </c>
      <c r="U80" s="318">
        <v>239.64010022248021</v>
      </c>
      <c r="V80" s="318">
        <v>222.93691024041601</v>
      </c>
      <c r="W80" s="318">
        <v>252.1258721124872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0.99999999999999989</v>
      </c>
      <c r="D84" s="234">
        <f t="shared" si="4"/>
        <v>1</v>
      </c>
      <c r="E84" s="234">
        <f t="shared" si="4"/>
        <v>1</v>
      </c>
      <c r="F84" s="234">
        <f t="shared" si="4"/>
        <v>1</v>
      </c>
      <c r="G84" s="234">
        <f t="shared" si="4"/>
        <v>0.99999999999999978</v>
      </c>
      <c r="H84" s="234">
        <f t="shared" si="4"/>
        <v>0.99999999999999978</v>
      </c>
      <c r="I84" s="234">
        <f t="shared" si="4"/>
        <v>1.0000000000000004</v>
      </c>
      <c r="J84" s="234">
        <f t="shared" si="4"/>
        <v>0.99999999999999978</v>
      </c>
      <c r="K84" s="234">
        <f t="shared" si="4"/>
        <v>1.0000000000000002</v>
      </c>
      <c r="L84" s="234">
        <f t="shared" si="4"/>
        <v>0.99999999999999989</v>
      </c>
      <c r="M84" s="234">
        <f t="shared" si="4"/>
        <v>1</v>
      </c>
      <c r="N84" s="234">
        <f t="shared" si="4"/>
        <v>1.0000000000000002</v>
      </c>
      <c r="O84" s="234">
        <f t="shared" si="4"/>
        <v>1</v>
      </c>
      <c r="P84" s="234">
        <f t="shared" si="4"/>
        <v>0.99999999999999967</v>
      </c>
      <c r="Q84" s="234">
        <f t="shared" si="4"/>
        <v>1.0000000000000002</v>
      </c>
      <c r="R84" s="234">
        <f t="shared" si="4"/>
        <v>1.0000000000000002</v>
      </c>
      <c r="S84" s="234">
        <f t="shared" si="4"/>
        <v>1</v>
      </c>
      <c r="T84" s="234">
        <f t="shared" si="4"/>
        <v>1</v>
      </c>
      <c r="U84" s="234">
        <f t="shared" si="4"/>
        <v>1.0000000000000002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1.4503882869527645E-2</v>
      </c>
      <c r="C85" s="301">
        <f t="shared" si="5"/>
        <v>1.3311931155139945E-2</v>
      </c>
      <c r="D85" s="301">
        <f t="shared" si="5"/>
        <v>1.2715842298577897E-2</v>
      </c>
      <c r="E85" s="301">
        <f t="shared" si="5"/>
        <v>1.3666651397332382E-2</v>
      </c>
      <c r="F85" s="301">
        <f t="shared" si="5"/>
        <v>1.4415081641976461E-2</v>
      </c>
      <c r="G85" s="301">
        <f t="shared" si="5"/>
        <v>1.6045650492392916E-2</v>
      </c>
      <c r="H85" s="301">
        <f t="shared" si="5"/>
        <v>1.7482998324549165E-2</v>
      </c>
      <c r="I85" s="301">
        <f t="shared" si="5"/>
        <v>1.7728055098551632E-2</v>
      </c>
      <c r="J85" s="301">
        <f t="shared" si="5"/>
        <v>1.7940687262327001E-2</v>
      </c>
      <c r="K85" s="301">
        <f t="shared" si="5"/>
        <v>1.8129268544727097E-2</v>
      </c>
      <c r="L85" s="301">
        <f t="shared" si="5"/>
        <v>1.8128027964220753E-2</v>
      </c>
      <c r="M85" s="301">
        <f t="shared" si="5"/>
        <v>1.9444110273352539E-2</v>
      </c>
      <c r="N85" s="301">
        <f t="shared" si="5"/>
        <v>1.7656367117163566E-2</v>
      </c>
      <c r="O85" s="301">
        <f t="shared" si="5"/>
        <v>1.6815540177127029E-2</v>
      </c>
      <c r="P85" s="301">
        <f t="shared" si="5"/>
        <v>1.8250737851748897E-2</v>
      </c>
      <c r="Q85" s="301">
        <f t="shared" si="5"/>
        <v>1.8433988074427799E-2</v>
      </c>
      <c r="R85" s="301">
        <f t="shared" si="5"/>
        <v>1.6445258983312765E-2</v>
      </c>
      <c r="S85" s="301">
        <f t="shared" si="5"/>
        <v>1.5719142975407305E-2</v>
      </c>
      <c r="T85" s="301">
        <f t="shared" si="5"/>
        <v>1.543789707093514E-2</v>
      </c>
      <c r="U85" s="301">
        <f t="shared" si="5"/>
        <v>1.5871828700561762E-2</v>
      </c>
      <c r="V85" s="301">
        <f t="shared" si="5"/>
        <v>1.5545773370623725E-2</v>
      </c>
      <c r="W85" s="301">
        <f t="shared" si="5"/>
        <v>1.6249970282019074E-2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1.6921196681115587E-2</v>
      </c>
      <c r="C86" s="235">
        <f t="shared" si="6"/>
        <v>1.5530586347663267E-2</v>
      </c>
      <c r="D86" s="235">
        <f t="shared" si="6"/>
        <v>1.4835149348340879E-2</v>
      </c>
      <c r="E86" s="235">
        <f t="shared" si="6"/>
        <v>1.5944426630221116E-2</v>
      </c>
      <c r="F86" s="235">
        <f t="shared" si="6"/>
        <v>1.6817595248972542E-2</v>
      </c>
      <c r="G86" s="235">
        <f t="shared" si="6"/>
        <v>1.8719925574458403E-2</v>
      </c>
      <c r="H86" s="235">
        <f t="shared" si="6"/>
        <v>2.0396831378640692E-2</v>
      </c>
      <c r="I86" s="235">
        <f t="shared" si="6"/>
        <v>2.0682730948310239E-2</v>
      </c>
      <c r="J86" s="235">
        <f t="shared" si="6"/>
        <v>2.0930801806048175E-2</v>
      </c>
      <c r="K86" s="235">
        <f t="shared" si="6"/>
        <v>2.1150813302181617E-2</v>
      </c>
      <c r="L86" s="235">
        <f t="shared" si="6"/>
        <v>2.114936595825755E-2</v>
      </c>
      <c r="M86" s="235">
        <f t="shared" si="6"/>
        <v>2.2684795318911294E-2</v>
      </c>
      <c r="N86" s="235">
        <f t="shared" si="6"/>
        <v>2.059909497002415E-2</v>
      </c>
      <c r="O86" s="235">
        <f t="shared" si="6"/>
        <v>1.9618130206648203E-2</v>
      </c>
      <c r="P86" s="235">
        <f t="shared" si="6"/>
        <v>2.1292527493707043E-2</v>
      </c>
      <c r="Q86" s="235">
        <f t="shared" si="6"/>
        <v>2.150631942016577E-2</v>
      </c>
      <c r="R86" s="235">
        <f t="shared" si="6"/>
        <v>1.9186135480531559E-2</v>
      </c>
      <c r="S86" s="235">
        <f t="shared" si="6"/>
        <v>1.8339000137975191E-2</v>
      </c>
      <c r="T86" s="235">
        <f t="shared" si="6"/>
        <v>1.8010879916090992E-2</v>
      </c>
      <c r="U86" s="235">
        <f t="shared" si="6"/>
        <v>1.8517133483988719E-2</v>
      </c>
      <c r="V86" s="235">
        <f t="shared" si="6"/>
        <v>1.8136735599061017E-2</v>
      </c>
      <c r="W86" s="235">
        <f t="shared" si="6"/>
        <v>1.8958298662355582E-2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3.867702098540704E-2</v>
      </c>
      <c r="C87" s="235">
        <f t="shared" si="7"/>
        <v>3.5498483080373185E-2</v>
      </c>
      <c r="D87" s="235">
        <f t="shared" si="7"/>
        <v>3.3908912796207717E-2</v>
      </c>
      <c r="E87" s="235">
        <f t="shared" si="7"/>
        <v>3.6444403726219682E-2</v>
      </c>
      <c r="F87" s="235">
        <f t="shared" si="7"/>
        <v>3.8440217711937216E-2</v>
      </c>
      <c r="G87" s="235">
        <f t="shared" si="7"/>
        <v>4.2788401313047779E-2</v>
      </c>
      <c r="H87" s="235">
        <f t="shared" si="7"/>
        <v>4.6621328865464454E-2</v>
      </c>
      <c r="I87" s="235">
        <f t="shared" si="7"/>
        <v>4.7274813596137659E-2</v>
      </c>
      <c r="J87" s="235">
        <f t="shared" si="7"/>
        <v>4.7841832699538664E-2</v>
      </c>
      <c r="K87" s="235">
        <f t="shared" si="7"/>
        <v>4.8344716119272241E-2</v>
      </c>
      <c r="L87" s="235">
        <f t="shared" si="7"/>
        <v>4.8341407904588671E-2</v>
      </c>
      <c r="M87" s="235">
        <f t="shared" si="7"/>
        <v>5.1850960728940104E-2</v>
      </c>
      <c r="N87" s="235">
        <f t="shared" si="7"/>
        <v>4.7083645645769508E-2</v>
      </c>
      <c r="O87" s="235">
        <f t="shared" si="7"/>
        <v>4.4841440472338748E-2</v>
      </c>
      <c r="P87" s="235">
        <f t="shared" si="7"/>
        <v>4.8668634271330398E-2</v>
      </c>
      <c r="Q87" s="235">
        <f t="shared" si="7"/>
        <v>4.9157301531807487E-2</v>
      </c>
      <c r="R87" s="235">
        <f t="shared" si="7"/>
        <v>4.3854023955500719E-2</v>
      </c>
      <c r="S87" s="235">
        <f t="shared" si="7"/>
        <v>4.1917714601086127E-2</v>
      </c>
      <c r="T87" s="235">
        <f t="shared" si="7"/>
        <v>4.1167725522493669E-2</v>
      </c>
      <c r="U87" s="235">
        <f t="shared" si="7"/>
        <v>4.2324876534831336E-2</v>
      </c>
      <c r="V87" s="235">
        <f t="shared" si="7"/>
        <v>4.1455395654996598E-2</v>
      </c>
      <c r="W87" s="235">
        <f t="shared" si="7"/>
        <v>4.3333254085384194E-2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2.9007765739055287E-2</v>
      </c>
      <c r="C88" s="235">
        <f t="shared" si="8"/>
        <v>2.662386231027989E-2</v>
      </c>
      <c r="D88" s="235">
        <f t="shared" si="8"/>
        <v>2.5431684597155793E-2</v>
      </c>
      <c r="E88" s="235">
        <f t="shared" si="8"/>
        <v>2.7333302794664765E-2</v>
      </c>
      <c r="F88" s="235">
        <f t="shared" si="8"/>
        <v>2.8830163283952923E-2</v>
      </c>
      <c r="G88" s="235">
        <f t="shared" si="8"/>
        <v>3.2091300984785832E-2</v>
      </c>
      <c r="H88" s="235">
        <f t="shared" si="8"/>
        <v>3.4965996649098337E-2</v>
      </c>
      <c r="I88" s="235">
        <f t="shared" si="8"/>
        <v>3.5456110197103263E-2</v>
      </c>
      <c r="J88" s="235">
        <f t="shared" si="8"/>
        <v>3.5881374524654001E-2</v>
      </c>
      <c r="K88" s="235">
        <f t="shared" si="8"/>
        <v>3.6258537089454194E-2</v>
      </c>
      <c r="L88" s="235">
        <f t="shared" si="8"/>
        <v>3.6256055928441507E-2</v>
      </c>
      <c r="M88" s="235">
        <f t="shared" si="8"/>
        <v>3.8888220546705078E-2</v>
      </c>
      <c r="N88" s="235">
        <f t="shared" si="8"/>
        <v>3.5312734234327132E-2</v>
      </c>
      <c r="O88" s="235">
        <f t="shared" si="8"/>
        <v>3.3631080354254064E-2</v>
      </c>
      <c r="P88" s="235">
        <f t="shared" si="8"/>
        <v>3.6501475703497793E-2</v>
      </c>
      <c r="Q88" s="235">
        <f t="shared" si="8"/>
        <v>3.6867976148855598E-2</v>
      </c>
      <c r="R88" s="235">
        <f t="shared" si="8"/>
        <v>3.2890517966625531E-2</v>
      </c>
      <c r="S88" s="235">
        <f t="shared" si="8"/>
        <v>3.1438285950814611E-2</v>
      </c>
      <c r="T88" s="235">
        <f t="shared" si="8"/>
        <v>3.0875794141870274E-2</v>
      </c>
      <c r="U88" s="235">
        <f t="shared" si="8"/>
        <v>3.1743657401123525E-2</v>
      </c>
      <c r="V88" s="235">
        <f t="shared" si="8"/>
        <v>3.109154674124745E-2</v>
      </c>
      <c r="W88" s="235">
        <f t="shared" si="8"/>
        <v>3.2499940564038141E-2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1.9648683361163835E-2</v>
      </c>
      <c r="C89" s="302">
        <f t="shared" si="9"/>
        <v>1.9670436524833888E-2</v>
      </c>
      <c r="D89" s="302">
        <f t="shared" si="9"/>
        <v>1.9749451503999729E-2</v>
      </c>
      <c r="E89" s="302">
        <f t="shared" si="9"/>
        <v>1.969537320548382E-2</v>
      </c>
      <c r="F89" s="302">
        <f t="shared" si="9"/>
        <v>1.9761753269683803E-2</v>
      </c>
      <c r="G89" s="302">
        <f t="shared" si="9"/>
        <v>2.0060102302467585E-2</v>
      </c>
      <c r="H89" s="302">
        <f t="shared" si="9"/>
        <v>2.0935700029189635E-2</v>
      </c>
      <c r="I89" s="302">
        <f t="shared" si="9"/>
        <v>2.109619091304319E-2</v>
      </c>
      <c r="J89" s="302">
        <f t="shared" si="9"/>
        <v>2.1382043886682776E-2</v>
      </c>
      <c r="K89" s="302">
        <f t="shared" si="9"/>
        <v>2.1300126950960119E-2</v>
      </c>
      <c r="L89" s="302">
        <f t="shared" si="9"/>
        <v>2.1267511287817533E-2</v>
      </c>
      <c r="M89" s="302">
        <f t="shared" si="9"/>
        <v>2.2654991724526112E-2</v>
      </c>
      <c r="N89" s="302">
        <f t="shared" si="9"/>
        <v>2.0974948587665895E-2</v>
      </c>
      <c r="O89" s="302">
        <f t="shared" si="9"/>
        <v>2.0523770841589951E-2</v>
      </c>
      <c r="P89" s="302">
        <f t="shared" si="9"/>
        <v>2.457613362343242E-2</v>
      </c>
      <c r="Q89" s="302">
        <f t="shared" si="9"/>
        <v>2.5234833011361053E-2</v>
      </c>
      <c r="R89" s="302">
        <f t="shared" si="9"/>
        <v>2.4360324928558844E-2</v>
      </c>
      <c r="S89" s="302">
        <f t="shared" si="9"/>
        <v>2.4497275354293944E-2</v>
      </c>
      <c r="T89" s="302">
        <f t="shared" si="9"/>
        <v>2.4884738692525214E-2</v>
      </c>
      <c r="U89" s="302">
        <f t="shared" si="9"/>
        <v>2.5656572479772047E-2</v>
      </c>
      <c r="V89" s="302">
        <f t="shared" si="9"/>
        <v>2.6773098432100576E-2</v>
      </c>
      <c r="W89" s="302">
        <f t="shared" si="9"/>
        <v>2.7147429283861615E-2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6.0430631959311511E-2</v>
      </c>
      <c r="C90" s="303">
        <f t="shared" si="10"/>
        <v>6.0619647180792484E-2</v>
      </c>
      <c r="D90" s="303">
        <f t="shared" si="10"/>
        <v>6.0878250356847678E-2</v>
      </c>
      <c r="E90" s="303">
        <f t="shared" si="10"/>
        <v>6.0591514028048271E-2</v>
      </c>
      <c r="F90" s="303">
        <f t="shared" si="10"/>
        <v>6.0517979772046045E-2</v>
      </c>
      <c r="G90" s="303">
        <f t="shared" si="10"/>
        <v>6.1166159947393869E-2</v>
      </c>
      <c r="H90" s="303">
        <f t="shared" si="10"/>
        <v>6.2943052987236334E-2</v>
      </c>
      <c r="I90" s="303">
        <f t="shared" si="10"/>
        <v>6.3356595697923027E-2</v>
      </c>
      <c r="J90" s="303">
        <f t="shared" si="10"/>
        <v>6.3869289531576556E-2</v>
      </c>
      <c r="K90" s="303">
        <f t="shared" si="10"/>
        <v>6.398549834604679E-2</v>
      </c>
      <c r="L90" s="303">
        <f t="shared" si="10"/>
        <v>6.3964388141571918E-2</v>
      </c>
      <c r="M90" s="303">
        <f t="shared" si="10"/>
        <v>6.7285066588575498E-2</v>
      </c>
      <c r="N90" s="303">
        <f t="shared" si="10"/>
        <v>6.3157317412723346E-2</v>
      </c>
      <c r="O90" s="303">
        <f t="shared" si="10"/>
        <v>6.1912031440750463E-2</v>
      </c>
      <c r="P90" s="303">
        <f t="shared" si="10"/>
        <v>6.4045430693299626E-2</v>
      </c>
      <c r="Q90" s="303">
        <f t="shared" si="10"/>
        <v>6.430016373726187E-2</v>
      </c>
      <c r="R90" s="303">
        <f t="shared" si="10"/>
        <v>6.123347093477903E-2</v>
      </c>
      <c r="S90" s="303">
        <f t="shared" si="10"/>
        <v>6.0356246493377466E-2</v>
      </c>
      <c r="T90" s="303">
        <f t="shared" si="10"/>
        <v>6.004043198930456E-2</v>
      </c>
      <c r="U90" s="303">
        <f t="shared" si="10"/>
        <v>6.0459026007218371E-2</v>
      </c>
      <c r="V90" s="303">
        <f t="shared" si="10"/>
        <v>6.0023993392861096E-2</v>
      </c>
      <c r="W90" s="303">
        <f t="shared" si="10"/>
        <v>6.0856326914705557E-2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4.0350722248904847E-2</v>
      </c>
      <c r="C91" s="304">
        <f t="shared" si="11"/>
        <v>4.5496469066754745E-2</v>
      </c>
      <c r="D91" s="304">
        <f t="shared" si="11"/>
        <v>4.7825163788807114E-2</v>
      </c>
      <c r="E91" s="304">
        <f t="shared" si="11"/>
        <v>4.4282080743856117E-2</v>
      </c>
      <c r="F91" s="304">
        <f t="shared" si="11"/>
        <v>4.1172934144376158E-2</v>
      </c>
      <c r="G91" s="304">
        <f t="shared" si="11"/>
        <v>3.389334764425142E-2</v>
      </c>
      <c r="H91" s="304">
        <f t="shared" si="11"/>
        <v>2.5942507353005261E-2</v>
      </c>
      <c r="I91" s="304">
        <f t="shared" si="11"/>
        <v>2.503440199174051E-2</v>
      </c>
      <c r="J91" s="304">
        <f t="shared" si="11"/>
        <v>2.3260645021425184E-2</v>
      </c>
      <c r="K91" s="304">
        <f t="shared" si="11"/>
        <v>2.4179934808082865E-2</v>
      </c>
      <c r="L91" s="304">
        <f t="shared" si="11"/>
        <v>2.4302879681812169E-2</v>
      </c>
      <c r="M91" s="304">
        <f t="shared" si="11"/>
        <v>1.7823053773446826E-2</v>
      </c>
      <c r="N91" s="304">
        <f t="shared" si="11"/>
        <v>2.5868018610177328E-2</v>
      </c>
      <c r="O91" s="304">
        <f t="shared" si="11"/>
        <v>2.9989220563814357E-2</v>
      </c>
      <c r="P91" s="304">
        <f t="shared" si="11"/>
        <v>2.3767111197411782E-2</v>
      </c>
      <c r="Q91" s="304">
        <f t="shared" si="11"/>
        <v>2.3450646251442591E-2</v>
      </c>
      <c r="R91" s="304">
        <f t="shared" si="11"/>
        <v>2.8377691384593465E-2</v>
      </c>
      <c r="S91" s="304">
        <f t="shared" si="11"/>
        <v>3.162237823840134E-2</v>
      </c>
      <c r="T91" s="304">
        <f t="shared" si="11"/>
        <v>3.2566007332986528E-2</v>
      </c>
      <c r="U91" s="304">
        <f t="shared" si="11"/>
        <v>3.0732041391765223E-2</v>
      </c>
      <c r="V91" s="304">
        <f t="shared" si="11"/>
        <v>3.1605143675417752E-2</v>
      </c>
      <c r="W91" s="304">
        <f t="shared" si="11"/>
        <v>2.9047927902696183E-2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1.8919599080844451E-2</v>
      </c>
      <c r="C92" s="304">
        <f t="shared" si="12"/>
        <v>1.4058223621626544E-2</v>
      </c>
      <c r="D92" s="304">
        <f t="shared" si="12"/>
        <v>1.2035819184154334E-2</v>
      </c>
      <c r="E92" s="304">
        <f t="shared" si="12"/>
        <v>1.5216101172405573E-2</v>
      </c>
      <c r="F92" s="304">
        <f t="shared" si="12"/>
        <v>1.8191839096311762E-2</v>
      </c>
      <c r="G92" s="304">
        <f t="shared" si="12"/>
        <v>2.5989160263751022E-2</v>
      </c>
      <c r="H92" s="304">
        <f t="shared" si="12"/>
        <v>3.5601905768267134E-2</v>
      </c>
      <c r="I92" s="304">
        <f t="shared" si="12"/>
        <v>3.6903949298298398E-2</v>
      </c>
      <c r="J92" s="304">
        <f t="shared" si="12"/>
        <v>3.9173389529165208E-2</v>
      </c>
      <c r="K92" s="304">
        <f t="shared" si="12"/>
        <v>3.8355222054385761E-2</v>
      </c>
      <c r="L92" s="304">
        <f t="shared" si="12"/>
        <v>3.8211266222622081E-2</v>
      </c>
      <c r="M92" s="304">
        <f t="shared" si="12"/>
        <v>4.7906483993260467E-2</v>
      </c>
      <c r="N92" s="304">
        <f t="shared" si="12"/>
        <v>3.5876789433172941E-2</v>
      </c>
      <c r="O92" s="304">
        <f t="shared" si="12"/>
        <v>3.0577567662765946E-2</v>
      </c>
      <c r="P92" s="304">
        <f t="shared" si="12"/>
        <v>3.8818260467747931E-2</v>
      </c>
      <c r="Q92" s="304">
        <f t="shared" si="12"/>
        <v>3.937479843986505E-2</v>
      </c>
      <c r="R92" s="304">
        <f t="shared" si="12"/>
        <v>3.1540158831520539E-2</v>
      </c>
      <c r="S92" s="304">
        <f t="shared" si="12"/>
        <v>2.7476336816943538E-2</v>
      </c>
      <c r="T92" s="304">
        <f t="shared" si="12"/>
        <v>2.6239392890643216E-2</v>
      </c>
      <c r="U92" s="304">
        <f t="shared" si="12"/>
        <v>2.8457238319408211E-2</v>
      </c>
      <c r="V92" s="304">
        <f t="shared" si="12"/>
        <v>2.717518784779345E-2</v>
      </c>
      <c r="W92" s="304">
        <f t="shared" si="12"/>
        <v>3.0508401389447857E-2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1.1603106295622117E-3</v>
      </c>
      <c r="C93" s="304">
        <f t="shared" si="13"/>
        <v>1.0649544924111957E-3</v>
      </c>
      <c r="D93" s="304">
        <f t="shared" si="13"/>
        <v>1.0172673838862315E-3</v>
      </c>
      <c r="E93" s="304">
        <f t="shared" si="13"/>
        <v>1.0933321117865909E-3</v>
      </c>
      <c r="F93" s="304">
        <f t="shared" si="13"/>
        <v>1.1532065313581169E-3</v>
      </c>
      <c r="G93" s="304">
        <f t="shared" si="13"/>
        <v>1.2836520393914334E-3</v>
      </c>
      <c r="H93" s="304">
        <f t="shared" si="13"/>
        <v>1.3986398659639331E-3</v>
      </c>
      <c r="I93" s="304">
        <f t="shared" si="13"/>
        <v>1.4182444078841307E-3</v>
      </c>
      <c r="J93" s="304">
        <f t="shared" si="13"/>
        <v>1.4352549809861603E-3</v>
      </c>
      <c r="K93" s="304">
        <f t="shared" si="13"/>
        <v>1.4503414835781673E-3</v>
      </c>
      <c r="L93" s="304">
        <f t="shared" si="13"/>
        <v>1.45024223713766E-3</v>
      </c>
      <c r="M93" s="304">
        <f t="shared" si="13"/>
        <v>1.5555288218682026E-3</v>
      </c>
      <c r="N93" s="304">
        <f t="shared" si="13"/>
        <v>1.4125093693730848E-3</v>
      </c>
      <c r="O93" s="304">
        <f t="shared" si="13"/>
        <v>1.3452432141701624E-3</v>
      </c>
      <c r="P93" s="304">
        <f t="shared" si="13"/>
        <v>1.4600590281399115E-3</v>
      </c>
      <c r="Q93" s="304">
        <f t="shared" si="13"/>
        <v>1.4747190459542237E-3</v>
      </c>
      <c r="R93" s="304">
        <f t="shared" si="13"/>
        <v>1.3156207186650207E-3</v>
      </c>
      <c r="S93" s="304">
        <f t="shared" si="13"/>
        <v>1.2575314380325843E-3</v>
      </c>
      <c r="T93" s="304">
        <f t="shared" si="13"/>
        <v>1.2350317656748108E-3</v>
      </c>
      <c r="U93" s="304">
        <f t="shared" si="13"/>
        <v>1.2697462960449409E-3</v>
      </c>
      <c r="V93" s="304">
        <f t="shared" si="13"/>
        <v>1.2436618696498984E-3</v>
      </c>
      <c r="W93" s="304">
        <f t="shared" si="13"/>
        <v>1.2999976225615256E-3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5.0358859966092934E-2</v>
      </c>
      <c r="C94" s="303">
        <f t="shared" si="14"/>
        <v>5.0516372650660411E-2</v>
      </c>
      <c r="D94" s="303">
        <f t="shared" si="14"/>
        <v>5.073187529737308E-2</v>
      </c>
      <c r="E94" s="303">
        <f t="shared" si="14"/>
        <v>5.0492928356706906E-2</v>
      </c>
      <c r="F94" s="303">
        <f t="shared" si="14"/>
        <v>5.0431649810038379E-2</v>
      </c>
      <c r="G94" s="303">
        <f t="shared" si="14"/>
        <v>5.0971799956161572E-2</v>
      </c>
      <c r="H94" s="303">
        <f t="shared" si="14"/>
        <v>5.2452544156030276E-2</v>
      </c>
      <c r="I94" s="303">
        <f t="shared" si="14"/>
        <v>5.2797163081602518E-2</v>
      </c>
      <c r="J94" s="303">
        <f t="shared" si="14"/>
        <v>5.3224407942980466E-2</v>
      </c>
      <c r="K94" s="303">
        <f t="shared" si="14"/>
        <v>5.3321248621705675E-2</v>
      </c>
      <c r="L94" s="303">
        <f t="shared" si="14"/>
        <v>5.3303656784643279E-2</v>
      </c>
      <c r="M94" s="303">
        <f t="shared" si="14"/>
        <v>5.607088882381292E-2</v>
      </c>
      <c r="N94" s="303">
        <f t="shared" si="14"/>
        <v>5.2631097843936117E-2</v>
      </c>
      <c r="O94" s="303">
        <f t="shared" si="14"/>
        <v>5.1593359533958737E-2</v>
      </c>
      <c r="P94" s="303">
        <f t="shared" si="14"/>
        <v>5.3371192244416353E-2</v>
      </c>
      <c r="Q94" s="303">
        <f t="shared" si="14"/>
        <v>5.3583469781051558E-2</v>
      </c>
      <c r="R94" s="303">
        <f t="shared" si="14"/>
        <v>5.1027892445649196E-2</v>
      </c>
      <c r="S94" s="303">
        <f t="shared" si="14"/>
        <v>5.0296872077814581E-2</v>
      </c>
      <c r="T94" s="303">
        <f t="shared" si="14"/>
        <v>5.003369332442046E-2</v>
      </c>
      <c r="U94" s="303">
        <f t="shared" si="14"/>
        <v>5.0382521672681979E-2</v>
      </c>
      <c r="V94" s="303">
        <f t="shared" si="14"/>
        <v>5.0019994494050923E-2</v>
      </c>
      <c r="W94" s="303">
        <f t="shared" si="14"/>
        <v>5.0713605762254643E-2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3.3625601874087384E-2</v>
      </c>
      <c r="C95" s="304">
        <f t="shared" si="15"/>
        <v>3.7913724222295629E-2</v>
      </c>
      <c r="D95" s="304">
        <f t="shared" si="15"/>
        <v>3.9854303157339281E-2</v>
      </c>
      <c r="E95" s="304">
        <f t="shared" si="15"/>
        <v>3.6901733953213431E-2</v>
      </c>
      <c r="F95" s="304">
        <f t="shared" si="15"/>
        <v>3.4310778453646808E-2</v>
      </c>
      <c r="G95" s="304">
        <f t="shared" si="15"/>
        <v>2.824445637020952E-2</v>
      </c>
      <c r="H95" s="304">
        <f t="shared" si="15"/>
        <v>2.1618756127504388E-2</v>
      </c>
      <c r="I95" s="304">
        <f t="shared" si="15"/>
        <v>2.0862001659783753E-2</v>
      </c>
      <c r="J95" s="304">
        <f t="shared" si="15"/>
        <v>1.9383870851187656E-2</v>
      </c>
      <c r="K95" s="304">
        <f t="shared" si="15"/>
        <v>2.0149945673402392E-2</v>
      </c>
      <c r="L95" s="304">
        <f t="shared" si="15"/>
        <v>2.0252399734843479E-2</v>
      </c>
      <c r="M95" s="304">
        <f t="shared" si="15"/>
        <v>1.4852544811205688E-2</v>
      </c>
      <c r="N95" s="304">
        <f t="shared" si="15"/>
        <v>2.1556682175147768E-2</v>
      </c>
      <c r="O95" s="304">
        <f t="shared" si="15"/>
        <v>2.4991017136511969E-2</v>
      </c>
      <c r="P95" s="304">
        <f t="shared" si="15"/>
        <v>1.9805925997843154E-2</v>
      </c>
      <c r="Q95" s="304">
        <f t="shared" si="15"/>
        <v>1.9542205209535493E-2</v>
      </c>
      <c r="R95" s="304">
        <f t="shared" si="15"/>
        <v>2.3648076153827888E-2</v>
      </c>
      <c r="S95" s="304">
        <f t="shared" si="15"/>
        <v>2.635198186533446E-2</v>
      </c>
      <c r="T95" s="304">
        <f t="shared" si="15"/>
        <v>2.7138339444155442E-2</v>
      </c>
      <c r="U95" s="304">
        <f t="shared" si="15"/>
        <v>2.5610034493137684E-2</v>
      </c>
      <c r="V95" s="304">
        <f t="shared" si="15"/>
        <v>2.6337619729514792E-2</v>
      </c>
      <c r="W95" s="304">
        <f t="shared" si="15"/>
        <v>2.4206606585580152E-2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1.5766332567370377E-2</v>
      </c>
      <c r="C96" s="304">
        <f t="shared" si="16"/>
        <v>1.1715186351355449E-2</v>
      </c>
      <c r="D96" s="304">
        <f t="shared" si="16"/>
        <v>1.002984932012861E-2</v>
      </c>
      <c r="E96" s="304">
        <f t="shared" si="16"/>
        <v>1.2680084310337974E-2</v>
      </c>
      <c r="F96" s="304">
        <f t="shared" si="16"/>
        <v>1.515986591359314E-2</v>
      </c>
      <c r="G96" s="304">
        <f t="shared" si="16"/>
        <v>2.165763355312586E-2</v>
      </c>
      <c r="H96" s="304">
        <f t="shared" si="16"/>
        <v>2.9668254806889276E-2</v>
      </c>
      <c r="I96" s="304">
        <f t="shared" si="16"/>
        <v>3.0753291081915324E-2</v>
      </c>
      <c r="J96" s="304">
        <f t="shared" si="16"/>
        <v>3.2644491274304341E-2</v>
      </c>
      <c r="K96" s="304">
        <f t="shared" si="16"/>
        <v>3.1962685045321473E-2</v>
      </c>
      <c r="L96" s="304">
        <f t="shared" si="16"/>
        <v>3.1842721852185077E-2</v>
      </c>
      <c r="M96" s="304">
        <f t="shared" si="16"/>
        <v>3.9922069994383726E-2</v>
      </c>
      <c r="N96" s="304">
        <f t="shared" si="16"/>
        <v>2.9897324527644112E-2</v>
      </c>
      <c r="O96" s="304">
        <f t="shared" si="16"/>
        <v>2.5481306385638294E-2</v>
      </c>
      <c r="P96" s="304">
        <f t="shared" si="16"/>
        <v>3.234855038978994E-2</v>
      </c>
      <c r="Q96" s="304">
        <f t="shared" si="16"/>
        <v>3.2812332033220877E-2</v>
      </c>
      <c r="R96" s="304">
        <f t="shared" si="16"/>
        <v>2.6283465692933789E-2</v>
      </c>
      <c r="S96" s="304">
        <f t="shared" si="16"/>
        <v>2.289694734745296E-2</v>
      </c>
      <c r="T96" s="304">
        <f t="shared" si="16"/>
        <v>2.186616074220268E-2</v>
      </c>
      <c r="U96" s="304">
        <f t="shared" si="16"/>
        <v>2.3714365266173505E-2</v>
      </c>
      <c r="V96" s="304">
        <f t="shared" si="16"/>
        <v>2.2645989873161215E-2</v>
      </c>
      <c r="W96" s="304">
        <f t="shared" si="16"/>
        <v>2.5423667824539881E-2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9.6692552463517622E-4</v>
      </c>
      <c r="C97" s="304">
        <f t="shared" si="17"/>
        <v>8.8746207700932957E-4</v>
      </c>
      <c r="D97" s="304">
        <f t="shared" si="17"/>
        <v>8.4772281990519308E-4</v>
      </c>
      <c r="E97" s="304">
        <f t="shared" si="17"/>
        <v>9.1111009315549224E-4</v>
      </c>
      <c r="F97" s="304">
        <f t="shared" si="17"/>
        <v>9.6100544279843075E-4</v>
      </c>
      <c r="G97" s="304">
        <f t="shared" si="17"/>
        <v>1.0697100328261944E-3</v>
      </c>
      <c r="H97" s="304">
        <f t="shared" si="17"/>
        <v>1.165533221636611E-3</v>
      </c>
      <c r="I97" s="304">
        <f t="shared" si="17"/>
        <v>1.1818703399034416E-3</v>
      </c>
      <c r="J97" s="304">
        <f t="shared" si="17"/>
        <v>1.1960458174884673E-3</v>
      </c>
      <c r="K97" s="304">
        <f t="shared" si="17"/>
        <v>1.2086179029818062E-3</v>
      </c>
      <c r="L97" s="304">
        <f t="shared" si="17"/>
        <v>1.2085351976147169E-3</v>
      </c>
      <c r="M97" s="304">
        <f t="shared" si="17"/>
        <v>1.2962740182235028E-3</v>
      </c>
      <c r="N97" s="304">
        <f t="shared" si="17"/>
        <v>1.1770911411442377E-3</v>
      </c>
      <c r="O97" s="304">
        <f t="shared" si="17"/>
        <v>1.1210360118084689E-3</v>
      </c>
      <c r="P97" s="304">
        <f t="shared" si="17"/>
        <v>1.2167158567832595E-3</v>
      </c>
      <c r="Q97" s="304">
        <f t="shared" si="17"/>
        <v>1.2289325382951869E-3</v>
      </c>
      <c r="R97" s="304">
        <f t="shared" si="17"/>
        <v>1.096350598887518E-3</v>
      </c>
      <c r="S97" s="304">
        <f t="shared" si="17"/>
        <v>1.0479428650271539E-3</v>
      </c>
      <c r="T97" s="304">
        <f t="shared" si="17"/>
        <v>1.0291931380623422E-3</v>
      </c>
      <c r="U97" s="304">
        <f t="shared" si="17"/>
        <v>1.0581219133707841E-3</v>
      </c>
      <c r="V97" s="304">
        <f t="shared" si="17"/>
        <v>1.0363848913749151E-3</v>
      </c>
      <c r="W97" s="304">
        <f t="shared" si="17"/>
        <v>1.0833313521346046E-3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0.50951438637567914</v>
      </c>
      <c r="C98" s="303">
        <f t="shared" si="18"/>
        <v>0.52662257338802809</v>
      </c>
      <c r="D98" s="303">
        <f t="shared" si="18"/>
        <v>0.53490129411427911</v>
      </c>
      <c r="E98" s="303">
        <f t="shared" si="18"/>
        <v>0.52134445661715212</v>
      </c>
      <c r="F98" s="303">
        <f t="shared" si="18"/>
        <v>0.51039486887705432</v>
      </c>
      <c r="G98" s="303">
        <f t="shared" si="18"/>
        <v>0.4852661013205874</v>
      </c>
      <c r="H98" s="303">
        <f t="shared" si="18"/>
        <v>0.4611768018268213</v>
      </c>
      <c r="I98" s="303">
        <f t="shared" si="18"/>
        <v>0.4567894252315734</v>
      </c>
      <c r="J98" s="303">
        <f t="shared" si="18"/>
        <v>0.45290858515897642</v>
      </c>
      <c r="K98" s="303">
        <f t="shared" si="18"/>
        <v>0.44947830661649724</v>
      </c>
      <c r="L98" s="303">
        <f t="shared" si="18"/>
        <v>0.44952355409609518</v>
      </c>
      <c r="M98" s="303">
        <f t="shared" si="18"/>
        <v>0.42429621302504844</v>
      </c>
      <c r="N98" s="303">
        <f t="shared" si="18"/>
        <v>0.45799775042364821</v>
      </c>
      <c r="O98" s="303">
        <f t="shared" si="18"/>
        <v>0.47252931860589975</v>
      </c>
      <c r="P98" s="303">
        <f t="shared" si="18"/>
        <v>0.44472007319274226</v>
      </c>
      <c r="Q98" s="303">
        <f t="shared" si="18"/>
        <v>0.44096094844712552</v>
      </c>
      <c r="R98" s="303">
        <f t="shared" si="18"/>
        <v>0.47665795830559604</v>
      </c>
      <c r="S98" s="303">
        <f t="shared" si="18"/>
        <v>0.48856996128162106</v>
      </c>
      <c r="T98" s="303">
        <f t="shared" si="18"/>
        <v>0.49295401721797688</v>
      </c>
      <c r="U98" s="303">
        <f t="shared" si="18"/>
        <v>0.48521058103917153</v>
      </c>
      <c r="V98" s="303">
        <f t="shared" si="18"/>
        <v>0.48990006831106359</v>
      </c>
      <c r="W98" s="303">
        <f t="shared" si="18"/>
        <v>0.47772234131380342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9.5108641782668576E-2</v>
      </c>
      <c r="C99" s="303">
        <f t="shared" si="19"/>
        <v>9.6571945932947503E-2</v>
      </c>
      <c r="D99" s="303">
        <f t="shared" si="19"/>
        <v>9.7229611052747689E-2</v>
      </c>
      <c r="E99" s="303">
        <f t="shared" si="19"/>
        <v>9.6196748179109365E-2</v>
      </c>
      <c r="F99" s="303">
        <f t="shared" si="19"/>
        <v>9.5276299299076453E-2</v>
      </c>
      <c r="G99" s="303">
        <f t="shared" si="19"/>
        <v>9.3039966076794905E-2</v>
      </c>
      <c r="H99" s="303">
        <f t="shared" si="19"/>
        <v>9.0473265716039974E-2</v>
      </c>
      <c r="I99" s="303">
        <f t="shared" si="19"/>
        <v>9.0088892284355224E-2</v>
      </c>
      <c r="J99" s="303">
        <f t="shared" si="19"/>
        <v>8.951884551823816E-2</v>
      </c>
      <c r="K99" s="303">
        <f t="shared" si="19"/>
        <v>8.9571378128509099E-2</v>
      </c>
      <c r="L99" s="303">
        <f t="shared" si="19"/>
        <v>8.9600132199152638E-2</v>
      </c>
      <c r="M99" s="303">
        <f t="shared" si="19"/>
        <v>8.6818510681863068E-2</v>
      </c>
      <c r="N99" s="303">
        <f t="shared" si="19"/>
        <v>9.0301910844609048E-2</v>
      </c>
      <c r="O99" s="303">
        <f t="shared" si="19"/>
        <v>9.1765994742183124E-2</v>
      </c>
      <c r="P99" s="303">
        <f t="shared" si="19"/>
        <v>8.9042516640854691E-2</v>
      </c>
      <c r="Q99" s="303">
        <f t="shared" si="19"/>
        <v>8.8760488744799915E-2</v>
      </c>
      <c r="R99" s="303">
        <f t="shared" si="19"/>
        <v>9.1301247476644518E-2</v>
      </c>
      <c r="S99" s="303">
        <f t="shared" si="19"/>
        <v>9.2358621844457867E-2</v>
      </c>
      <c r="T99" s="303">
        <f t="shared" si="19"/>
        <v>9.2657575937468289E-2</v>
      </c>
      <c r="U99" s="303">
        <f t="shared" si="19"/>
        <v>9.1984250537941389E-2</v>
      </c>
      <c r="V99" s="303">
        <f t="shared" si="19"/>
        <v>9.2229713165571769E-2</v>
      </c>
      <c r="W99" s="303">
        <f t="shared" si="19"/>
        <v>9.1275673348643921E-2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4.2669769298730585E-2</v>
      </c>
      <c r="C100" s="304">
        <f t="shared" si="20"/>
        <v>4.4179985331534631E-2</v>
      </c>
      <c r="D100" s="304">
        <f t="shared" si="20"/>
        <v>4.4881129473350725E-2</v>
      </c>
      <c r="E100" s="304">
        <f t="shared" si="20"/>
        <v>4.3804325972571771E-2</v>
      </c>
      <c r="F100" s="304">
        <f t="shared" si="20"/>
        <v>4.2869402939669406E-2</v>
      </c>
      <c r="G100" s="304">
        <f t="shared" si="20"/>
        <v>4.0693567361253763E-2</v>
      </c>
      <c r="H100" s="304">
        <f t="shared" si="20"/>
        <v>3.8320276059147271E-2</v>
      </c>
      <c r="I100" s="304">
        <f t="shared" si="20"/>
        <v>3.7989137495371493E-2</v>
      </c>
      <c r="J100" s="304">
        <f t="shared" si="20"/>
        <v>3.7470628281582798E-2</v>
      </c>
      <c r="K100" s="304">
        <f t="shared" si="20"/>
        <v>3.7568030772783721E-2</v>
      </c>
      <c r="L100" s="304">
        <f t="shared" si="20"/>
        <v>3.7594850462407528E-2</v>
      </c>
      <c r="M100" s="304">
        <f t="shared" si="20"/>
        <v>3.5219447754362483E-2</v>
      </c>
      <c r="N100" s="304">
        <f t="shared" si="20"/>
        <v>3.8192013456592837E-2</v>
      </c>
      <c r="O100" s="304">
        <f t="shared" si="20"/>
        <v>3.9511179265922534E-2</v>
      </c>
      <c r="P100" s="304">
        <f t="shared" si="20"/>
        <v>3.7252268788258824E-2</v>
      </c>
      <c r="Q100" s="304">
        <f t="shared" si="20"/>
        <v>3.7044616533967165E-2</v>
      </c>
      <c r="R100" s="304">
        <f t="shared" si="20"/>
        <v>3.9146721220144294E-2</v>
      </c>
      <c r="S100" s="304">
        <f t="shared" si="20"/>
        <v>4.0124990202451902E-2</v>
      </c>
      <c r="T100" s="304">
        <f t="shared" si="20"/>
        <v>4.04099130447848E-2</v>
      </c>
      <c r="U100" s="304">
        <f t="shared" si="20"/>
        <v>3.9829012448169998E-2</v>
      </c>
      <c r="V100" s="304">
        <f t="shared" si="20"/>
        <v>4.0086614865149472E-2</v>
      </c>
      <c r="W100" s="304">
        <f t="shared" si="20"/>
        <v>3.9254484088648886E-2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3.6823025261079896E-2</v>
      </c>
      <c r="C101" s="304">
        <f t="shared" si="21"/>
        <v>3.8059448057712185E-2</v>
      </c>
      <c r="D101" s="304">
        <f t="shared" si="21"/>
        <v>3.8657758037928105E-2</v>
      </c>
      <c r="E101" s="304">
        <f t="shared" si="21"/>
        <v>3.7677994202076397E-2</v>
      </c>
      <c r="F101" s="304">
        <f t="shared" si="21"/>
        <v>3.6886658458212387E-2</v>
      </c>
      <c r="G101" s="304">
        <f t="shared" si="21"/>
        <v>3.5070581685398096E-2</v>
      </c>
      <c r="H101" s="304">
        <f t="shared" si="21"/>
        <v>3.332962812746143E-2</v>
      </c>
      <c r="I101" s="304">
        <f t="shared" si="21"/>
        <v>3.301254879954315E-2</v>
      </c>
      <c r="J101" s="304">
        <f t="shared" si="21"/>
        <v>3.2732077284216628E-2</v>
      </c>
      <c r="K101" s="304">
        <f t="shared" si="21"/>
        <v>3.2484168222569207E-2</v>
      </c>
      <c r="L101" s="304">
        <f t="shared" si="21"/>
        <v>3.2487438295267429E-2</v>
      </c>
      <c r="M101" s="304">
        <f t="shared" si="21"/>
        <v>3.0664237533191033E-2</v>
      </c>
      <c r="N101" s="304">
        <f t="shared" si="21"/>
        <v>3.3099875458536772E-2</v>
      </c>
      <c r="O101" s="304">
        <f t="shared" si="21"/>
        <v>3.4150083885553816E-2</v>
      </c>
      <c r="P101" s="304">
        <f t="shared" si="21"/>
        <v>3.2140286765546228E-2</v>
      </c>
      <c r="Q101" s="304">
        <f t="shared" si="21"/>
        <v>3.1868611717365471E-2</v>
      </c>
      <c r="R101" s="304">
        <f t="shared" si="21"/>
        <v>3.4448464084466814E-2</v>
      </c>
      <c r="S101" s="304">
        <f t="shared" si="21"/>
        <v>3.5309354371817425E-2</v>
      </c>
      <c r="T101" s="304">
        <f t="shared" si="21"/>
        <v>3.5626193712976657E-2</v>
      </c>
      <c r="U101" s="304">
        <f t="shared" si="21"/>
        <v>3.506656918883324E-2</v>
      </c>
      <c r="V101" s="304">
        <f t="shared" si="21"/>
        <v>3.5405482304717406E-2</v>
      </c>
      <c r="W101" s="304">
        <f t="shared" si="21"/>
        <v>3.4525387923021157E-2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4.592896242017086E-3</v>
      </c>
      <c r="C102" s="304">
        <f t="shared" si="22"/>
        <v>4.2154448657943178E-3</v>
      </c>
      <c r="D102" s="304">
        <f t="shared" si="22"/>
        <v>4.026683394549666E-3</v>
      </c>
      <c r="E102" s="304">
        <f t="shared" si="22"/>
        <v>4.3277729424885903E-3</v>
      </c>
      <c r="F102" s="304">
        <f t="shared" si="22"/>
        <v>4.5647758532925469E-3</v>
      </c>
      <c r="G102" s="304">
        <f t="shared" si="22"/>
        <v>5.081122655924422E-3</v>
      </c>
      <c r="H102" s="304">
        <f t="shared" si="22"/>
        <v>5.5362828027739055E-3</v>
      </c>
      <c r="I102" s="304">
        <f t="shared" si="22"/>
        <v>5.6138841145413499E-3</v>
      </c>
      <c r="J102" s="304">
        <f t="shared" si="22"/>
        <v>5.6812176330702209E-3</v>
      </c>
      <c r="K102" s="304">
        <f t="shared" si="22"/>
        <v>5.7409350391635812E-3</v>
      </c>
      <c r="L102" s="304">
        <f t="shared" si="22"/>
        <v>5.740542188669903E-3</v>
      </c>
      <c r="M102" s="304">
        <f t="shared" si="22"/>
        <v>6.1573015865616356E-3</v>
      </c>
      <c r="N102" s="304">
        <f t="shared" si="22"/>
        <v>5.5911829204351267E-3</v>
      </c>
      <c r="O102" s="304">
        <f t="shared" si="22"/>
        <v>5.3249210560902269E-3</v>
      </c>
      <c r="P102" s="304">
        <f t="shared" si="22"/>
        <v>5.7794003197204815E-3</v>
      </c>
      <c r="Q102" s="304">
        <f t="shared" si="22"/>
        <v>5.8374295569021345E-3</v>
      </c>
      <c r="R102" s="304">
        <f t="shared" si="22"/>
        <v>5.2076653447157102E-3</v>
      </c>
      <c r="S102" s="304">
        <f t="shared" si="22"/>
        <v>4.9777286088789801E-3</v>
      </c>
      <c r="T102" s="304">
        <f t="shared" si="22"/>
        <v>4.8886674057961261E-3</v>
      </c>
      <c r="U102" s="304">
        <f t="shared" si="22"/>
        <v>5.0260790885112245E-3</v>
      </c>
      <c r="V102" s="304">
        <f t="shared" si="22"/>
        <v>4.9228282340308491E-3</v>
      </c>
      <c r="W102" s="304">
        <f t="shared" si="22"/>
        <v>5.1458239226393719E-3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9.185792484034172E-3</v>
      </c>
      <c r="C103" s="304">
        <f t="shared" si="23"/>
        <v>8.4308897315886356E-3</v>
      </c>
      <c r="D103" s="304">
        <f t="shared" si="23"/>
        <v>8.0533667890993321E-3</v>
      </c>
      <c r="E103" s="304">
        <f t="shared" si="23"/>
        <v>8.6555458849771772E-3</v>
      </c>
      <c r="F103" s="304">
        <f t="shared" si="23"/>
        <v>9.1295517065850904E-3</v>
      </c>
      <c r="G103" s="304">
        <f t="shared" si="23"/>
        <v>1.0162245311848847E-2</v>
      </c>
      <c r="H103" s="304">
        <f t="shared" si="23"/>
        <v>1.1072565605547806E-2</v>
      </c>
      <c r="I103" s="304">
        <f t="shared" si="23"/>
        <v>1.1227768229082696E-2</v>
      </c>
      <c r="J103" s="304">
        <f t="shared" si="23"/>
        <v>1.1362435266140437E-2</v>
      </c>
      <c r="K103" s="304">
        <f t="shared" si="23"/>
        <v>1.1481870078327159E-2</v>
      </c>
      <c r="L103" s="304">
        <f t="shared" si="23"/>
        <v>1.1481084377339811E-2</v>
      </c>
      <c r="M103" s="304">
        <f t="shared" si="23"/>
        <v>1.2314603173123271E-2</v>
      </c>
      <c r="N103" s="304">
        <f t="shared" si="23"/>
        <v>1.1182365840870253E-2</v>
      </c>
      <c r="O103" s="304">
        <f t="shared" si="23"/>
        <v>1.0649842112180454E-2</v>
      </c>
      <c r="P103" s="304">
        <f t="shared" si="23"/>
        <v>1.1558800639440963E-2</v>
      </c>
      <c r="Q103" s="304">
        <f t="shared" si="23"/>
        <v>1.1674859113804273E-2</v>
      </c>
      <c r="R103" s="304">
        <f t="shared" si="23"/>
        <v>1.0415330689431417E-2</v>
      </c>
      <c r="S103" s="304">
        <f t="shared" si="23"/>
        <v>9.9554572177579601E-3</v>
      </c>
      <c r="T103" s="304">
        <f t="shared" si="23"/>
        <v>9.7773348115922521E-3</v>
      </c>
      <c r="U103" s="304">
        <f t="shared" si="23"/>
        <v>1.0052158177022449E-2</v>
      </c>
      <c r="V103" s="304">
        <f t="shared" si="23"/>
        <v>9.8456564680616931E-3</v>
      </c>
      <c r="W103" s="304">
        <f t="shared" si="23"/>
        <v>1.0291647845278744E-2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1.837158496806835E-3</v>
      </c>
      <c r="C104" s="304">
        <f t="shared" si="24"/>
        <v>1.6861779463177261E-3</v>
      </c>
      <c r="D104" s="304">
        <f t="shared" si="24"/>
        <v>1.6106733578198668E-3</v>
      </c>
      <c r="E104" s="304">
        <f t="shared" si="24"/>
        <v>1.7311091769954354E-3</v>
      </c>
      <c r="F104" s="304">
        <f t="shared" si="24"/>
        <v>1.8259103413170185E-3</v>
      </c>
      <c r="G104" s="304">
        <f t="shared" si="24"/>
        <v>2.0324490623697695E-3</v>
      </c>
      <c r="H104" s="304">
        <f t="shared" si="24"/>
        <v>2.2145131211095607E-3</v>
      </c>
      <c r="I104" s="304">
        <f t="shared" si="24"/>
        <v>2.24555364581654E-3</v>
      </c>
      <c r="J104" s="304">
        <f t="shared" si="24"/>
        <v>2.272487053228087E-3</v>
      </c>
      <c r="K104" s="304">
        <f t="shared" si="24"/>
        <v>2.296374015665432E-3</v>
      </c>
      <c r="L104" s="304">
        <f t="shared" si="24"/>
        <v>2.2962168754679622E-3</v>
      </c>
      <c r="M104" s="304">
        <f t="shared" si="24"/>
        <v>2.4629206346246549E-3</v>
      </c>
      <c r="N104" s="304">
        <f t="shared" si="24"/>
        <v>2.2364731681740512E-3</v>
      </c>
      <c r="O104" s="304">
        <f t="shared" si="24"/>
        <v>2.1299684224360903E-3</v>
      </c>
      <c r="P104" s="304">
        <f t="shared" si="24"/>
        <v>2.311760127888193E-3</v>
      </c>
      <c r="Q104" s="304">
        <f t="shared" si="24"/>
        <v>2.3349718227608546E-3</v>
      </c>
      <c r="R104" s="304">
        <f t="shared" si="24"/>
        <v>2.0830661378862837E-3</v>
      </c>
      <c r="S104" s="304">
        <f t="shared" si="24"/>
        <v>1.9910914435515921E-3</v>
      </c>
      <c r="T104" s="304">
        <f t="shared" si="24"/>
        <v>1.9554669623184505E-3</v>
      </c>
      <c r="U104" s="304">
        <f t="shared" si="24"/>
        <v>2.0104316354044899E-3</v>
      </c>
      <c r="V104" s="304">
        <f t="shared" si="24"/>
        <v>1.9691312936123387E-3</v>
      </c>
      <c r="W104" s="304">
        <f t="shared" si="24"/>
        <v>2.0583295690557485E-3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8.376596100419087E-2</v>
      </c>
      <c r="C105" s="303">
        <f t="shared" si="25"/>
        <v>7.9715254953499293E-2</v>
      </c>
      <c r="D105" s="303">
        <f t="shared" si="25"/>
        <v>7.7671692909116727E-2</v>
      </c>
      <c r="E105" s="303">
        <f t="shared" si="25"/>
        <v>8.0964281458954915E-2</v>
      </c>
      <c r="F105" s="303">
        <f t="shared" si="25"/>
        <v>8.355385915495904E-2</v>
      </c>
      <c r="G105" s="303">
        <f t="shared" si="25"/>
        <v>8.9064301545950561E-2</v>
      </c>
      <c r="H105" s="303">
        <f t="shared" si="25"/>
        <v>9.3632675546630434E-2</v>
      </c>
      <c r="I105" s="303">
        <f t="shared" si="25"/>
        <v>9.4424687203794905E-2</v>
      </c>
      <c r="J105" s="303">
        <f t="shared" si="25"/>
        <v>9.4993723138731487E-2</v>
      </c>
      <c r="K105" s="303">
        <f t="shared" si="25"/>
        <v>9.5884704854580199E-2</v>
      </c>
      <c r="L105" s="303">
        <f t="shared" si="25"/>
        <v>9.589751751364968E-2</v>
      </c>
      <c r="M105" s="303">
        <f t="shared" si="25"/>
        <v>9.9991466361636375E-2</v>
      </c>
      <c r="N105" s="303">
        <f t="shared" si="25"/>
        <v>9.4385407771221619E-2</v>
      </c>
      <c r="O105" s="303">
        <f t="shared" si="25"/>
        <v>9.1627007303065125E-2</v>
      </c>
      <c r="P105" s="303">
        <f t="shared" si="25"/>
        <v>9.626860351977494E-2</v>
      </c>
      <c r="Q105" s="303">
        <f t="shared" si="25"/>
        <v>9.6895006578031129E-2</v>
      </c>
      <c r="R105" s="303">
        <f t="shared" si="25"/>
        <v>8.9995894195218334E-2</v>
      </c>
      <c r="S105" s="303">
        <f t="shared" si="25"/>
        <v>8.7567968328297427E-2</v>
      </c>
      <c r="T105" s="303">
        <f t="shared" si="25"/>
        <v>8.6589624559563469E-2</v>
      </c>
      <c r="U105" s="303">
        <f t="shared" si="25"/>
        <v>8.8046745354930872E-2</v>
      </c>
      <c r="V105" s="303">
        <f t="shared" si="25"/>
        <v>8.6865695107434263E-2</v>
      </c>
      <c r="W105" s="303">
        <f t="shared" si="25"/>
        <v>8.9300827927269982E-2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1.6957739394810035E-2</v>
      </c>
      <c r="C106" s="304">
        <f t="shared" si="26"/>
        <v>1.7594510436149641E-2</v>
      </c>
      <c r="D106" s="304">
        <f t="shared" si="26"/>
        <v>1.7898902142750306E-2</v>
      </c>
      <c r="E106" s="304">
        <f t="shared" si="26"/>
        <v>1.7451104585666566E-2</v>
      </c>
      <c r="F106" s="304">
        <f t="shared" si="26"/>
        <v>1.7100222704308336E-2</v>
      </c>
      <c r="G106" s="304">
        <f t="shared" si="26"/>
        <v>1.6221763364302529E-2</v>
      </c>
      <c r="H106" s="304">
        <f t="shared" si="26"/>
        <v>1.5184701364089892E-2</v>
      </c>
      <c r="I106" s="304">
        <f t="shared" si="26"/>
        <v>1.5024845512184493E-2</v>
      </c>
      <c r="J106" s="304">
        <f t="shared" si="26"/>
        <v>1.4768967074619206E-2</v>
      </c>
      <c r="K106" s="304">
        <f t="shared" si="26"/>
        <v>1.4928182808498818E-2</v>
      </c>
      <c r="L106" s="304">
        <f t="shared" si="26"/>
        <v>1.4945500614525944E-2</v>
      </c>
      <c r="M106" s="304">
        <f t="shared" si="26"/>
        <v>1.3950090088813309E-2</v>
      </c>
      <c r="N106" s="304">
        <f t="shared" si="26"/>
        <v>1.526504472381281E-2</v>
      </c>
      <c r="O106" s="304">
        <f t="shared" si="26"/>
        <v>1.5779754670118339E-2</v>
      </c>
      <c r="P106" s="304">
        <f t="shared" si="26"/>
        <v>1.4875431628816074E-2</v>
      </c>
      <c r="Q106" s="304">
        <f t="shared" si="26"/>
        <v>1.4796552015156466E-2</v>
      </c>
      <c r="R106" s="304">
        <f t="shared" si="26"/>
        <v>1.5620957749932217E-2</v>
      </c>
      <c r="S106" s="304">
        <f t="shared" si="26"/>
        <v>1.6028276604254873E-2</v>
      </c>
      <c r="T106" s="304">
        <f t="shared" si="26"/>
        <v>1.6151234280431824E-2</v>
      </c>
      <c r="U106" s="304">
        <f t="shared" si="26"/>
        <v>1.592249934648933E-2</v>
      </c>
      <c r="V106" s="304">
        <f t="shared" si="26"/>
        <v>1.6023565911281259E-2</v>
      </c>
      <c r="W106" s="304">
        <f t="shared" si="26"/>
        <v>1.5717553431999879E-2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6.9361931239707297E-3</v>
      </c>
      <c r="C107" s="304">
        <f t="shared" si="27"/>
        <v>7.169092708931935E-3</v>
      </c>
      <c r="D107" s="304">
        <f t="shared" si="27"/>
        <v>7.2817937578368696E-3</v>
      </c>
      <c r="E107" s="304">
        <f t="shared" si="27"/>
        <v>7.0972399051002621E-3</v>
      </c>
      <c r="F107" s="304">
        <f t="shared" si="27"/>
        <v>6.9481794325718582E-3</v>
      </c>
      <c r="G107" s="304">
        <f t="shared" si="27"/>
        <v>6.6060929490500565E-3</v>
      </c>
      <c r="H107" s="304">
        <f t="shared" si="27"/>
        <v>6.2781570988015975E-3</v>
      </c>
      <c r="I107" s="304">
        <f t="shared" si="27"/>
        <v>6.2184302447892909E-3</v>
      </c>
      <c r="J107" s="304">
        <f t="shared" si="27"/>
        <v>6.1655990452264024E-3</v>
      </c>
      <c r="K107" s="304">
        <f t="shared" si="27"/>
        <v>6.1189014934479391E-3</v>
      </c>
      <c r="L107" s="304">
        <f t="shared" si="27"/>
        <v>6.1195174628204578E-3</v>
      </c>
      <c r="M107" s="304">
        <f t="shared" si="27"/>
        <v>5.7760890644237969E-3</v>
      </c>
      <c r="N107" s="304">
        <f t="shared" si="27"/>
        <v>6.2348795877576182E-3</v>
      </c>
      <c r="O107" s="304">
        <f t="shared" si="27"/>
        <v>6.4327027817663689E-3</v>
      </c>
      <c r="P107" s="304">
        <f t="shared" si="27"/>
        <v>6.0541260389394558E-3</v>
      </c>
      <c r="Q107" s="304">
        <f t="shared" si="27"/>
        <v>6.002951791636707E-3</v>
      </c>
      <c r="R107" s="304">
        <f t="shared" si="27"/>
        <v>6.4889073621710305E-3</v>
      </c>
      <c r="S107" s="304">
        <f t="shared" si="27"/>
        <v>6.6510695215611796E-3</v>
      </c>
      <c r="T107" s="304">
        <f t="shared" si="27"/>
        <v>6.71075117031139E-3</v>
      </c>
      <c r="U107" s="304">
        <f t="shared" si="27"/>
        <v>6.6053371325226033E-3</v>
      </c>
      <c r="V107" s="304">
        <f t="shared" si="27"/>
        <v>6.6691767222182372E-3</v>
      </c>
      <c r="W107" s="304">
        <f t="shared" si="27"/>
        <v>6.5033971710953993E-3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5.9872028485410109E-2</v>
      </c>
      <c r="C108" s="304">
        <f t="shared" si="28"/>
        <v>5.4951651808417719E-2</v>
      </c>
      <c r="D108" s="304">
        <f t="shared" si="28"/>
        <v>5.249099700852955E-2</v>
      </c>
      <c r="E108" s="304">
        <f t="shared" si="28"/>
        <v>5.6415936968188085E-2</v>
      </c>
      <c r="F108" s="304">
        <f t="shared" si="28"/>
        <v>5.9505457018078849E-2</v>
      </c>
      <c r="G108" s="304">
        <f t="shared" si="28"/>
        <v>6.6236445232597974E-2</v>
      </c>
      <c r="H108" s="304">
        <f t="shared" si="28"/>
        <v>7.2169817083738944E-2</v>
      </c>
      <c r="I108" s="304">
        <f t="shared" si="28"/>
        <v>7.3181411446821124E-2</v>
      </c>
      <c r="J108" s="304">
        <f t="shared" si="28"/>
        <v>7.4059157018885879E-2</v>
      </c>
      <c r="K108" s="304">
        <f t="shared" si="28"/>
        <v>7.4837620552633446E-2</v>
      </c>
      <c r="L108" s="304">
        <f t="shared" si="28"/>
        <v>7.4832499436303282E-2</v>
      </c>
      <c r="M108" s="304">
        <f t="shared" si="28"/>
        <v>8.0265287208399275E-2</v>
      </c>
      <c r="N108" s="304">
        <f t="shared" si="28"/>
        <v>7.2885483459651193E-2</v>
      </c>
      <c r="O108" s="304">
        <f t="shared" si="28"/>
        <v>6.941454985118041E-2</v>
      </c>
      <c r="P108" s="304">
        <f t="shared" si="28"/>
        <v>7.5339045852019421E-2</v>
      </c>
      <c r="Q108" s="304">
        <f t="shared" si="28"/>
        <v>7.6095502771237958E-2</v>
      </c>
      <c r="R108" s="304">
        <f t="shared" si="28"/>
        <v>6.7886029083115085E-2</v>
      </c>
      <c r="S108" s="304">
        <f t="shared" si="28"/>
        <v>6.4888622202481386E-2</v>
      </c>
      <c r="T108" s="304">
        <f t="shared" si="28"/>
        <v>6.3727639108820261E-2</v>
      </c>
      <c r="U108" s="304">
        <f t="shared" si="28"/>
        <v>6.5518908875918935E-2</v>
      </c>
      <c r="V108" s="304">
        <f t="shared" si="28"/>
        <v>6.4172952473934758E-2</v>
      </c>
      <c r="W108" s="304">
        <f t="shared" si="28"/>
        <v>6.7079877324174697E-2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8.2062969275787392E-2</v>
      </c>
      <c r="C109" s="237">
        <f t="shared" si="29"/>
        <v>7.5318906475781808E-2</v>
      </c>
      <c r="D109" s="237">
        <f t="shared" si="29"/>
        <v>7.1946235725353719E-2</v>
      </c>
      <c r="E109" s="237">
        <f t="shared" si="29"/>
        <v>7.7325913606106647E-2</v>
      </c>
      <c r="F109" s="237">
        <f t="shared" si="29"/>
        <v>8.1560531930302813E-2</v>
      </c>
      <c r="G109" s="237">
        <f t="shared" si="29"/>
        <v>9.0786290485959098E-2</v>
      </c>
      <c r="H109" s="237">
        <f t="shared" si="29"/>
        <v>9.8918804520299178E-2</v>
      </c>
      <c r="I109" s="237">
        <f t="shared" si="29"/>
        <v>0.10030533574760515</v>
      </c>
      <c r="J109" s="237">
        <f t="shared" si="29"/>
        <v>0.10150840853024617</v>
      </c>
      <c r="K109" s="237">
        <f t="shared" si="29"/>
        <v>0.10257540142606589</v>
      </c>
      <c r="L109" s="237">
        <f t="shared" si="29"/>
        <v>0.10256838222156103</v>
      </c>
      <c r="M109" s="237">
        <f t="shared" si="29"/>
        <v>0.11001477592662863</v>
      </c>
      <c r="N109" s="237">
        <f t="shared" si="29"/>
        <v>9.9899725148911475E-2</v>
      </c>
      <c r="O109" s="237">
        <f t="shared" si="29"/>
        <v>9.5142326322184737E-2</v>
      </c>
      <c r="P109" s="237">
        <f t="shared" si="29"/>
        <v>0.10326267476519525</v>
      </c>
      <c r="Q109" s="237">
        <f t="shared" si="29"/>
        <v>0.10429950452511248</v>
      </c>
      <c r="R109" s="237">
        <f t="shared" si="29"/>
        <v>9.3047275327583653E-2</v>
      </c>
      <c r="S109" s="237">
        <f t="shared" si="29"/>
        <v>8.8938910954854525E-2</v>
      </c>
      <c r="T109" s="237">
        <f t="shared" si="29"/>
        <v>8.7347621627350991E-2</v>
      </c>
      <c r="U109" s="237">
        <f t="shared" si="29"/>
        <v>8.9802806787778452E-2</v>
      </c>
      <c r="V109" s="237">
        <f t="shared" si="29"/>
        <v>8.7957985730989077E-2</v>
      </c>
      <c r="W109" s="237">
        <f t="shared" si="29"/>
        <v>9.1942331855663889E-2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134.73373251597141</v>
      </c>
      <c r="E113" s="322">
        <f t="shared" si="30"/>
        <v>135.57751785122886</v>
      </c>
      <c r="F113" s="322">
        <f t="shared" si="30"/>
        <v>133.02735034434653</v>
      </c>
      <c r="G113" s="322">
        <f t="shared" si="30"/>
        <v>128.34525323083119</v>
      </c>
      <c r="H113" s="322">
        <f t="shared" si="30"/>
        <v>123.50731403339449</v>
      </c>
      <c r="I113" s="322">
        <f t="shared" si="30"/>
        <v>122.96907071933958</v>
      </c>
      <c r="J113" s="322">
        <f t="shared" si="30"/>
        <v>122.42142842531696</v>
      </c>
      <c r="K113" s="322">
        <f t="shared" si="30"/>
        <v>117.70082574774823</v>
      </c>
      <c r="L113" s="322">
        <f t="shared" si="30"/>
        <v>120.69507732794617</v>
      </c>
      <c r="M113" s="322">
        <f t="shared" si="30"/>
        <v>120.22046502565036</v>
      </c>
      <c r="N113" s="322">
        <f t="shared" si="30"/>
        <v>121.12449855869647</v>
      </c>
      <c r="O113" s="322">
        <f t="shared" si="30"/>
        <v>119.04107083791187</v>
      </c>
      <c r="P113" s="322">
        <f t="shared" si="30"/>
        <v>117.4529538177301</v>
      </c>
      <c r="Q113" s="322">
        <f t="shared" si="30"/>
        <v>115.43606639028955</v>
      </c>
      <c r="R113" s="322">
        <f t="shared" si="30"/>
        <v>116.98693683766251</v>
      </c>
      <c r="S113" s="322">
        <f t="shared" si="30"/>
        <v>117.23636786090442</v>
      </c>
      <c r="T113" s="322">
        <f t="shared" si="30"/>
        <v>118.42965025500141</v>
      </c>
      <c r="U113" s="322">
        <f t="shared" si="30"/>
        <v>115.68138546140537</v>
      </c>
      <c r="V113" s="322">
        <f t="shared" si="30"/>
        <v>117.22826197195215</v>
      </c>
      <c r="W113" s="322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1.9104565983389081</v>
      </c>
      <c r="C114" s="332">
        <f>IF(C$6=0,0,C$6/FBT!C$5*1000)</f>
        <v>1.7618102120516252</v>
      </c>
      <c r="D114" s="332">
        <f>IF(D$6=0,0,D$6/FBT!D$5*1000)</f>
        <v>1.7132528949718697</v>
      </c>
      <c r="E114" s="332">
        <f>IF(E$6=0,0,E$6/FBT!E$5*1000)</f>
        <v>1.8528906737883526</v>
      </c>
      <c r="F114" s="332">
        <f>IF(F$6=0,0,F$6/FBT!F$5*1000)</f>
        <v>1.917600115829561</v>
      </c>
      <c r="G114" s="332">
        <f>IF(G$6=0,0,G$6/FBT!G$5*1000)</f>
        <v>2.0593830756995803</v>
      </c>
      <c r="H114" s="332">
        <f>IF(H$6=0,0,H$6/FBT!H$5*1000)</f>
        <v>2.159278164315404</v>
      </c>
      <c r="I114" s="332">
        <f>IF(I$6=0,0,I$6/FBT!I$5*1000)</f>
        <v>2.1800024611301438</v>
      </c>
      <c r="J114" s="332">
        <f>IF(J$6=0,0,J$6/FBT!J$5*1000)</f>
        <v>2.196324561585961</v>
      </c>
      <c r="K114" s="332">
        <f>IF(K$6=0,0,K$6/FBT!K$5*1000)</f>
        <v>2.1338298779170568</v>
      </c>
      <c r="L114" s="332">
        <f>IF(L$6=0,0,L$6/FBT!L$5*1000)</f>
        <v>2.1879637369447953</v>
      </c>
      <c r="M114" s="332">
        <f>IF(M$6=0,0,M$6/FBT!M$5*1000)</f>
        <v>2.3375799790724674</v>
      </c>
      <c r="N114" s="332">
        <f>IF(N$6=0,0,N$6/FBT!N$5*1000)</f>
        <v>2.1386186134346943</v>
      </c>
      <c r="O114" s="332">
        <f>IF(O$6=0,0,O$6/FBT!O$5*1000)</f>
        <v>2.0017399094031316</v>
      </c>
      <c r="P114" s="332">
        <f>IF(P$6=0,0,P$6/FBT!P$5*1000)</f>
        <v>2.1436030700409625</v>
      </c>
      <c r="Q114" s="332">
        <f>IF(Q$6=0,0,Q$6/FBT!Q$5*1000)</f>
        <v>2.1279470711974531</v>
      </c>
      <c r="R114" s="332">
        <f>IF(R$6=0,0,R$6/FBT!R$5*1000)</f>
        <v>1.9238804739598119</v>
      </c>
      <c r="S114" s="332">
        <f>IF(S$6=0,0,S$6/FBT!S$5*1000)</f>
        <v>1.8428552283230022</v>
      </c>
      <c r="T114" s="332">
        <f>IF(T$6=0,0,T$6/FBT!T$5*1000)</f>
        <v>1.8283047507835593</v>
      </c>
      <c r="U114" s="332">
        <f>IF(U$6=0,0,U$6/FBT!U$5*1000)</f>
        <v>1.836075133887082</v>
      </c>
      <c r="V114" s="332">
        <f>IF(V$6=0,0,V$6/FBT!V$5*1000)</f>
        <v>1.8224039932480756</v>
      </c>
      <c r="W114" s="332">
        <f>IF(W$6=0,0,W$6/FBT!W$5*1000)</f>
        <v>2.0432577709708282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2.228866031395393</v>
      </c>
      <c r="C115" s="333">
        <f>IF(C$7=0,0,C$7/FBT!C$5*1000)</f>
        <v>2.0554452473935632</v>
      </c>
      <c r="D115" s="333">
        <f>IF(D$7=0,0,D$7/FBT!D$5*1000)</f>
        <v>1.9987950441338478</v>
      </c>
      <c r="E115" s="333">
        <f>IF(E$7=0,0,E$7/FBT!E$5*1000)</f>
        <v>2.161705786086412</v>
      </c>
      <c r="F115" s="333">
        <f>IF(F$7=0,0,F$7/FBT!F$5*1000)</f>
        <v>2.2372001351344881</v>
      </c>
      <c r="G115" s="333">
        <f>IF(G$7=0,0,G$7/FBT!G$5*1000)</f>
        <v>2.4026135883161772</v>
      </c>
      <c r="H115" s="333">
        <f>IF(H$7=0,0,H$7/FBT!H$5*1000)</f>
        <v>2.5191578583679712</v>
      </c>
      <c r="I115" s="333">
        <f>IF(I$7=0,0,I$7/FBT!I$5*1000)</f>
        <v>2.5433362046518351</v>
      </c>
      <c r="J115" s="333">
        <f>IF(J$7=0,0,J$7/FBT!J$5*1000)</f>
        <v>2.5623786551836218</v>
      </c>
      <c r="K115" s="333">
        <f>IF(K$7=0,0,K$7/FBT!K$5*1000)</f>
        <v>2.4894681909032332</v>
      </c>
      <c r="L115" s="333">
        <f>IF(L$7=0,0,L$7/FBT!L$5*1000)</f>
        <v>2.5526243597689282</v>
      </c>
      <c r="M115" s="333">
        <f>IF(M$7=0,0,M$7/FBT!M$5*1000)</f>
        <v>2.7271766422512123</v>
      </c>
      <c r="N115" s="333">
        <f>IF(N$7=0,0,N$7/FBT!N$5*1000)</f>
        <v>2.4950550490071417</v>
      </c>
      <c r="O115" s="333">
        <f>IF(O$7=0,0,O$7/FBT!O$5*1000)</f>
        <v>2.3353632276369876</v>
      </c>
      <c r="P115" s="333">
        <f>IF(P$7=0,0,P$7/FBT!P$5*1000)</f>
        <v>2.5008702483811227</v>
      </c>
      <c r="Q115" s="333">
        <f>IF(Q$7=0,0,Q$7/FBT!Q$5*1000)</f>
        <v>2.4826049163970287</v>
      </c>
      <c r="R115" s="333">
        <f>IF(R$7=0,0,R$7/FBT!R$5*1000)</f>
        <v>2.2445272196197807</v>
      </c>
      <c r="S115" s="333">
        <f>IF(S$7=0,0,S$7/FBT!S$5*1000)</f>
        <v>2.1499977663768366</v>
      </c>
      <c r="T115" s="333">
        <f>IF(T$7=0,0,T$7/FBT!T$5*1000)</f>
        <v>2.1330222092474851</v>
      </c>
      <c r="U115" s="333">
        <f>IF(U$7=0,0,U$7/FBT!U$5*1000)</f>
        <v>2.1420876562015954</v>
      </c>
      <c r="V115" s="333">
        <f>IF(V$7=0,0,V$7/FBT!V$5*1000)</f>
        <v>2.126137992122755</v>
      </c>
      <c r="W115" s="333">
        <f>IF(W$7=0,0,W$7/FBT!W$5*1000)</f>
        <v>2.3838007327992994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5.0945509289037529</v>
      </c>
      <c r="C116" s="333">
        <f>IF(C$8=0,0,C$8/FBT!C$5*1000)</f>
        <v>4.6981605654710012</v>
      </c>
      <c r="D116" s="333">
        <f>IF(D$8=0,0,D$8/FBT!D$5*1000)</f>
        <v>4.5686743865916517</v>
      </c>
      <c r="E116" s="333">
        <f>IF(E$8=0,0,E$8/FBT!E$5*1000)</f>
        <v>4.94104179676894</v>
      </c>
      <c r="F116" s="333">
        <f>IF(F$8=0,0,F$8/FBT!F$5*1000)</f>
        <v>5.1136003088788273</v>
      </c>
      <c r="G116" s="333">
        <f>IF(G$8=0,0,G$8/FBT!G$5*1000)</f>
        <v>5.4916882018655473</v>
      </c>
      <c r="H116" s="333">
        <f>IF(H$8=0,0,H$8/FBT!H$5*1000)</f>
        <v>5.7580751048410779</v>
      </c>
      <c r="I116" s="333">
        <f>IF(I$8=0,0,I$8/FBT!I$5*1000)</f>
        <v>5.8133398963470482</v>
      </c>
      <c r="J116" s="333">
        <f>IF(J$8=0,0,J$8/FBT!J$5*1000)</f>
        <v>5.8568654975625618</v>
      </c>
      <c r="K116" s="333">
        <f>IF(K$8=0,0,K$8/FBT!K$5*1000)</f>
        <v>5.6902130077788149</v>
      </c>
      <c r="L116" s="333">
        <f>IF(L$8=0,0,L$8/FBT!L$5*1000)</f>
        <v>5.8345699651861196</v>
      </c>
      <c r="M116" s="333">
        <f>IF(M$8=0,0,M$8/FBT!M$5*1000)</f>
        <v>6.2335466108599134</v>
      </c>
      <c r="N116" s="333">
        <f>IF(N$8=0,0,N$8/FBT!N$5*1000)</f>
        <v>5.7029829691591836</v>
      </c>
      <c r="O116" s="333">
        <f>IF(O$8=0,0,O$8/FBT!O$5*1000)</f>
        <v>5.3379730917416852</v>
      </c>
      <c r="P116" s="333">
        <f>IF(P$8=0,0,P$8/FBT!P$5*1000)</f>
        <v>5.7162748534425667</v>
      </c>
      <c r="Q116" s="333">
        <f>IF(Q$8=0,0,Q$8/FBT!Q$5*1000)</f>
        <v>5.6745255231932106</v>
      </c>
      <c r="R116" s="333">
        <f>IF(R$8=0,0,R$8/FBT!R$5*1000)</f>
        <v>5.1303479305595001</v>
      </c>
      <c r="S116" s="333">
        <f>IF(S$8=0,0,S$8/FBT!S$5*1000)</f>
        <v>4.9142806088613371</v>
      </c>
      <c r="T116" s="333">
        <f>IF(T$8=0,0,T$8/FBT!T$5*1000)</f>
        <v>4.8754793354228196</v>
      </c>
      <c r="U116" s="333">
        <f>IF(U$8=0,0,U$8/FBT!U$5*1000)</f>
        <v>4.8962003570322157</v>
      </c>
      <c r="V116" s="333">
        <f>IF(V$8=0,0,V$8/FBT!V$5*1000)</f>
        <v>4.8597439819948676</v>
      </c>
      <c r="W116" s="333">
        <f>IF(W$8=0,0,W$8/FBT!W$5*1000)</f>
        <v>5.448687389255543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3.8209131966778154</v>
      </c>
      <c r="C117" s="333">
        <f>IF(C$9=0,0,C$9/FBT!C$5*1000)</f>
        <v>3.5236204241032505</v>
      </c>
      <c r="D117" s="333">
        <f>IF(D$9=0,0,D$9/FBT!D$5*1000)</f>
        <v>3.4265057899437394</v>
      </c>
      <c r="E117" s="333">
        <f>IF(E$9=0,0,E$9/FBT!E$5*1000)</f>
        <v>3.7057813475767052</v>
      </c>
      <c r="F117" s="333">
        <f>IF(F$9=0,0,F$9/FBT!F$5*1000)</f>
        <v>3.835200231659122</v>
      </c>
      <c r="G117" s="333">
        <f>IF(G$9=0,0,G$9/FBT!G$5*1000)</f>
        <v>4.1187661513991607</v>
      </c>
      <c r="H117" s="333">
        <f>IF(H$9=0,0,H$9/FBT!H$5*1000)</f>
        <v>4.3185563286308088</v>
      </c>
      <c r="I117" s="333">
        <f>IF(I$9=0,0,I$9/FBT!I$5*1000)</f>
        <v>4.3600049222602877</v>
      </c>
      <c r="J117" s="333">
        <f>IF(J$9=0,0,J$9/FBT!J$5*1000)</f>
        <v>4.392649123171922</v>
      </c>
      <c r="K117" s="333">
        <f>IF(K$9=0,0,K$9/FBT!K$5*1000)</f>
        <v>4.2676597558341136</v>
      </c>
      <c r="L117" s="333">
        <f>IF(L$9=0,0,L$9/FBT!L$5*1000)</f>
        <v>4.3759274738895906</v>
      </c>
      <c r="M117" s="333">
        <f>IF(M$9=0,0,M$9/FBT!M$5*1000)</f>
        <v>4.6751599581449348</v>
      </c>
      <c r="N117" s="333">
        <f>IF(N$9=0,0,N$9/FBT!N$5*1000)</f>
        <v>4.2772372268693886</v>
      </c>
      <c r="O117" s="333">
        <f>IF(O$9=0,0,O$9/FBT!O$5*1000)</f>
        <v>4.0034798188062641</v>
      </c>
      <c r="P117" s="333">
        <f>IF(P$9=0,0,P$9/FBT!P$5*1000)</f>
        <v>4.287206140081925</v>
      </c>
      <c r="Q117" s="333">
        <f>IF(Q$9=0,0,Q$9/FBT!Q$5*1000)</f>
        <v>4.2558941423949062</v>
      </c>
      <c r="R117" s="333">
        <f>IF(R$9=0,0,R$9/FBT!R$5*1000)</f>
        <v>3.8477609479196238</v>
      </c>
      <c r="S117" s="333">
        <f>IF(S$9=0,0,S$9/FBT!S$5*1000)</f>
        <v>3.6857104566460044</v>
      </c>
      <c r="T117" s="333">
        <f>IF(T$9=0,0,T$9/FBT!T$5*1000)</f>
        <v>3.6566095015671176</v>
      </c>
      <c r="U117" s="333">
        <f>IF(U$9=0,0,U$9/FBT!U$5*1000)</f>
        <v>3.672150267774164</v>
      </c>
      <c r="V117" s="333">
        <f>IF(V$9=0,0,V$9/FBT!V$5*1000)</f>
        <v>3.6448079864961511</v>
      </c>
      <c r="W117" s="333">
        <f>IF(W$9=0,0,W$9/FBT!W$5*1000)</f>
        <v>4.0865155419416554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2.5881315447516355</v>
      </c>
      <c r="C118" s="334">
        <f>IF(C$10=0,0,C$10/FBT!C$5*1000)</f>
        <v>2.6033469930908235</v>
      </c>
      <c r="D118" s="334">
        <f>IF(D$10=0,0,D$10/FBT!D$5*1000)</f>
        <v>2.6609173162770494</v>
      </c>
      <c r="E118" s="334">
        <f>IF(E$10=0,0,E$10/FBT!E$5*1000)</f>
        <v>2.6702498123530964</v>
      </c>
      <c r="F118" s="334">
        <f>IF(F$10=0,0,F$10/FBT!F$5*1000)</f>
        <v>2.6288536756247631</v>
      </c>
      <c r="G118" s="334">
        <f>IF(G$10=0,0,G$10/FBT!G$5*1000)</f>
        <v>2.5746189098465826</v>
      </c>
      <c r="H118" s="334">
        <f>IF(H$10=0,0,H$10/FBT!H$5*1000)</f>
        <v>2.5857120780140708</v>
      </c>
      <c r="I118" s="334">
        <f>IF(I$10=0,0,I$10/FBT!I$5*1000)</f>
        <v>2.5941789922946974</v>
      </c>
      <c r="J118" s="334">
        <f>IF(J$10=0,0,J$10/FBT!J$5*1000)</f>
        <v>2.6176203552605215</v>
      </c>
      <c r="K118" s="334">
        <f>IF(K$10=0,0,K$10/FBT!K$5*1000)</f>
        <v>2.5070425306598723</v>
      </c>
      <c r="L118" s="334">
        <f>IF(L$10=0,0,L$10/FBT!L$5*1000)</f>
        <v>2.5668839194561062</v>
      </c>
      <c r="M118" s="334">
        <f>IF(M$10=0,0,M$10/FBT!M$5*1000)</f>
        <v>2.7235936402747898</v>
      </c>
      <c r="N118" s="334">
        <f>IF(N$10=0,0,N$10/FBT!N$5*1000)</f>
        <v>2.5405801299754702</v>
      </c>
      <c r="O118" s="334">
        <f>IF(O$10=0,0,O$10/FBT!O$5*1000)</f>
        <v>2.4431716586147796</v>
      </c>
      <c r="P118" s="334">
        <f>IF(P$10=0,0,P$10/FBT!P$5*1000)</f>
        <v>2.8865394874913735</v>
      </c>
      <c r="Q118" s="334">
        <f>IF(Q$10=0,0,Q$10/FBT!Q$5*1000)</f>
        <v>2.9130098588473441</v>
      </c>
      <c r="R118" s="334">
        <f>IF(R$10=0,0,R$10/FBT!R$5*1000)</f>
        <v>2.8498397937622486</v>
      </c>
      <c r="S118" s="334">
        <f>IF(S$10=0,0,S$10/FBT!S$5*1000)</f>
        <v>2.8719715850258725</v>
      </c>
      <c r="T118" s="334">
        <f>IF(T$10=0,0,T$10/FBT!T$5*1000)</f>
        <v>2.9470909000428622</v>
      </c>
      <c r="U118" s="334">
        <f>IF(U$10=0,0,U$10/FBT!U$5*1000)</f>
        <v>2.9679878506509949</v>
      </c>
      <c r="V118" s="334">
        <f>IF(V$10=0,0,V$10/FBT!V$5*1000)</f>
        <v>3.1385637967991475</v>
      </c>
      <c r="W118" s="334">
        <f>IF(W$10=0,0,W$10/FBT!W$5*1000)</f>
        <v>3.4134952177425877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7.9599442857481302</v>
      </c>
      <c r="C119" s="350">
        <f>IF(C$16=0,0,C$16/FBT!C$5*1000)</f>
        <v>8.022901576744518</v>
      </c>
      <c r="D119" s="350">
        <f>IF(D$16=0,0,D$16/FBT!D$5*1000)</f>
        <v>8.2023538996198564</v>
      </c>
      <c r="E119" s="350">
        <f>IF(E$16=0,0,E$16/FBT!E$5*1000)</f>
        <v>8.214847074770697</v>
      </c>
      <c r="F119" s="350">
        <f>IF(F$16=0,0,F$16/FBT!F$5*1000)</f>
        <v>8.0505464972680461</v>
      </c>
      <c r="G119" s="350">
        <f>IF(G$16=0,0,G$16/FBT!G$5*1000)</f>
        <v>7.8503862876057928</v>
      </c>
      <c r="H119" s="350">
        <f>IF(H$16=0,0,H$16/FBT!H$5*1000)</f>
        <v>7.7739274115151877</v>
      </c>
      <c r="I119" s="350">
        <f>IF(I$16=0,0,I$16/FBT!I$5*1000)</f>
        <v>7.7909016969145028</v>
      </c>
      <c r="J119" s="350">
        <f>IF(J$16=0,0,J$16/FBT!J$5*1000)</f>
        <v>7.8189696569657459</v>
      </c>
      <c r="K119" s="350">
        <f>IF(K$16=0,0,K$16/FBT!K$5*1000)</f>
        <v>7.5311459912108836</v>
      </c>
      <c r="L119" s="350">
        <f>IF(L$16=0,0,L$16/FBT!L$5*1000)</f>
        <v>7.7201867729817879</v>
      </c>
      <c r="M119" s="350">
        <f>IF(M$16=0,0,M$16/FBT!M$5*1000)</f>
        <v>8.0890419945603966</v>
      </c>
      <c r="N119" s="350">
        <f>IF(N$16=0,0,N$16/FBT!N$5*1000)</f>
        <v>7.649898401928545</v>
      </c>
      <c r="O119" s="350">
        <f>IF(O$16=0,0,O$16/FBT!O$5*1000)</f>
        <v>7.3700745204574023</v>
      </c>
      <c r="P119" s="350">
        <f>IF(P$16=0,0,P$16/FBT!P$5*1000)</f>
        <v>7.522325013456757</v>
      </c>
      <c r="Q119" s="350">
        <f>IF(Q$16=0,0,Q$16/FBT!Q$5*1000)</f>
        <v>7.4225579700810487</v>
      </c>
      <c r="R119" s="350">
        <f>IF(R$16=0,0,R$16/FBT!R$5*1000)</f>
        <v>7.1635161965978362</v>
      </c>
      <c r="S119" s="350">
        <f>IF(S$16=0,0,S$16/FBT!S$5*1000)</f>
        <v>7.0759471166010233</v>
      </c>
      <c r="T119" s="350">
        <f>IF(T$16=0,0,T$16/FBT!T$5*1000)</f>
        <v>7.1105673616525378</v>
      </c>
      <c r="U119" s="350">
        <f>IF(U$16=0,0,U$16/FBT!U$5*1000)</f>
        <v>6.9939838921621602</v>
      </c>
      <c r="V119" s="350">
        <f>IF(V$16=0,0,V$16/FBT!V$5*1000)</f>
        <v>7.0365084220610452</v>
      </c>
      <c r="W119" s="350">
        <f>IF(W$16=0,0,W$16/FBT!W$5*1000)</f>
        <v>7.6520240174718221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6.6332869047901095</v>
      </c>
      <c r="C120" s="350">
        <f>IF(C$25=0,0,C$25/FBT!C$5*1000)</f>
        <v>6.685751313953765</v>
      </c>
      <c r="D120" s="350">
        <f>IF(D$25=0,0,D$25/FBT!D$5*1000)</f>
        <v>6.8352949163498824</v>
      </c>
      <c r="E120" s="350">
        <f>IF(E$25=0,0,E$25/FBT!E$5*1000)</f>
        <v>6.8457058956422498</v>
      </c>
      <c r="F120" s="350">
        <f>IF(F$25=0,0,F$25/FBT!F$5*1000)</f>
        <v>6.7087887477233732</v>
      </c>
      <c r="G120" s="350">
        <f>IF(G$25=0,0,G$25/FBT!G$5*1000)</f>
        <v>6.5419885730048275</v>
      </c>
      <c r="H120" s="350">
        <f>IF(H$25=0,0,H$25/FBT!H$5*1000)</f>
        <v>6.4782728429293241</v>
      </c>
      <c r="I120" s="350">
        <f>IF(I$25=0,0,I$25/FBT!I$5*1000)</f>
        <v>6.4924180807620839</v>
      </c>
      <c r="J120" s="350">
        <f>IF(J$25=0,0,J$25/FBT!J$5*1000)</f>
        <v>6.515808047471455</v>
      </c>
      <c r="K120" s="350">
        <f>IF(K$25=0,0,K$25/FBT!K$5*1000)</f>
        <v>6.2759549926757376</v>
      </c>
      <c r="L120" s="350">
        <f>IF(L$25=0,0,L$25/FBT!L$5*1000)</f>
        <v>6.4334889774848252</v>
      </c>
      <c r="M120" s="350">
        <f>IF(M$25=0,0,M$25/FBT!M$5*1000)</f>
        <v>6.7408683288003308</v>
      </c>
      <c r="N120" s="350">
        <f>IF(N$25=0,0,N$25/FBT!N$5*1000)</f>
        <v>6.3749153349404528</v>
      </c>
      <c r="O120" s="350">
        <f>IF(O$25=0,0,O$25/FBT!O$5*1000)</f>
        <v>6.1417287670478373</v>
      </c>
      <c r="P120" s="350">
        <f>IF(P$25=0,0,P$25/FBT!P$5*1000)</f>
        <v>6.268604177880631</v>
      </c>
      <c r="Q120" s="350">
        <f>IF(Q$25=0,0,Q$25/FBT!Q$5*1000)</f>
        <v>6.1854649750675401</v>
      </c>
      <c r="R120" s="350">
        <f>IF(R$25=0,0,R$25/FBT!R$5*1000)</f>
        <v>5.9695968304981974</v>
      </c>
      <c r="S120" s="350">
        <f>IF(S$25=0,0,S$25/FBT!S$5*1000)</f>
        <v>5.8966225971675215</v>
      </c>
      <c r="T120" s="350">
        <f>IF(T$25=0,0,T$25/FBT!T$5*1000)</f>
        <v>5.9254728013771132</v>
      </c>
      <c r="U120" s="350">
        <f>IF(U$25=0,0,U$25/FBT!U$5*1000)</f>
        <v>5.828319910135134</v>
      </c>
      <c r="V120" s="350">
        <f>IF(V$25=0,0,V$25/FBT!V$5*1000)</f>
        <v>5.8637570183842058</v>
      </c>
      <c r="W120" s="350">
        <f>IF(W$25=0,0,W$25/FBT!W$5*1000)</f>
        <v>6.376686681226519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67.113415776758643</v>
      </c>
      <c r="C121" s="350">
        <f>IF(C$34=0,0,C$34/FBT!C$5*1000)</f>
        <v>69.697553035623457</v>
      </c>
      <c r="D121" s="350">
        <f>IF(D$34=0,0,D$34/FBT!D$5*1000)</f>
        <v>72.06924788364023</v>
      </c>
      <c r="E121" s="350">
        <f>IF(E$34=0,0,E$34/FBT!E$5*1000)</f>
        <v>70.682587373651145</v>
      </c>
      <c r="F121" s="350">
        <f>IF(F$34=0,0,F$34/FBT!F$5*1000)</f>
        <v>67.896477036064724</v>
      </c>
      <c r="G121" s="350">
        <f>IF(G$34=0,0,G$34/FBT!G$5*1000)</f>
        <v>62.281600658328991</v>
      </c>
      <c r="H121" s="350">
        <f>IF(H$34=0,0,H$34/FBT!H$5*1000)</f>
        <v>56.958708088141769</v>
      </c>
      <c r="I121" s="350">
        <f>IF(I$34=0,0,I$34/FBT!I$5*1000)</f>
        <v>56.17097113514783</v>
      </c>
      <c r="J121" s="350">
        <f>IF(J$34=0,0,J$34/FBT!J$5*1000)</f>
        <v>55.445715941251208</v>
      </c>
      <c r="K121" s="350">
        <f>IF(K$34=0,0,K$34/FBT!K$5*1000)</f>
        <v>52.90396784446127</v>
      </c>
      <c r="L121" s="350">
        <f>IF(L$34=0,0,L$34/FBT!L$5*1000)</f>
        <v>54.255280122361413</v>
      </c>
      <c r="M121" s="350">
        <f>IF(M$34=0,0,M$34/FBT!M$5*1000)</f>
        <v>51.009088038493722</v>
      </c>
      <c r="N121" s="350">
        <f>IF(N$34=0,0,N$34/FBT!N$5*1000)</f>
        <v>55.4747478610754</v>
      </c>
      <c r="O121" s="350">
        <f>IF(O$34=0,0,O$34/FBT!O$5*1000)</f>
        <v>56.250396089155146</v>
      </c>
      <c r="P121" s="350">
        <f>IF(P$34=0,0,P$34/FBT!P$5*1000)</f>
        <v>52.233686218524717</v>
      </c>
      <c r="Q121" s="350">
        <f>IF(Q$34=0,0,Q$34/FBT!Q$5*1000)</f>
        <v>50.902797320467414</v>
      </c>
      <c r="R121" s="350">
        <f>IF(R$34=0,0,R$34/FBT!R$5*1000)</f>
        <v>55.762754461465924</v>
      </c>
      <c r="S121" s="350">
        <f>IF(S$34=0,0,S$34/FBT!S$5*1000)</f>
        <v>57.278167706599952</v>
      </c>
      <c r="T121" s="350">
        <f>IF(T$34=0,0,T$34/FBT!T$5*1000)</f>
        <v>58.380371850922941</v>
      </c>
      <c r="U121" s="350">
        <f>IF(U$34=0,0,U$34/FBT!U$5*1000)</f>
        <v>56.129832255144869</v>
      </c>
      <c r="V121" s="350">
        <f>IF(V$34=0,0,V$34/FBT!V$5*1000)</f>
        <v>57.430133548046619</v>
      </c>
      <c r="W121" s="350">
        <f>IF(W$34=0,0,W$34/FBT!W$5*1000)</f>
        <v>60.068410545703756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12.527744045320485</v>
      </c>
      <c r="C122" s="350">
        <f>IF(C$45=0,0,C$45/FBT!C$5*1000)</f>
        <v>12.781123832410302</v>
      </c>
      <c r="D122" s="350">
        <f>IF(D$45=0,0,D$45/FBT!D$5*1000)</f>
        <v>13.100108408212847</v>
      </c>
      <c r="E122" s="350">
        <f>IF(E$45=0,0,E$45/FBT!E$5*1000)</f>
        <v>13.042116343483366</v>
      </c>
      <c r="F122" s="350">
        <f>IF(F$45=0,0,F$45/FBT!F$5*1000)</f>
        <v>12.674353646371062</v>
      </c>
      <c r="G122" s="350">
        <f>IF(G$45=0,0,G$45/FBT!G$5*1000)</f>
        <v>11.941238006714189</v>
      </c>
      <c r="H122" s="350">
        <f>IF(H$45=0,0,H$45/FBT!H$5*1000)</f>
        <v>11.174110040417695</v>
      </c>
      <c r="I122" s="350">
        <f>IF(I$45=0,0,I$45/FBT!I$5*1000)</f>
        <v>11.078147366341843</v>
      </c>
      <c r="J122" s="350">
        <f>IF(J$45=0,0,J$45/FBT!J$5*1000)</f>
        <v>10.959024939328</v>
      </c>
      <c r="K122" s="350">
        <f>IF(K$45=0,0,K$45/FBT!K$5*1000)</f>
        <v>10.542625169089314</v>
      </c>
      <c r="L122" s="350">
        <f>IF(L$45=0,0,L$45/FBT!L$5*1000)</f>
        <v>10.814294884370929</v>
      </c>
      <c r="M122" s="350">
        <f>IF(M$45=0,0,M$45/FBT!M$5*1000)</f>
        <v>10.437361727007969</v>
      </c>
      <c r="N122" s="350">
        <f>IF(N$45=0,0,N$45/FBT!N$5*1000)</f>
        <v>10.937773669945386</v>
      </c>
      <c r="O122" s="350">
        <f>IF(O$45=0,0,O$45/FBT!O$5*1000)</f>
        <v>10.923922280615669</v>
      </c>
      <c r="P122" s="350">
        <f>IF(P$45=0,0,P$45/FBT!P$5*1000)</f>
        <v>10.458306594832774</v>
      </c>
      <c r="Q122" s="350">
        <f>IF(Q$45=0,0,Q$45/FBT!Q$5*1000)</f>
        <v>10.246161671579268</v>
      </c>
      <c r="R122" s="350">
        <f>IF(R$45=0,0,R$45/FBT!R$5*1000)</f>
        <v>10.681053271750004</v>
      </c>
      <c r="S122" s="350">
        <f>IF(S$45=0,0,S$45/FBT!S$5*1000)</f>
        <v>10.827789365683024</v>
      </c>
      <c r="T122" s="350">
        <f>IF(T$45=0,0,T$45/FBT!T$5*1000)</f>
        <v>10.973404311750604</v>
      </c>
      <c r="U122" s="350">
        <f>IF(U$45=0,0,U$45/FBT!U$5*1000)</f>
        <v>10.640865542858082</v>
      </c>
      <c r="V122" s="350">
        <f>IF(V$45=0,0,V$45/FBT!V$5*1000)</f>
        <v>10.81192897657165</v>
      </c>
      <c r="W122" s="350">
        <f>IF(W$45=0,0,W$45/FBT!W$5*1000)</f>
        <v>11.476927381004346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11.033682108180725</v>
      </c>
      <c r="C123" s="350">
        <f>IF(C$66=0,0,C$66/FBT!C$5*1000)</f>
        <v>10.550171015506393</v>
      </c>
      <c r="D123" s="350">
        <f>IF(D$66=0,0,D$66/FBT!D$5*1000)</f>
        <v>10.464997096479607</v>
      </c>
      <c r="E123" s="350">
        <f>IF(E$66=0,0,E$66/FBT!E$5*1000)</f>
        <v>10.976936314813376</v>
      </c>
      <c r="F123" s="350">
        <f>IF(F$66=0,0,F$66/FBT!F$5*1000)</f>
        <v>11.114948494428923</v>
      </c>
      <c r="G123" s="350">
        <f>IF(G$66=0,0,G$66/FBT!G$5*1000)</f>
        <v>11.430980335742136</v>
      </c>
      <c r="H123" s="350">
        <f>IF(H$66=0,0,H$66/FBT!H$5*1000)</f>
        <v>11.564320262524625</v>
      </c>
      <c r="I123" s="350">
        <f>IF(I$66=0,0,I$66/FBT!I$5*1000)</f>
        <v>11.611316038414975</v>
      </c>
      <c r="J123" s="350">
        <f>IF(J$66=0,0,J$66/FBT!J$5*1000)</f>
        <v>11.629267278082594</v>
      </c>
      <c r="K123" s="350">
        <f>IF(K$66=0,0,K$66/FBT!K$5*1000)</f>
        <v>11.285708937963209</v>
      </c>
      <c r="L123" s="350">
        <f>IF(L$66=0,0,L$66/FBT!L$5*1000)</f>
        <v>11.574358291868025</v>
      </c>
      <c r="M123" s="350">
        <f>IF(M$66=0,0,M$66/FBT!M$5*1000)</f>
        <v>12.021020584592598</v>
      </c>
      <c r="N123" s="350">
        <f>IF(N$66=0,0,N$66/FBT!N$5*1000)</f>
        <v>11.432385187547311</v>
      </c>
      <c r="O123" s="350">
        <f>IF(O$66=0,0,O$66/FBT!O$5*1000)</f>
        <v>10.907377067030042</v>
      </c>
      <c r="P123" s="350">
        <f>IF(P$66=0,0,P$66/FBT!P$5*1000)</f>
        <v>11.307031843305499</v>
      </c>
      <c r="Q123" s="350">
        <f>IF(Q$66=0,0,Q$66/FBT!Q$5*1000)</f>
        <v>11.185178412229142</v>
      </c>
      <c r="R123" s="350">
        <f>IF(R$66=0,0,R$66/FBT!R$5*1000)</f>
        <v>10.528343989864963</v>
      </c>
      <c r="S123" s="350">
        <f>IF(S$66=0,0,S$66/FBT!S$5*1000)</f>
        <v>10.266150547768305</v>
      </c>
      <c r="T123" s="350">
        <f>IF(T$66=0,0,T$66/FBT!T$5*1000)</f>
        <v>10.254778952300981</v>
      </c>
      <c r="U123" s="350">
        <f>IF(U$66=0,0,U$66/FBT!U$5*1000)</f>
        <v>10.185369488025961</v>
      </c>
      <c r="V123" s="350">
        <f>IF(V$66=0,0,V$66/FBT!V$5*1000)</f>
        <v>10.183114462430025</v>
      </c>
      <c r="W123" s="350">
        <f>IF(W$66=0,0,W$66/FBT!W$5*1000)</f>
        <v>11.22861195742764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10.80936343340154</v>
      </c>
      <c r="C124" s="335">
        <f>IF(C$80=0,0,C$80/FBT!C$5*1000)</f>
        <v>9.9683221797880961</v>
      </c>
      <c r="D124" s="335">
        <f>IF(D$80=0,0,D$80/FBT!D$5*1000)</f>
        <v>9.693584879750837</v>
      </c>
      <c r="E124" s="335">
        <f>IF(E$80=0,0,E$80/FBT!E$5*1000)</f>
        <v>10.483655432294503</v>
      </c>
      <c r="F124" s="335">
        <f>IF(F$80=0,0,F$80/FBT!F$5*1000)</f>
        <v>10.849781455363654</v>
      </c>
      <c r="G124" s="335">
        <f>IF(G$80=0,0,G$80/FBT!G$5*1000)</f>
        <v>11.651989442308221</v>
      </c>
      <c r="H124" s="335">
        <f>IF(H$80=0,0,H$80/FBT!H$5*1000)</f>
        <v>12.217195853696554</v>
      </c>
      <c r="I124" s="335">
        <f>IF(I$80=0,0,I$80/FBT!I$5*1000)</f>
        <v>12.33445392507436</v>
      </c>
      <c r="J124" s="335">
        <f>IF(J$80=0,0,J$80/FBT!J$5*1000)</f>
        <v>12.426804369453366</v>
      </c>
      <c r="K124" s="335">
        <f>IF(K$80=0,0,K$80/FBT!K$5*1000)</f>
        <v>12.073209449254703</v>
      </c>
      <c r="L124" s="335">
        <f>IF(L$80=0,0,L$80/FBT!L$5*1000)</f>
        <v>12.379498823633652</v>
      </c>
      <c r="M124" s="335">
        <f>IF(M$80=0,0,M$80/FBT!M$5*1000)</f>
        <v>13.226027521592018</v>
      </c>
      <c r="N124" s="335">
        <f>IF(N$80=0,0,N$80/FBT!N$5*1000)</f>
        <v>12.100304114813502</v>
      </c>
      <c r="O124" s="335">
        <f>IF(O$80=0,0,O$80/FBT!O$5*1000)</f>
        <v>11.32584440740292</v>
      </c>
      <c r="P124" s="335">
        <f>IF(P$80=0,0,P$80/FBT!P$5*1000)</f>
        <v>12.128506170291766</v>
      </c>
      <c r="Q124" s="335">
        <f>IF(Q$80=0,0,Q$80/FBT!Q$5*1000)</f>
        <v>12.039924528835188</v>
      </c>
      <c r="R124" s="335">
        <f>IF(R$80=0,0,R$80/FBT!R$5*1000)</f>
        <v>10.88531572166462</v>
      </c>
      <c r="S124" s="335">
        <f>IF(S$80=0,0,S$80/FBT!S$5*1000)</f>
        <v>10.426874881851548</v>
      </c>
      <c r="T124" s="335">
        <f>IF(T$80=0,0,T$80/FBT!T$5*1000)</f>
        <v>10.344548279933376</v>
      </c>
      <c r="U124" s="335">
        <f>IF(U$80=0,0,U$80/FBT!U$5*1000)</f>
        <v>10.388513107533111</v>
      </c>
      <c r="V124" s="335">
        <f>IF(V$80=0,0,V$80/FBT!V$5*1000)</f>
        <v>10.311161793797615</v>
      </c>
      <c r="W124" s="335">
        <f>IF(W$80=0,0,W$80/FBT!W$5*1000)</f>
        <v>11.560752468152945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ES: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1233.001548712929</v>
      </c>
      <c r="C5" s="225">
        <v>1324.5256608812881</v>
      </c>
      <c r="D5" s="225">
        <v>1489.730690508479</v>
      </c>
      <c r="E5" s="225">
        <v>1495.659050991035</v>
      </c>
      <c r="F5" s="225">
        <v>1489.703356070778</v>
      </c>
      <c r="G5" s="225">
        <v>1409.7340477424259</v>
      </c>
      <c r="H5" s="225">
        <v>1084.763992265204</v>
      </c>
      <c r="I5" s="225">
        <v>1112.717387579251</v>
      </c>
      <c r="J5" s="225">
        <v>1073.504429131224</v>
      </c>
      <c r="K5" s="225">
        <v>1054.844903366894</v>
      </c>
      <c r="L5" s="225">
        <v>1089.9175339719791</v>
      </c>
      <c r="M5" s="225">
        <v>904.28369581087884</v>
      </c>
      <c r="N5" s="225">
        <v>1022.765551201863</v>
      </c>
      <c r="O5" s="225">
        <v>1072.988577730626</v>
      </c>
      <c r="P5" s="225">
        <v>1143.4228155702151</v>
      </c>
      <c r="Q5" s="225">
        <v>1142.5655440792291</v>
      </c>
      <c r="R5" s="225">
        <v>1300.8982900008159</v>
      </c>
      <c r="S5" s="225">
        <v>1307.6606433071231</v>
      </c>
      <c r="T5" s="225">
        <v>1267.107998342537</v>
      </c>
      <c r="U5" s="225">
        <v>1307.242534267164</v>
      </c>
      <c r="V5" s="225">
        <v>1240.0393199997779</v>
      </c>
      <c r="W5" s="225">
        <v>1351.783867145266</v>
      </c>
      <c r="DA5" s="89" t="s">
        <v>2230</v>
      </c>
    </row>
    <row r="6" spans="1:105" ht="12" customHeight="1" x14ac:dyDescent="0.25">
      <c r="A6" s="55" t="s">
        <v>92</v>
      </c>
      <c r="B6" s="261">
        <v>17.897553993423479</v>
      </c>
      <c r="C6" s="261">
        <v>17.710648048554699</v>
      </c>
      <c r="D6" s="261">
        <v>19.052884809592371</v>
      </c>
      <c r="E6" s="261">
        <v>20.47388420827323</v>
      </c>
      <c r="F6" s="261">
        <v>21.352502337172151</v>
      </c>
      <c r="G6" s="261">
        <v>22.270896225629151</v>
      </c>
      <c r="H6" s="261">
        <v>18.70015251074939</v>
      </c>
      <c r="I6" s="261">
        <v>19.430389312231039</v>
      </c>
      <c r="J6" s="261">
        <v>19.005923554144839</v>
      </c>
      <c r="K6" s="261">
        <v>18.684072468889301</v>
      </c>
      <c r="L6" s="261">
        <v>19.284212209811969</v>
      </c>
      <c r="M6" s="261">
        <v>17.084989936469881</v>
      </c>
      <c r="N6" s="261">
        <v>17.591926326694711</v>
      </c>
      <c r="O6" s="261">
        <v>17.676954572430361</v>
      </c>
      <c r="P6" s="261">
        <v>20.150629535375138</v>
      </c>
      <c r="Q6" s="261">
        <v>20.265470586469249</v>
      </c>
      <c r="R6" s="261">
        <v>21.01153876052626</v>
      </c>
      <c r="S6" s="261">
        <v>20.248679934256579</v>
      </c>
      <c r="T6" s="261">
        <v>19.297856620637209</v>
      </c>
      <c r="U6" s="261">
        <v>20.378558101292821</v>
      </c>
      <c r="V6" s="261">
        <v>18.95814921642582</v>
      </c>
      <c r="W6" s="261">
        <v>21.440325425141271</v>
      </c>
      <c r="DA6" s="67" t="s">
        <v>2231</v>
      </c>
    </row>
    <row r="7" spans="1:105" ht="12" customHeight="1" x14ac:dyDescent="0.25">
      <c r="A7" s="202" t="s">
        <v>93</v>
      </c>
      <c r="B7" s="226">
        <v>5.4113084462049859</v>
      </c>
      <c r="C7" s="226">
        <v>5.3547976113453144</v>
      </c>
      <c r="D7" s="226">
        <v>5.7606216208428664</v>
      </c>
      <c r="E7" s="226">
        <v>6.1902594390027934</v>
      </c>
      <c r="F7" s="226">
        <v>6.4559087955375807</v>
      </c>
      <c r="G7" s="226">
        <v>6.7335843151854906</v>
      </c>
      <c r="H7" s="226">
        <v>5.6539733454036796</v>
      </c>
      <c r="I7" s="226">
        <v>5.8747597485646574</v>
      </c>
      <c r="J7" s="226">
        <v>5.7464229298742007</v>
      </c>
      <c r="K7" s="226">
        <v>5.6491115600242461</v>
      </c>
      <c r="L7" s="226">
        <v>5.8305632405249126</v>
      </c>
      <c r="M7" s="226">
        <v>5.1656304755676956</v>
      </c>
      <c r="N7" s="226">
        <v>5.3189022115334152</v>
      </c>
      <c r="O7" s="226">
        <v>5.3446104208498637</v>
      </c>
      <c r="P7" s="226">
        <v>6.0925236957625986</v>
      </c>
      <c r="Q7" s="226">
        <v>6.1272457784552969</v>
      </c>
      <c r="R7" s="226">
        <v>6.3528187820737179</v>
      </c>
      <c r="S7" s="226">
        <v>6.1221691407108834</v>
      </c>
      <c r="T7" s="226">
        <v>5.8346886151749482</v>
      </c>
      <c r="U7" s="226">
        <v>6.1614376811225533</v>
      </c>
      <c r="V7" s="226">
        <v>5.7319784042532271</v>
      </c>
      <c r="W7" s="226">
        <v>6.4824620227480514</v>
      </c>
      <c r="DA7" s="174" t="s">
        <v>2232</v>
      </c>
    </row>
    <row r="8" spans="1:105" ht="12" customHeight="1" x14ac:dyDescent="0.25">
      <c r="A8" s="202" t="s">
        <v>94</v>
      </c>
      <c r="B8" s="226">
        <v>67.592964266146708</v>
      </c>
      <c r="C8" s="226">
        <v>66.887084185701724</v>
      </c>
      <c r="D8" s="226">
        <v>71.956255171796556</v>
      </c>
      <c r="E8" s="226">
        <v>77.322885808169843</v>
      </c>
      <c r="F8" s="226">
        <v>80.641127161824983</v>
      </c>
      <c r="G8" s="226">
        <v>84.109588008906741</v>
      </c>
      <c r="H8" s="226">
        <v>70.624105444522655</v>
      </c>
      <c r="I8" s="226">
        <v>73.381961073650032</v>
      </c>
      <c r="J8" s="226">
        <v>71.778898508281287</v>
      </c>
      <c r="K8" s="226">
        <v>70.563376604411488</v>
      </c>
      <c r="L8" s="226">
        <v>72.829899956026239</v>
      </c>
      <c r="M8" s="226">
        <v>64.524186639561435</v>
      </c>
      <c r="N8" s="226">
        <v>66.438712687213922</v>
      </c>
      <c r="O8" s="226">
        <v>66.759835404750348</v>
      </c>
      <c r="P8" s="226">
        <v>76.102063031934861</v>
      </c>
      <c r="Q8" s="226">
        <v>76.535778558969696</v>
      </c>
      <c r="R8" s="226">
        <v>79.353423889034062</v>
      </c>
      <c r="S8" s="226">
        <v>76.472365985640764</v>
      </c>
      <c r="T8" s="226">
        <v>72.881430247466156</v>
      </c>
      <c r="U8" s="226">
        <v>76.962871576888503</v>
      </c>
      <c r="V8" s="226">
        <v>71.598471110019659</v>
      </c>
      <c r="W8" s="226">
        <v>80.972805046357152</v>
      </c>
      <c r="DA8" s="174" t="s">
        <v>2233</v>
      </c>
    </row>
    <row r="9" spans="1:105" ht="12" customHeight="1" x14ac:dyDescent="0.25">
      <c r="A9" s="202" t="s">
        <v>95</v>
      </c>
      <c r="B9" s="226">
        <v>35.826223283674103</v>
      </c>
      <c r="C9" s="226">
        <v>35.452086453782393</v>
      </c>
      <c r="D9" s="226">
        <v>38.138893484405749</v>
      </c>
      <c r="E9" s="226">
        <v>40.983362720917818</v>
      </c>
      <c r="F9" s="226">
        <v>42.742126475930583</v>
      </c>
      <c r="G9" s="226">
        <v>44.580510901104667</v>
      </c>
      <c r="H9" s="226">
        <v>37.432815653750467</v>
      </c>
      <c r="I9" s="226">
        <v>38.894558789681263</v>
      </c>
      <c r="J9" s="226">
        <v>38.044889330320601</v>
      </c>
      <c r="K9" s="226">
        <v>37.400627614518832</v>
      </c>
      <c r="L9" s="226">
        <v>38.601950452690033</v>
      </c>
      <c r="M9" s="226">
        <v>34.199682509029437</v>
      </c>
      <c r="N9" s="226">
        <v>35.21443660970084</v>
      </c>
      <c r="O9" s="226">
        <v>35.384640924673931</v>
      </c>
      <c r="P9" s="226">
        <v>40.33629138966252</v>
      </c>
      <c r="Q9" s="226">
        <v>40.566173145579633</v>
      </c>
      <c r="R9" s="226">
        <v>42.059606549855488</v>
      </c>
      <c r="S9" s="226">
        <v>40.532562650230908</v>
      </c>
      <c r="T9" s="226">
        <v>38.629262995453082</v>
      </c>
      <c r="U9" s="226">
        <v>40.792544780393747</v>
      </c>
      <c r="V9" s="226">
        <v>37.949257598130821</v>
      </c>
      <c r="W9" s="226">
        <v>42.917925334266137</v>
      </c>
      <c r="DA9" s="174" t="s">
        <v>2234</v>
      </c>
    </row>
    <row r="10" spans="1:105" ht="12" customHeight="1" x14ac:dyDescent="0.25">
      <c r="A10" s="56" t="s">
        <v>96</v>
      </c>
      <c r="B10" s="262">
        <v>36.78660904591419</v>
      </c>
      <c r="C10" s="262">
        <v>38.788793423205952</v>
      </c>
      <c r="D10" s="262">
        <v>43.505725018006103</v>
      </c>
      <c r="E10" s="262">
        <v>43.991968633031561</v>
      </c>
      <c r="F10" s="262">
        <v>44.029956438027497</v>
      </c>
      <c r="G10" s="262">
        <v>43.068540633617772</v>
      </c>
      <c r="H10" s="262">
        <v>36.316262333704067</v>
      </c>
      <c r="I10" s="262">
        <v>37.541020506529932</v>
      </c>
      <c r="J10" s="262">
        <v>37.091661969927117</v>
      </c>
      <c r="K10" s="262">
        <v>35.69878639041319</v>
      </c>
      <c r="L10" s="262">
        <v>36.701281480857723</v>
      </c>
      <c r="M10" s="262">
        <v>33.197076210585969</v>
      </c>
      <c r="N10" s="262">
        <v>33.658173032400178</v>
      </c>
      <c r="O10" s="262">
        <v>34.14931627244065</v>
      </c>
      <c r="P10" s="262">
        <v>46.628492026272212</v>
      </c>
      <c r="Q10" s="262">
        <v>48.010836942064458</v>
      </c>
      <c r="R10" s="262">
        <v>53.404136165923177</v>
      </c>
      <c r="S10" s="262">
        <v>54.033642831388967</v>
      </c>
      <c r="T10" s="262">
        <v>53.574729611608362</v>
      </c>
      <c r="U10" s="262">
        <v>57.405128979313893</v>
      </c>
      <c r="V10" s="262">
        <v>57.541953753634409</v>
      </c>
      <c r="W10" s="262">
        <v>63.502777835684732</v>
      </c>
      <c r="DA10" s="68" t="s">
        <v>2235</v>
      </c>
    </row>
    <row r="11" spans="1:105" ht="12" customHeight="1" x14ac:dyDescent="0.25">
      <c r="A11" s="37" t="s">
        <v>160</v>
      </c>
      <c r="B11" s="228">
        <v>4.6161088170799811</v>
      </c>
      <c r="C11" s="228">
        <v>5.1636311539328359</v>
      </c>
      <c r="D11" s="228">
        <v>5.1607365711833513</v>
      </c>
      <c r="E11" s="228">
        <v>5.463313135285162</v>
      </c>
      <c r="F11" s="228">
        <v>5.7435145701681716</v>
      </c>
      <c r="G11" s="228">
        <v>5.4671333939309656</v>
      </c>
      <c r="H11" s="228">
        <v>2.4243891810222928</v>
      </c>
      <c r="I11" s="228">
        <v>3.035829131773796</v>
      </c>
      <c r="J11" s="228">
        <v>2.817375426811692</v>
      </c>
      <c r="K11" s="228">
        <v>2.4179895938283931</v>
      </c>
      <c r="L11" s="228">
        <v>2.7104485298849421</v>
      </c>
      <c r="M11" s="228">
        <v>1.59788674549398</v>
      </c>
      <c r="N11" s="228">
        <v>1.7016023989111939</v>
      </c>
      <c r="O11" s="228">
        <v>2.391378073101492</v>
      </c>
      <c r="P11" s="228">
        <v>1.6619208696300281</v>
      </c>
      <c r="Q11" s="228">
        <v>1.835040308553914</v>
      </c>
      <c r="R11" s="228">
        <v>2.5355122108618411</v>
      </c>
      <c r="S11" s="228">
        <v>2.6420852368901362</v>
      </c>
      <c r="T11" s="228">
        <v>2.2708317430536962</v>
      </c>
      <c r="U11" s="228">
        <v>2.080447374903247</v>
      </c>
      <c r="V11" s="228">
        <v>2.0939041409342338</v>
      </c>
      <c r="W11" s="228">
        <v>1.656957300551118</v>
      </c>
      <c r="DA11" s="69" t="s">
        <v>2236</v>
      </c>
    </row>
    <row r="12" spans="1:105" ht="12" customHeight="1" x14ac:dyDescent="0.25">
      <c r="A12" s="37" t="s">
        <v>162</v>
      </c>
      <c r="B12" s="228">
        <v>16.204550149895741</v>
      </c>
      <c r="C12" s="228">
        <v>20.917892076880211</v>
      </c>
      <c r="D12" s="228">
        <v>26.145244756579249</v>
      </c>
      <c r="E12" s="228">
        <v>23.06045920343605</v>
      </c>
      <c r="F12" s="228">
        <v>20.782984702554689</v>
      </c>
      <c r="G12" s="228">
        <v>14.89597479378452</v>
      </c>
      <c r="H12" s="228">
        <v>8.2031149285641813</v>
      </c>
      <c r="I12" s="228">
        <v>7.4567464066705238</v>
      </c>
      <c r="J12" s="228">
        <v>6.2387926649878986</v>
      </c>
      <c r="K12" s="228">
        <v>7.5160207142611313</v>
      </c>
      <c r="L12" s="228">
        <v>7.7547998518546599</v>
      </c>
      <c r="M12" s="228">
        <v>4.3219380350071157</v>
      </c>
      <c r="N12" s="228">
        <v>9.2887793339729345</v>
      </c>
      <c r="O12" s="228">
        <v>11.042839394154569</v>
      </c>
      <c r="P12" s="228">
        <v>7.7971488111185669</v>
      </c>
      <c r="Q12" s="228">
        <v>7.3519743133537032</v>
      </c>
      <c r="R12" s="228">
        <v>10.23185320575149</v>
      </c>
      <c r="S12" s="228">
        <v>11.595187840789521</v>
      </c>
      <c r="T12" s="228">
        <v>11.67879653690547</v>
      </c>
      <c r="U12" s="228">
        <v>11.102503135506661</v>
      </c>
      <c r="V12" s="228">
        <v>10.175421133762971</v>
      </c>
      <c r="W12" s="228">
        <v>10.688019724721171</v>
      </c>
      <c r="DA12" s="69" t="s">
        <v>2237</v>
      </c>
    </row>
    <row r="13" spans="1:105" ht="12" customHeight="1" x14ac:dyDescent="0.25">
      <c r="A13" s="37" t="s">
        <v>97</v>
      </c>
      <c r="B13" s="228">
        <v>3.2884102496969193E-2</v>
      </c>
      <c r="C13" s="228">
        <v>8.7246259768826245E-2</v>
      </c>
      <c r="D13" s="228">
        <v>0.1032547477997999</v>
      </c>
      <c r="E13" s="228">
        <v>0.16622146738831531</v>
      </c>
      <c r="F13" s="228">
        <v>0.23552488015575801</v>
      </c>
      <c r="G13" s="228">
        <v>0.31796859351524309</v>
      </c>
      <c r="H13" s="228">
        <v>0.32477220092833781</v>
      </c>
      <c r="I13" s="228">
        <v>0.36612746167499199</v>
      </c>
      <c r="J13" s="228">
        <v>0.44870457910134381</v>
      </c>
      <c r="K13" s="228">
        <v>0.49186079475154482</v>
      </c>
      <c r="L13" s="228">
        <v>0.55902974244816706</v>
      </c>
      <c r="M13" s="228">
        <v>0.62606528607767897</v>
      </c>
      <c r="N13" s="228">
        <v>0.83030691253976674</v>
      </c>
      <c r="O13" s="228">
        <v>0.84157955619489588</v>
      </c>
      <c r="P13" s="228">
        <v>0.84864997174172241</v>
      </c>
      <c r="Q13" s="228">
        <v>0.85865527676131836</v>
      </c>
      <c r="R13" s="228">
        <v>0.8521184774818894</v>
      </c>
      <c r="S13" s="228">
        <v>0.89153937925836302</v>
      </c>
      <c r="T13" s="228">
        <v>0.72098227969497375</v>
      </c>
      <c r="U13" s="228">
        <v>0.72131578986229028</v>
      </c>
      <c r="V13" s="228">
        <v>0.7195148349587227</v>
      </c>
      <c r="W13" s="228">
        <v>0.71277792957900543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13.594097478503739</v>
      </c>
      <c r="Q14" s="228">
        <v>15.853893934778039</v>
      </c>
      <c r="R14" s="228">
        <v>19.43788800438741</v>
      </c>
      <c r="S14" s="228">
        <v>21.510472156691929</v>
      </c>
      <c r="T14" s="228">
        <v>23.105821053699099</v>
      </c>
      <c r="U14" s="228">
        <v>26.375073804460559</v>
      </c>
      <c r="V14" s="228">
        <v>29.88472780202807</v>
      </c>
      <c r="W14" s="228">
        <v>32.852557551562462</v>
      </c>
      <c r="DA14" s="69" t="s">
        <v>2239</v>
      </c>
    </row>
    <row r="15" spans="1:105" ht="12" customHeight="1" x14ac:dyDescent="0.25">
      <c r="A15" s="37" t="s">
        <v>38</v>
      </c>
      <c r="B15" s="228">
        <v>15.933065976441499</v>
      </c>
      <c r="C15" s="228">
        <v>12.620023932624081</v>
      </c>
      <c r="D15" s="228">
        <v>12.096488942443701</v>
      </c>
      <c r="E15" s="228">
        <v>15.301974826922031</v>
      </c>
      <c r="F15" s="228">
        <v>17.267932285148881</v>
      </c>
      <c r="G15" s="228">
        <v>22.38746385238704</v>
      </c>
      <c r="H15" s="228">
        <v>25.363986023189259</v>
      </c>
      <c r="I15" s="228">
        <v>26.68231750641062</v>
      </c>
      <c r="J15" s="228">
        <v>27.586789299026179</v>
      </c>
      <c r="K15" s="228">
        <v>25.272915287572118</v>
      </c>
      <c r="L15" s="228">
        <v>25.67700335666995</v>
      </c>
      <c r="M15" s="228">
        <v>26.651186144007191</v>
      </c>
      <c r="N15" s="228">
        <v>21.837484386976278</v>
      </c>
      <c r="O15" s="228">
        <v>19.873519248989691</v>
      </c>
      <c r="P15" s="228">
        <v>22.726674895278158</v>
      </c>
      <c r="Q15" s="228">
        <v>22.111273108617489</v>
      </c>
      <c r="R15" s="228">
        <v>20.346764267440548</v>
      </c>
      <c r="S15" s="228">
        <v>17.394358217759031</v>
      </c>
      <c r="T15" s="228">
        <v>15.79829799825513</v>
      </c>
      <c r="U15" s="228">
        <v>17.125788874581119</v>
      </c>
      <c r="V15" s="228">
        <v>14.668385841950419</v>
      </c>
      <c r="W15" s="228">
        <v>17.592465329270969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87.632469084302556</v>
      </c>
      <c r="C16" s="263">
        <f t="shared" si="0"/>
        <v>92.995143351075313</v>
      </c>
      <c r="D16" s="263">
        <f t="shared" si="0"/>
        <v>104.4686349614168</v>
      </c>
      <c r="E16" s="263">
        <f t="shared" si="0"/>
        <v>105.23489635196097</v>
      </c>
      <c r="F16" s="263">
        <f t="shared" si="0"/>
        <v>105.64247348932022</v>
      </c>
      <c r="G16" s="263">
        <f t="shared" si="0"/>
        <v>103.33937370852394</v>
      </c>
      <c r="H16" s="263">
        <f t="shared" si="0"/>
        <v>84.39378616295069</v>
      </c>
      <c r="I16" s="263">
        <f t="shared" si="0"/>
        <v>87.337031411531953</v>
      </c>
      <c r="J16" s="263">
        <f t="shared" si="0"/>
        <v>85.64322314644717</v>
      </c>
      <c r="K16" s="263">
        <f t="shared" si="0"/>
        <v>83.553055104929882</v>
      </c>
      <c r="L16" s="263">
        <f t="shared" si="0"/>
        <v>86.215744095565</v>
      </c>
      <c r="M16" s="263">
        <f t="shared" si="0"/>
        <v>76.937224347825378</v>
      </c>
      <c r="N16" s="263">
        <f t="shared" si="0"/>
        <v>79.568014910476833</v>
      </c>
      <c r="O16" s="263">
        <f t="shared" si="0"/>
        <v>80.733459689076469</v>
      </c>
      <c r="P16" s="263">
        <f t="shared" si="0"/>
        <v>90.138322579812282</v>
      </c>
      <c r="Q16" s="263">
        <f t="shared" si="0"/>
        <v>90.259829329305674</v>
      </c>
      <c r="R16" s="263">
        <f t="shared" si="0"/>
        <v>97.601130475071784</v>
      </c>
      <c r="S16" s="263">
        <f t="shared" si="0"/>
        <v>95.691674347031437</v>
      </c>
      <c r="T16" s="263">
        <f t="shared" si="0"/>
        <v>92.001234469563087</v>
      </c>
      <c r="U16" s="263">
        <f t="shared" si="0"/>
        <v>95.986616445760149</v>
      </c>
      <c r="V16" s="263">
        <f t="shared" si="0"/>
        <v>90.129727238382557</v>
      </c>
      <c r="W16" s="263">
        <f t="shared" si="0"/>
        <v>100.21356884163995</v>
      </c>
      <c r="DA16" s="70"/>
    </row>
    <row r="17" spans="1:105" ht="12" customHeight="1" x14ac:dyDescent="0.25">
      <c r="A17" s="60" t="s">
        <v>2150</v>
      </c>
      <c r="B17" s="331">
        <v>53.24703072457315</v>
      </c>
      <c r="C17" s="331">
        <v>65.065881508030785</v>
      </c>
      <c r="D17" s="331">
        <v>77.315314811566338</v>
      </c>
      <c r="E17" s="331">
        <v>71.321757436636972</v>
      </c>
      <c r="F17" s="331">
        <v>65.875536066973154</v>
      </c>
      <c r="G17" s="331">
        <v>50.820884040525712</v>
      </c>
      <c r="H17" s="331">
        <v>29.49641547067079</v>
      </c>
      <c r="I17" s="331">
        <v>29.076096060417441</v>
      </c>
      <c r="J17" s="331">
        <v>25.97277374320986</v>
      </c>
      <c r="K17" s="331">
        <v>26.649906968508621</v>
      </c>
      <c r="L17" s="331">
        <v>27.693219404159571</v>
      </c>
      <c r="M17" s="331">
        <v>16.660108899739559</v>
      </c>
      <c r="N17" s="331">
        <v>28.031956704453059</v>
      </c>
      <c r="O17" s="331">
        <v>34.179885139592173</v>
      </c>
      <c r="P17" s="331">
        <v>28.45339982781179</v>
      </c>
      <c r="Q17" s="331">
        <v>27.969244094573369</v>
      </c>
      <c r="R17" s="331">
        <v>39.368778402060457</v>
      </c>
      <c r="S17" s="331">
        <v>44.342600486292262</v>
      </c>
      <c r="T17" s="331">
        <v>44.354685385221387</v>
      </c>
      <c r="U17" s="331">
        <v>43.037580726651527</v>
      </c>
      <c r="V17" s="331">
        <v>42.050138943389257</v>
      </c>
      <c r="W17" s="331">
        <v>41.994686677667261</v>
      </c>
      <c r="DA17" s="72" t="s">
        <v>2241</v>
      </c>
    </row>
    <row r="18" spans="1:105" ht="12" customHeight="1" x14ac:dyDescent="0.25">
      <c r="A18" s="59" t="s">
        <v>30</v>
      </c>
      <c r="B18" s="232">
        <v>0.1071880830535246</v>
      </c>
      <c r="C18" s="232">
        <v>0.13633073771089579</v>
      </c>
      <c r="D18" s="232">
        <v>0.1166566875005204</v>
      </c>
      <c r="E18" s="232">
        <v>0.55473647091748024</v>
      </c>
      <c r="F18" s="232">
        <v>0.85303562169927882</v>
      </c>
      <c r="G18" s="232">
        <v>0.57505641058421952</v>
      </c>
      <c r="H18" s="232">
        <v>0.41290916164462699</v>
      </c>
      <c r="I18" s="232">
        <v>0.78647600136815432</v>
      </c>
      <c r="J18" s="232">
        <v>0.90830856512919511</v>
      </c>
      <c r="K18" s="232">
        <v>0.55479151460698117</v>
      </c>
      <c r="L18" s="232">
        <v>0.55431062496977757</v>
      </c>
      <c r="M18" s="232">
        <v>0.41976963888519059</v>
      </c>
      <c r="N18" s="232">
        <v>0.45756332225217727</v>
      </c>
      <c r="O18" s="232">
        <v>0.46742570385564852</v>
      </c>
      <c r="P18" s="232">
        <v>0.42971677267080471</v>
      </c>
      <c r="Q18" s="232">
        <v>0.72268871311374305</v>
      </c>
      <c r="R18" s="232">
        <v>0.65683668027022946</v>
      </c>
      <c r="S18" s="232">
        <v>0.64530473688030776</v>
      </c>
      <c r="T18" s="232">
        <v>0.83845361688795772</v>
      </c>
      <c r="U18" s="232">
        <v>0.76840032127603497</v>
      </c>
      <c r="V18" s="232">
        <v>0.65472656565189113</v>
      </c>
      <c r="W18" s="232">
        <v>0.79907073926382721</v>
      </c>
      <c r="DA18" s="71" t="s">
        <v>2242</v>
      </c>
    </row>
    <row r="19" spans="1:105" ht="12" customHeight="1" x14ac:dyDescent="0.25">
      <c r="A19" s="59" t="s">
        <v>33</v>
      </c>
      <c r="B19" s="232">
        <v>1.3214409485790779</v>
      </c>
      <c r="C19" s="232">
        <v>1.4005871513499231</v>
      </c>
      <c r="D19" s="232">
        <v>1.438172223975712</v>
      </c>
      <c r="E19" s="232">
        <v>1.3250315865087641</v>
      </c>
      <c r="F19" s="232">
        <v>1.314541563214866</v>
      </c>
      <c r="G19" s="232">
        <v>1.1815627693200601</v>
      </c>
      <c r="H19" s="232">
        <v>0.96108016196791679</v>
      </c>
      <c r="I19" s="232">
        <v>0.90253541622843259</v>
      </c>
      <c r="J19" s="232">
        <v>0.85891905179558148</v>
      </c>
      <c r="K19" s="232">
        <v>0.70227558425647585</v>
      </c>
      <c r="L19" s="232">
        <v>0.67116162082239117</v>
      </c>
      <c r="M19" s="232">
        <v>0.52577855031809806</v>
      </c>
      <c r="N19" s="232">
        <v>0.58199955236617495</v>
      </c>
      <c r="O19" s="232">
        <v>0.59268799130937266</v>
      </c>
      <c r="P19" s="232">
        <v>0.89594679937565114</v>
      </c>
      <c r="Q19" s="232">
        <v>0.75521667475594634</v>
      </c>
      <c r="R19" s="232">
        <v>1.2426107786101379</v>
      </c>
      <c r="S19" s="232">
        <v>1.1646309743254579</v>
      </c>
      <c r="T19" s="232">
        <v>0.99093261417913869</v>
      </c>
      <c r="U19" s="232">
        <v>1.1499019858840309</v>
      </c>
      <c r="V19" s="232">
        <v>1.108625571356421</v>
      </c>
      <c r="W19" s="232">
        <v>0.78505689123675904</v>
      </c>
      <c r="DA19" s="71" t="s">
        <v>2243</v>
      </c>
    </row>
    <row r="20" spans="1:105" ht="12" customHeight="1" x14ac:dyDescent="0.25">
      <c r="A20" s="59" t="s">
        <v>160</v>
      </c>
      <c r="B20" s="232">
        <v>9.640455051351891</v>
      </c>
      <c r="C20" s="232">
        <v>10.907328542918741</v>
      </c>
      <c r="D20" s="232">
        <v>10.96587132634429</v>
      </c>
      <c r="E20" s="232">
        <v>11.59977718728252</v>
      </c>
      <c r="F20" s="232">
        <v>12.774537685853611</v>
      </c>
      <c r="G20" s="232">
        <v>12.555294674596279</v>
      </c>
      <c r="H20" s="232">
        <v>5.1878431235679932</v>
      </c>
      <c r="I20" s="232">
        <v>6.5591347746108672</v>
      </c>
      <c r="J20" s="232">
        <v>6.0406565198686168</v>
      </c>
      <c r="K20" s="232">
        <v>5.3903178151640354</v>
      </c>
      <c r="L20" s="232">
        <v>6.1156006692059508</v>
      </c>
      <c r="M20" s="232">
        <v>3.597078579826992</v>
      </c>
      <c r="N20" s="232">
        <v>3.969909665387426</v>
      </c>
      <c r="O20" s="232">
        <v>5.5128039186791762</v>
      </c>
      <c r="P20" s="232">
        <v>4.4670233995363722</v>
      </c>
      <c r="Q20" s="232">
        <v>5.1202022715048789</v>
      </c>
      <c r="R20" s="232">
        <v>7.1573275752502319</v>
      </c>
      <c r="S20" s="232">
        <v>7.6623965057090899</v>
      </c>
      <c r="T20" s="232">
        <v>6.7196846985136602</v>
      </c>
      <c r="U20" s="232">
        <v>6.3262289925874198</v>
      </c>
      <c r="V20" s="232">
        <v>6.7426428196623744</v>
      </c>
      <c r="W20" s="232">
        <v>5.4035900138821358</v>
      </c>
      <c r="DA20" s="71" t="s">
        <v>2244</v>
      </c>
    </row>
    <row r="21" spans="1:105" ht="12" customHeight="1" x14ac:dyDescent="0.25">
      <c r="A21" s="59" t="s">
        <v>70</v>
      </c>
      <c r="B21" s="232">
        <v>9.1461102963329157</v>
      </c>
      <c r="C21" s="232">
        <v>9.4940298582807738</v>
      </c>
      <c r="D21" s="232">
        <v>10.56975835261167</v>
      </c>
      <c r="E21" s="232">
        <v>10.052353313296891</v>
      </c>
      <c r="F21" s="232">
        <v>5.8154434588367474</v>
      </c>
      <c r="G21" s="232">
        <v>3.11943207641785</v>
      </c>
      <c r="H21" s="232">
        <v>5.8014204142287626</v>
      </c>
      <c r="I21" s="232">
        <v>5.102870463352061</v>
      </c>
      <c r="J21" s="232">
        <v>5.108767134269951</v>
      </c>
      <c r="K21" s="232">
        <v>3.6485912479101721</v>
      </c>
      <c r="L21" s="232">
        <v>3.2739191222844068</v>
      </c>
      <c r="M21" s="232">
        <v>2.6211321919023671</v>
      </c>
      <c r="N21" s="232">
        <v>1.870290010217762</v>
      </c>
      <c r="O21" s="232">
        <v>2.759661916438755</v>
      </c>
      <c r="P21" s="232">
        <v>2.2048430081182691</v>
      </c>
      <c r="Q21" s="232">
        <v>1.3485704539749599</v>
      </c>
      <c r="R21" s="232">
        <v>2.1207923957325949</v>
      </c>
      <c r="S21" s="232">
        <v>2.0479064405333891</v>
      </c>
      <c r="T21" s="232">
        <v>2.0740662787751392</v>
      </c>
      <c r="U21" s="232">
        <v>1.840932435204909</v>
      </c>
      <c r="V21" s="232">
        <v>1.5625582121760431</v>
      </c>
      <c r="W21" s="232">
        <v>0.98632247328782718</v>
      </c>
      <c r="DA21" s="71" t="s">
        <v>2245</v>
      </c>
    </row>
    <row r="22" spans="1:105" ht="12" customHeight="1" x14ac:dyDescent="0.25">
      <c r="A22" s="59" t="s">
        <v>162</v>
      </c>
      <c r="B22" s="232">
        <v>33.031836345255741</v>
      </c>
      <c r="C22" s="232">
        <v>43.127605217770451</v>
      </c>
      <c r="D22" s="232">
        <v>54.224856221134139</v>
      </c>
      <c r="E22" s="232">
        <v>47.789858878631307</v>
      </c>
      <c r="F22" s="232">
        <v>45.117977737368648</v>
      </c>
      <c r="G22" s="232">
        <v>33.389538109607301</v>
      </c>
      <c r="H22" s="232">
        <v>17.13316260926149</v>
      </c>
      <c r="I22" s="232">
        <v>15.725079404857921</v>
      </c>
      <c r="J22" s="232">
        <v>13.056122472146519</v>
      </c>
      <c r="K22" s="232">
        <v>16.353930806570961</v>
      </c>
      <c r="L22" s="232">
        <v>17.078227366877041</v>
      </c>
      <c r="M22" s="232">
        <v>9.4963499388069099</v>
      </c>
      <c r="N22" s="232">
        <v>21.15219415422952</v>
      </c>
      <c r="O22" s="232">
        <v>24.84730560930921</v>
      </c>
      <c r="P22" s="232">
        <v>20.455869848110702</v>
      </c>
      <c r="Q22" s="232">
        <v>20.022565981223838</v>
      </c>
      <c r="R22" s="232">
        <v>28.191210972197268</v>
      </c>
      <c r="S22" s="232">
        <v>32.822361828844024</v>
      </c>
      <c r="T22" s="232">
        <v>33.731548176865488</v>
      </c>
      <c r="U22" s="232">
        <v>32.952116991699128</v>
      </c>
      <c r="V22" s="232">
        <v>31.981585774542541</v>
      </c>
      <c r="W22" s="232">
        <v>34.020646559996713</v>
      </c>
      <c r="DA22" s="71" t="s">
        <v>2246</v>
      </c>
    </row>
    <row r="23" spans="1:105" ht="12" customHeight="1" x14ac:dyDescent="0.25">
      <c r="A23" s="60" t="s">
        <v>2157</v>
      </c>
      <c r="B23" s="331">
        <v>32.357678314574521</v>
      </c>
      <c r="C23" s="331">
        <v>25.922677898676721</v>
      </c>
      <c r="D23" s="331">
        <v>24.994663241983261</v>
      </c>
      <c r="E23" s="331">
        <v>31.59348538155513</v>
      </c>
      <c r="F23" s="331">
        <v>37.347738065870537</v>
      </c>
      <c r="G23" s="331">
        <v>49.99523796820084</v>
      </c>
      <c r="H23" s="331">
        <v>52.778677706996334</v>
      </c>
      <c r="I23" s="331">
        <v>56.059507875403362</v>
      </c>
      <c r="J23" s="331">
        <v>57.517113119490133</v>
      </c>
      <c r="K23" s="331">
        <v>54.786276990391272</v>
      </c>
      <c r="L23" s="331">
        <v>56.33765881332436</v>
      </c>
      <c r="M23" s="331">
        <v>58.34141742042366</v>
      </c>
      <c r="N23" s="331">
        <v>49.542925215019103</v>
      </c>
      <c r="O23" s="331">
        <v>44.550808014170947</v>
      </c>
      <c r="P23" s="331">
        <v>59.401893379854677</v>
      </c>
      <c r="Q23" s="331">
        <v>59.994544582104368</v>
      </c>
      <c r="R23" s="331">
        <v>55.851783264476147</v>
      </c>
      <c r="S23" s="331">
        <v>49.054935558214588</v>
      </c>
      <c r="T23" s="331">
        <v>45.460137319536599</v>
      </c>
      <c r="U23" s="331">
        <v>50.640182458442212</v>
      </c>
      <c r="V23" s="331">
        <v>45.931664756096403</v>
      </c>
      <c r="W23" s="331">
        <v>55.789732612687907</v>
      </c>
      <c r="DA23" s="72" t="s">
        <v>2247</v>
      </c>
    </row>
    <row r="24" spans="1:105" ht="12" customHeight="1" x14ac:dyDescent="0.25">
      <c r="A24" s="60" t="s">
        <v>2159</v>
      </c>
      <c r="B24" s="331">
        <v>2.0277600451548792</v>
      </c>
      <c r="C24" s="331">
        <v>2.0065839443678031</v>
      </c>
      <c r="D24" s="331">
        <v>2.1586569078671949</v>
      </c>
      <c r="E24" s="331">
        <v>2.3196535337688671</v>
      </c>
      <c r="F24" s="331">
        <v>2.4191993564765188</v>
      </c>
      <c r="G24" s="331">
        <v>2.5232516997973899</v>
      </c>
      <c r="H24" s="331">
        <v>2.118692985283571</v>
      </c>
      <c r="I24" s="331">
        <v>2.2014274757111618</v>
      </c>
      <c r="J24" s="331">
        <v>2.1533362837471741</v>
      </c>
      <c r="K24" s="331">
        <v>2.1168711460299878</v>
      </c>
      <c r="L24" s="331">
        <v>2.184865878081069</v>
      </c>
      <c r="M24" s="331">
        <v>1.9356980276621569</v>
      </c>
      <c r="N24" s="331">
        <v>1.99313299100467</v>
      </c>
      <c r="O24" s="331">
        <v>2.0027665353133361</v>
      </c>
      <c r="P24" s="331">
        <v>2.2830293721458181</v>
      </c>
      <c r="Q24" s="331">
        <v>2.2960406526279331</v>
      </c>
      <c r="R24" s="331">
        <v>2.3805688085351799</v>
      </c>
      <c r="S24" s="331">
        <v>2.2941383025245918</v>
      </c>
      <c r="T24" s="331">
        <v>2.1864117648051029</v>
      </c>
      <c r="U24" s="331">
        <v>2.3088532606664041</v>
      </c>
      <c r="V24" s="331">
        <v>2.1479235388969018</v>
      </c>
      <c r="W24" s="331">
        <v>2.4291495512847781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39.832940492864786</v>
      </c>
      <c r="C25" s="263">
        <f t="shared" si="1"/>
        <v>42.270519705034225</v>
      </c>
      <c r="D25" s="263">
        <f t="shared" si="1"/>
        <v>47.485743164280372</v>
      </c>
      <c r="E25" s="263">
        <f t="shared" si="1"/>
        <v>47.834043796345888</v>
      </c>
      <c r="F25" s="263">
        <f t="shared" si="1"/>
        <v>48.019306131509218</v>
      </c>
      <c r="G25" s="263">
        <f t="shared" si="1"/>
        <v>46.972442594783608</v>
      </c>
      <c r="H25" s="263">
        <f t="shared" si="1"/>
        <v>38.360811892250318</v>
      </c>
      <c r="I25" s="263">
        <f t="shared" si="1"/>
        <v>39.698650641605418</v>
      </c>
      <c r="J25" s="263">
        <f t="shared" si="1"/>
        <v>38.928737793839623</v>
      </c>
      <c r="K25" s="263">
        <f t="shared" si="1"/>
        <v>37.978661411331771</v>
      </c>
      <c r="L25" s="263">
        <f t="shared" si="1"/>
        <v>39.188974588893196</v>
      </c>
      <c r="M25" s="263">
        <f t="shared" si="1"/>
        <v>34.971465612647897</v>
      </c>
      <c r="N25" s="263">
        <f t="shared" si="1"/>
        <v>36.167279504762178</v>
      </c>
      <c r="O25" s="263">
        <f t="shared" si="1"/>
        <v>36.697027131398393</v>
      </c>
      <c r="P25" s="263">
        <f t="shared" si="1"/>
        <v>40.971964809005577</v>
      </c>
      <c r="Q25" s="263">
        <f t="shared" si="1"/>
        <v>41.027195149684395</v>
      </c>
      <c r="R25" s="263">
        <f t="shared" si="1"/>
        <v>44.36415021594172</v>
      </c>
      <c r="S25" s="263">
        <f t="shared" si="1"/>
        <v>43.496215612287031</v>
      </c>
      <c r="T25" s="263">
        <f t="shared" si="1"/>
        <v>41.818742940710479</v>
      </c>
      <c r="U25" s="263">
        <f t="shared" si="1"/>
        <v>43.630280202618238</v>
      </c>
      <c r="V25" s="263">
        <f t="shared" si="1"/>
        <v>40.968057835628443</v>
      </c>
      <c r="W25" s="263">
        <f t="shared" si="1"/>
        <v>45.551622200745435</v>
      </c>
      <c r="DA25" s="70"/>
    </row>
    <row r="26" spans="1:105" ht="12" customHeight="1" x14ac:dyDescent="0.25">
      <c r="A26" s="60" t="s">
        <v>2162</v>
      </c>
      <c r="B26" s="331">
        <v>24.203195783896881</v>
      </c>
      <c r="C26" s="331">
        <v>29.57540068546853</v>
      </c>
      <c r="D26" s="331">
        <v>35.143324914348341</v>
      </c>
      <c r="E26" s="331">
        <v>32.418980653016803</v>
      </c>
      <c r="F26" s="331">
        <v>29.943425484987809</v>
      </c>
      <c r="G26" s="331">
        <v>23.10040183660259</v>
      </c>
      <c r="H26" s="331">
        <v>13.40746157757763</v>
      </c>
      <c r="I26" s="331">
        <v>13.21640730018974</v>
      </c>
      <c r="J26" s="331">
        <v>11.805806246913569</v>
      </c>
      <c r="K26" s="331">
        <v>12.113594076594829</v>
      </c>
      <c r="L26" s="331">
        <v>12.587827001890719</v>
      </c>
      <c r="M26" s="331">
        <v>7.5727767726088899</v>
      </c>
      <c r="N26" s="331">
        <v>12.74179850202411</v>
      </c>
      <c r="O26" s="331">
        <v>15.53631142708735</v>
      </c>
      <c r="P26" s="331">
        <v>12.93336355809627</v>
      </c>
      <c r="Q26" s="331">
        <v>12.713292770260621</v>
      </c>
      <c r="R26" s="331">
        <v>17.894899273663849</v>
      </c>
      <c r="S26" s="331">
        <v>20.15572749376922</v>
      </c>
      <c r="T26" s="331">
        <v>20.161220629646081</v>
      </c>
      <c r="U26" s="331">
        <v>19.562536693932511</v>
      </c>
      <c r="V26" s="331">
        <v>19.113699519722388</v>
      </c>
      <c r="W26" s="331">
        <v>19.088493944394209</v>
      </c>
      <c r="DA26" s="72" t="s">
        <v>2249</v>
      </c>
    </row>
    <row r="27" spans="1:105" ht="12" customHeight="1" x14ac:dyDescent="0.25">
      <c r="A27" s="59" t="s">
        <v>30</v>
      </c>
      <c r="B27" s="232">
        <v>4.8721855933420252E-2</v>
      </c>
      <c r="C27" s="232">
        <v>6.1968517141316258E-2</v>
      </c>
      <c r="D27" s="232">
        <v>5.3025767045691112E-2</v>
      </c>
      <c r="E27" s="232">
        <v>0.25215294132612748</v>
      </c>
      <c r="F27" s="232">
        <v>0.38774346440876323</v>
      </c>
      <c r="G27" s="232">
        <v>0.26138927753828162</v>
      </c>
      <c r="H27" s="232">
        <v>0.1876859825657396</v>
      </c>
      <c r="I27" s="232">
        <v>0.35748909153097919</v>
      </c>
      <c r="J27" s="232">
        <v>0.41286752960417961</v>
      </c>
      <c r="K27" s="232">
        <v>0.25217796118499147</v>
      </c>
      <c r="L27" s="232">
        <v>0.25195937498626259</v>
      </c>
      <c r="M27" s="232">
        <v>0.19080438131145031</v>
      </c>
      <c r="N27" s="232">
        <v>0.2079833282964442</v>
      </c>
      <c r="O27" s="232">
        <v>0.2124662290252948</v>
      </c>
      <c r="P27" s="232">
        <v>0.1953258057594566</v>
      </c>
      <c r="Q27" s="232">
        <v>0.32849486959715601</v>
      </c>
      <c r="R27" s="232">
        <v>0.29856212739555882</v>
      </c>
      <c r="S27" s="232">
        <v>0.29332033494559462</v>
      </c>
      <c r="T27" s="232">
        <v>0.38111528040361708</v>
      </c>
      <c r="U27" s="232">
        <v>0.34927287330728862</v>
      </c>
      <c r="V27" s="232">
        <v>0.29760298438722332</v>
      </c>
      <c r="W27" s="232">
        <v>0.3632139723926488</v>
      </c>
      <c r="DA27" s="71" t="s">
        <v>2250</v>
      </c>
    </row>
    <row r="28" spans="1:105" ht="12" customHeight="1" x14ac:dyDescent="0.25">
      <c r="A28" s="59" t="s">
        <v>33</v>
      </c>
      <c r="B28" s="232">
        <v>0.60065497662685363</v>
      </c>
      <c r="C28" s="232">
        <v>0.636630523340874</v>
      </c>
      <c r="D28" s="232">
        <v>0.65371464726168715</v>
      </c>
      <c r="E28" s="232">
        <v>0.602287084776711</v>
      </c>
      <c r="F28" s="232">
        <v>0.59751889237039368</v>
      </c>
      <c r="G28" s="232">
        <v>0.53707398605457268</v>
      </c>
      <c r="H28" s="232">
        <v>0.43685461907632578</v>
      </c>
      <c r="I28" s="232">
        <v>0.41024337101292369</v>
      </c>
      <c r="J28" s="232">
        <v>0.3904177508161733</v>
      </c>
      <c r="K28" s="232">
        <v>0.3192161746620345</v>
      </c>
      <c r="L28" s="232">
        <v>0.30507346401017787</v>
      </c>
      <c r="M28" s="232">
        <v>0.23899025014458999</v>
      </c>
      <c r="N28" s="232">
        <v>0.264545251075534</v>
      </c>
      <c r="O28" s="232">
        <v>0.26940363241335119</v>
      </c>
      <c r="P28" s="232">
        <v>0.40724854517075049</v>
      </c>
      <c r="Q28" s="232">
        <v>0.34328030670724829</v>
      </c>
      <c r="R28" s="232">
        <v>0.56482308118642632</v>
      </c>
      <c r="S28" s="232">
        <v>0.52937771560248081</v>
      </c>
      <c r="T28" s="232">
        <v>0.45042391553597211</v>
      </c>
      <c r="U28" s="232">
        <v>0.52268272085637779</v>
      </c>
      <c r="V28" s="232">
        <v>0.50392071425291851</v>
      </c>
      <c r="W28" s="232">
        <v>0.35684404147125398</v>
      </c>
      <c r="DA28" s="71" t="s">
        <v>2251</v>
      </c>
    </row>
    <row r="29" spans="1:105" ht="12" customHeight="1" x14ac:dyDescent="0.25">
      <c r="A29" s="59" t="s">
        <v>160</v>
      </c>
      <c r="B29" s="232">
        <v>4.3820250233417672</v>
      </c>
      <c r="C29" s="232">
        <v>4.9578766104176104</v>
      </c>
      <c r="D29" s="232">
        <v>4.9844869665201319</v>
      </c>
      <c r="E29" s="232">
        <v>5.272625994219327</v>
      </c>
      <c r="F29" s="232">
        <v>5.8066080390243693</v>
      </c>
      <c r="G29" s="232">
        <v>5.7069521248164898</v>
      </c>
      <c r="H29" s="232">
        <v>2.358110510712724</v>
      </c>
      <c r="I29" s="232">
        <v>2.981424897550395</v>
      </c>
      <c r="J29" s="232">
        <v>2.7457529635766438</v>
      </c>
      <c r="K29" s="232">
        <v>2.4501444614381982</v>
      </c>
      <c r="L29" s="232">
        <v>2.7798184860027049</v>
      </c>
      <c r="M29" s="232">
        <v>1.6350357181031789</v>
      </c>
      <c r="N29" s="232">
        <v>1.804504393357921</v>
      </c>
      <c r="O29" s="232">
        <v>2.5058199630359899</v>
      </c>
      <c r="P29" s="232">
        <v>2.030465181607441</v>
      </c>
      <c r="Q29" s="232">
        <v>2.327364668865854</v>
      </c>
      <c r="R29" s="232">
        <v>3.2533307160228322</v>
      </c>
      <c r="S29" s="232">
        <v>3.482907502595042</v>
      </c>
      <c r="T29" s="232">
        <v>3.054402135688028</v>
      </c>
      <c r="U29" s="232">
        <v>2.8755586329942799</v>
      </c>
      <c r="V29" s="232">
        <v>3.0648376453010782</v>
      </c>
      <c r="W29" s="232">
        <v>2.456177279037334</v>
      </c>
      <c r="DA29" s="71" t="s">
        <v>2252</v>
      </c>
    </row>
    <row r="30" spans="1:105" ht="12" customHeight="1" x14ac:dyDescent="0.25">
      <c r="A30" s="59" t="s">
        <v>70</v>
      </c>
      <c r="B30" s="232">
        <v>4.157322861969508</v>
      </c>
      <c r="C30" s="232">
        <v>4.3154681174003517</v>
      </c>
      <c r="D30" s="232">
        <v>4.8044356148234897</v>
      </c>
      <c r="E30" s="232">
        <v>4.5692515060440444</v>
      </c>
      <c r="F30" s="232">
        <v>2.6433833903803401</v>
      </c>
      <c r="G30" s="232">
        <v>1.417923671099022</v>
      </c>
      <c r="H30" s="232">
        <v>2.637009279194892</v>
      </c>
      <c r="I30" s="232">
        <v>2.3194865742509361</v>
      </c>
      <c r="J30" s="232">
        <v>2.3221668792136141</v>
      </c>
      <c r="K30" s="232">
        <v>1.658450567231897</v>
      </c>
      <c r="L30" s="232">
        <v>1.488145055583822</v>
      </c>
      <c r="M30" s="232">
        <v>1.1914237235919849</v>
      </c>
      <c r="N30" s="232">
        <v>0.85013182282625543</v>
      </c>
      <c r="O30" s="232">
        <v>1.254391780199434</v>
      </c>
      <c r="P30" s="232">
        <v>1.002201367326486</v>
      </c>
      <c r="Q30" s="232">
        <v>0.61298656998861834</v>
      </c>
      <c r="R30" s="232">
        <v>0.96399654351481612</v>
      </c>
      <c r="S30" s="232">
        <v>0.9308665638788135</v>
      </c>
      <c r="T30" s="232">
        <v>0.94275739944324477</v>
      </c>
      <c r="U30" s="232">
        <v>0.83678747054768554</v>
      </c>
      <c r="V30" s="232">
        <v>0.71025373280729243</v>
      </c>
      <c r="W30" s="232">
        <v>0.44832839694901239</v>
      </c>
      <c r="DA30" s="71" t="s">
        <v>2253</v>
      </c>
    </row>
    <row r="31" spans="1:105" ht="12" customHeight="1" x14ac:dyDescent="0.25">
      <c r="A31" s="59" t="s">
        <v>162</v>
      </c>
      <c r="B31" s="232">
        <v>15.01447106602533</v>
      </c>
      <c r="C31" s="232">
        <v>19.60345691716838</v>
      </c>
      <c r="D31" s="232">
        <v>24.647661918697342</v>
      </c>
      <c r="E31" s="232">
        <v>21.722663126650591</v>
      </c>
      <c r="F31" s="232">
        <v>20.508171698803942</v>
      </c>
      <c r="G31" s="232">
        <v>15.177062777094219</v>
      </c>
      <c r="H31" s="232">
        <v>7.7878011860279504</v>
      </c>
      <c r="I31" s="232">
        <v>7.1477633658445097</v>
      </c>
      <c r="J31" s="232">
        <v>5.9346011237029623</v>
      </c>
      <c r="K31" s="232">
        <v>7.4336049120777083</v>
      </c>
      <c r="L31" s="232">
        <v>7.7628306213077494</v>
      </c>
      <c r="M31" s="232">
        <v>4.3165226994576864</v>
      </c>
      <c r="N31" s="232">
        <v>9.6146337064679592</v>
      </c>
      <c r="O31" s="232">
        <v>11.29422982241328</v>
      </c>
      <c r="P31" s="232">
        <v>9.298122658232133</v>
      </c>
      <c r="Q31" s="232">
        <v>9.1011663551017428</v>
      </c>
      <c r="R31" s="232">
        <v>12.81418680554421</v>
      </c>
      <c r="S31" s="232">
        <v>14.919255376747291</v>
      </c>
      <c r="T31" s="232">
        <v>15.332521898575219</v>
      </c>
      <c r="U31" s="232">
        <v>14.978234996226879</v>
      </c>
      <c r="V31" s="232">
        <v>14.53708444297388</v>
      </c>
      <c r="W31" s="232">
        <v>15.463930254543961</v>
      </c>
      <c r="DA31" s="71" t="s">
        <v>2254</v>
      </c>
    </row>
    <row r="32" spans="1:105" ht="12" customHeight="1" x14ac:dyDescent="0.25">
      <c r="A32" s="60" t="s">
        <v>2169</v>
      </c>
      <c r="B32" s="331">
        <v>14.70803559753387</v>
      </c>
      <c r="C32" s="331">
        <v>11.78303540848942</v>
      </c>
      <c r="D32" s="331">
        <v>11.361210564537849</v>
      </c>
      <c r="E32" s="331">
        <v>14.360675173434149</v>
      </c>
      <c r="F32" s="331">
        <v>16.976244575395711</v>
      </c>
      <c r="G32" s="331">
        <v>22.72510816736402</v>
      </c>
      <c r="H32" s="331">
        <v>23.990308048634699</v>
      </c>
      <c r="I32" s="331">
        <v>25.481594488819699</v>
      </c>
      <c r="J32" s="331">
        <v>26.144142327040971</v>
      </c>
      <c r="K32" s="331">
        <v>24.902853177450581</v>
      </c>
      <c r="L32" s="331">
        <v>25.608026733329261</v>
      </c>
      <c r="M32" s="331">
        <v>26.51882610019257</v>
      </c>
      <c r="N32" s="331">
        <v>22.519511461372311</v>
      </c>
      <c r="O32" s="331">
        <v>20.250367279168621</v>
      </c>
      <c r="P32" s="331">
        <v>27.000860627206659</v>
      </c>
      <c r="Q32" s="331">
        <v>27.27024753732017</v>
      </c>
      <c r="R32" s="331">
        <v>25.387174211125519</v>
      </c>
      <c r="S32" s="331">
        <v>22.297697981006639</v>
      </c>
      <c r="T32" s="331">
        <v>20.66369878160754</v>
      </c>
      <c r="U32" s="331">
        <v>23.018264753837361</v>
      </c>
      <c r="V32" s="331">
        <v>20.87802943458928</v>
      </c>
      <c r="W32" s="331">
        <v>25.358969369403599</v>
      </c>
      <c r="DA32" s="72" t="s">
        <v>2255</v>
      </c>
    </row>
    <row r="33" spans="1:105" ht="12" customHeight="1" x14ac:dyDescent="0.25">
      <c r="A33" s="60" t="s">
        <v>2171</v>
      </c>
      <c r="B33" s="331">
        <v>0.92170911143403522</v>
      </c>
      <c r="C33" s="331">
        <v>0.91208361107627411</v>
      </c>
      <c r="D33" s="331">
        <v>0.98120768539417991</v>
      </c>
      <c r="E33" s="331">
        <v>1.054387969894939</v>
      </c>
      <c r="F33" s="331">
        <v>1.099636071125691</v>
      </c>
      <c r="G33" s="331">
        <v>1.1469325908169949</v>
      </c>
      <c r="H33" s="331">
        <v>0.96304226603798637</v>
      </c>
      <c r="I33" s="331">
        <v>1.000648852595982</v>
      </c>
      <c r="J33" s="331">
        <v>0.97878921988507883</v>
      </c>
      <c r="K33" s="331">
        <v>0.96221415728635828</v>
      </c>
      <c r="L33" s="331">
        <v>0.99312085367321357</v>
      </c>
      <c r="M33" s="331">
        <v>0.87986273984643504</v>
      </c>
      <c r="N33" s="331">
        <v>0.90596954136575936</v>
      </c>
      <c r="O33" s="331">
        <v>0.91034842514242542</v>
      </c>
      <c r="P33" s="331">
        <v>1.0377406237026441</v>
      </c>
      <c r="Q33" s="331">
        <v>1.043654842103606</v>
      </c>
      <c r="R33" s="331">
        <v>1.082076731152354</v>
      </c>
      <c r="S33" s="331">
        <v>1.042790137511179</v>
      </c>
      <c r="T33" s="331">
        <v>0.99382352945686481</v>
      </c>
      <c r="U33" s="331">
        <v>1.0494787548483651</v>
      </c>
      <c r="V33" s="331">
        <v>0.9763288813167732</v>
      </c>
      <c r="W33" s="331">
        <v>1.104158886947626</v>
      </c>
      <c r="DA33" s="72" t="s">
        <v>2256</v>
      </c>
    </row>
    <row r="34" spans="1:105" ht="12" customHeight="1" x14ac:dyDescent="0.25">
      <c r="A34" s="57" t="s">
        <v>2173</v>
      </c>
      <c r="B34" s="263">
        <v>590.53886183585837</v>
      </c>
      <c r="C34" s="263">
        <v>662.47862928092036</v>
      </c>
      <c r="D34" s="263">
        <v>760.27268081255932</v>
      </c>
      <c r="E34" s="263">
        <v>739.44031276742135</v>
      </c>
      <c r="F34" s="263">
        <v>718.86948117395218</v>
      </c>
      <c r="G34" s="263">
        <v>639.49866166834022</v>
      </c>
      <c r="H34" s="263">
        <v>456.41998664729732</v>
      </c>
      <c r="I34" s="263">
        <v>462.76532147119872</v>
      </c>
      <c r="J34" s="263">
        <v>439.60347450231143</v>
      </c>
      <c r="K34" s="263">
        <v>433.08253185730388</v>
      </c>
      <c r="L34" s="263">
        <v>448.16383849974181</v>
      </c>
      <c r="M34" s="263">
        <v>344.21409396756559</v>
      </c>
      <c r="N34" s="263">
        <v>431.49564734123521</v>
      </c>
      <c r="O34" s="263">
        <v>470.4523752401733</v>
      </c>
      <c r="P34" s="263">
        <v>465.06344309998451</v>
      </c>
      <c r="Q34" s="263">
        <v>461.0957523632045</v>
      </c>
      <c r="R34" s="263">
        <v>567.95069789992499</v>
      </c>
      <c r="S34" s="263">
        <v>588.5972387898272</v>
      </c>
      <c r="T34" s="263">
        <v>575.76274649305446</v>
      </c>
      <c r="U34" s="263">
        <v>582.77279698135374</v>
      </c>
      <c r="V34" s="263">
        <v>557.81171666200294</v>
      </c>
      <c r="W34" s="263">
        <v>591.59064491247602</v>
      </c>
      <c r="DA34" s="70" t="s">
        <v>2257</v>
      </c>
    </row>
    <row r="35" spans="1:105" ht="12" customHeight="1" x14ac:dyDescent="0.25">
      <c r="A35" s="64" t="s">
        <v>30</v>
      </c>
      <c r="B35" s="231">
        <v>0.99215662172288555</v>
      </c>
      <c r="C35" s="231">
        <v>1.182010066464402</v>
      </c>
      <c r="D35" s="231">
        <v>0.98111637967884169</v>
      </c>
      <c r="E35" s="231">
        <v>4.9473641547578264</v>
      </c>
      <c r="F35" s="231">
        <v>7.9592842827232824</v>
      </c>
      <c r="G35" s="231">
        <v>6.0467002035731774</v>
      </c>
      <c r="H35" s="231">
        <v>4.8609736011472382</v>
      </c>
      <c r="I35" s="231">
        <v>9.5534091088032653</v>
      </c>
      <c r="J35" s="231">
        <v>11.143090782105039</v>
      </c>
      <c r="K35" s="231">
        <v>7.1825053783068329</v>
      </c>
      <c r="L35" s="231">
        <v>7.1869046179266336</v>
      </c>
      <c r="M35" s="231">
        <v>6.3547634179397523</v>
      </c>
      <c r="N35" s="231">
        <v>5.5523980609539576</v>
      </c>
      <c r="O35" s="231">
        <v>5.2292249559111204</v>
      </c>
      <c r="P35" s="231">
        <v>5.7097177385421922</v>
      </c>
      <c r="Q35" s="231">
        <v>9.9223131244116392</v>
      </c>
      <c r="R35" s="231">
        <v>6.6446908419787754</v>
      </c>
      <c r="S35" s="231">
        <v>6.0734521074024963</v>
      </c>
      <c r="T35" s="231">
        <v>7.6364927026966312</v>
      </c>
      <c r="U35" s="231">
        <v>7.3325617576625506</v>
      </c>
      <c r="V35" s="231">
        <v>5.9907916612864698</v>
      </c>
      <c r="W35" s="231">
        <v>7.9603959817268022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12.353469247429411</v>
      </c>
      <c r="C37" s="231">
        <v>12.26436240251806</v>
      </c>
      <c r="D37" s="231">
        <v>12.216005778870951</v>
      </c>
      <c r="E37" s="231">
        <v>11.93495640035604</v>
      </c>
      <c r="F37" s="231">
        <v>12.387641221221161</v>
      </c>
      <c r="G37" s="231">
        <v>12.54793419108916</v>
      </c>
      <c r="H37" s="231">
        <v>11.427094082669001</v>
      </c>
      <c r="I37" s="231">
        <v>11.072472256815971</v>
      </c>
      <c r="J37" s="231">
        <v>10.642212878564701</v>
      </c>
      <c r="K37" s="231">
        <v>9.1825048486059764</v>
      </c>
      <c r="L37" s="231">
        <v>8.7886716414505042</v>
      </c>
      <c r="M37" s="231">
        <v>8.0389379129900149</v>
      </c>
      <c r="N37" s="231">
        <v>7.1327907999139173</v>
      </c>
      <c r="O37" s="231">
        <v>6.6966609169110214</v>
      </c>
      <c r="P37" s="231">
        <v>12.023253476314871</v>
      </c>
      <c r="Q37" s="231">
        <v>10.47226620263906</v>
      </c>
      <c r="R37" s="231">
        <v>12.695796281391029</v>
      </c>
      <c r="S37" s="231">
        <v>11.07048228289346</v>
      </c>
      <c r="T37" s="231">
        <v>9.1152055755478791</v>
      </c>
      <c r="U37" s="231">
        <v>11.08246740007052</v>
      </c>
      <c r="V37" s="231">
        <v>10.245109210835221</v>
      </c>
      <c r="W37" s="231">
        <v>7.8987436822285169</v>
      </c>
      <c r="DA37" s="73" t="s">
        <v>2260</v>
      </c>
    </row>
    <row r="38" spans="1:105" ht="12" customHeight="1" x14ac:dyDescent="0.25">
      <c r="A38" s="64" t="s">
        <v>160</v>
      </c>
      <c r="B38" s="231">
        <v>91.837504697911612</v>
      </c>
      <c r="C38" s="231">
        <v>97.327281965820589</v>
      </c>
      <c r="D38" s="231">
        <v>94.916746070709664</v>
      </c>
      <c r="E38" s="231">
        <v>106.4695983891831</v>
      </c>
      <c r="F38" s="231">
        <v>122.6707021962048</v>
      </c>
      <c r="G38" s="231">
        <v>135.87004132634749</v>
      </c>
      <c r="H38" s="231">
        <v>62.855659591054788</v>
      </c>
      <c r="I38" s="231">
        <v>81.998945154523227</v>
      </c>
      <c r="J38" s="231">
        <v>76.268501027148432</v>
      </c>
      <c r="K38" s="231">
        <v>71.820650079176374</v>
      </c>
      <c r="L38" s="231">
        <v>81.604969586747956</v>
      </c>
      <c r="M38" s="231">
        <v>56.043738529995842</v>
      </c>
      <c r="N38" s="231">
        <v>49.579121100573751</v>
      </c>
      <c r="O38" s="231">
        <v>63.472570979600569</v>
      </c>
      <c r="P38" s="231">
        <v>61.085674157984457</v>
      </c>
      <c r="Q38" s="231">
        <v>72.349841495040479</v>
      </c>
      <c r="R38" s="231">
        <v>74.517295785859133</v>
      </c>
      <c r="S38" s="231">
        <v>74.220553641145003</v>
      </c>
      <c r="T38" s="231">
        <v>62.987243667372127</v>
      </c>
      <c r="U38" s="231">
        <v>62.130079553972053</v>
      </c>
      <c r="V38" s="231">
        <v>63.495539538092117</v>
      </c>
      <c r="W38" s="231">
        <v>55.401387850918198</v>
      </c>
      <c r="DA38" s="73" t="s">
        <v>2261</v>
      </c>
    </row>
    <row r="39" spans="1:105" ht="12" customHeight="1" x14ac:dyDescent="0.25">
      <c r="A39" s="64" t="s">
        <v>70</v>
      </c>
      <c r="B39" s="231">
        <v>84.468807919587093</v>
      </c>
      <c r="C39" s="231">
        <v>82.130446386996297</v>
      </c>
      <c r="D39" s="231">
        <v>88.695613916377184</v>
      </c>
      <c r="E39" s="231">
        <v>89.450156125157534</v>
      </c>
      <c r="F39" s="231">
        <v>54.139705224831083</v>
      </c>
      <c r="G39" s="231">
        <v>32.727265578728947</v>
      </c>
      <c r="H39" s="231">
        <v>68.144260329644169</v>
      </c>
      <c r="I39" s="231">
        <v>61.84628886233466</v>
      </c>
      <c r="J39" s="231">
        <v>62.533763400491033</v>
      </c>
      <c r="K39" s="231">
        <v>47.130013210688148</v>
      </c>
      <c r="L39" s="231">
        <v>42.352867941492022</v>
      </c>
      <c r="M39" s="231">
        <v>39.5916395614381</v>
      </c>
      <c r="N39" s="231">
        <v>22.644594235393271</v>
      </c>
      <c r="O39" s="231">
        <v>30.80397869931479</v>
      </c>
      <c r="P39" s="231">
        <v>29.230497382561001</v>
      </c>
      <c r="Q39" s="231">
        <v>18.474023692557719</v>
      </c>
      <c r="R39" s="231">
        <v>21.406306477752391</v>
      </c>
      <c r="S39" s="231">
        <v>19.231230337907789</v>
      </c>
      <c r="T39" s="231">
        <v>18.847932977574381</v>
      </c>
      <c r="U39" s="231">
        <v>17.527995009405458</v>
      </c>
      <c r="V39" s="231">
        <v>14.265488863954049</v>
      </c>
      <c r="W39" s="231">
        <v>9.8038029193511029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308.05573875504939</v>
      </c>
      <c r="C41" s="231">
        <v>376.74334386495832</v>
      </c>
      <c r="D41" s="231">
        <v>459.48585815069259</v>
      </c>
      <c r="E41" s="231">
        <v>429.42345441244402</v>
      </c>
      <c r="F41" s="231">
        <v>424.14986150082728</v>
      </c>
      <c r="G41" s="231">
        <v>353.73762300676742</v>
      </c>
      <c r="H41" s="231">
        <v>203.2212575465725</v>
      </c>
      <c r="I41" s="231">
        <v>192.454735839866</v>
      </c>
      <c r="J41" s="231">
        <v>161.37985794151129</v>
      </c>
      <c r="K41" s="231">
        <v>213.31979619320731</v>
      </c>
      <c r="L41" s="231">
        <v>223.0973046395772</v>
      </c>
      <c r="M41" s="231">
        <v>144.8464738996839</v>
      </c>
      <c r="N41" s="231">
        <v>258.61140142464461</v>
      </c>
      <c r="O41" s="231">
        <v>280.07019283163902</v>
      </c>
      <c r="P41" s="231">
        <v>273.85024895087111</v>
      </c>
      <c r="Q41" s="231">
        <v>276.97734248383392</v>
      </c>
      <c r="R41" s="231">
        <v>287.33859764024379</v>
      </c>
      <c r="S41" s="231">
        <v>311.24575807369689</v>
      </c>
      <c r="T41" s="231">
        <v>309.5380393299447</v>
      </c>
      <c r="U41" s="231">
        <v>316.82129650402999</v>
      </c>
      <c r="V41" s="231">
        <v>294.84047492111091</v>
      </c>
      <c r="W41" s="231">
        <v>341.47181383942723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92.831184594157932</v>
      </c>
      <c r="C43" s="231">
        <v>92.831184594162835</v>
      </c>
      <c r="D43" s="231">
        <v>103.97734051623</v>
      </c>
      <c r="E43" s="231">
        <v>97.214783285522898</v>
      </c>
      <c r="F43" s="231">
        <v>97.562286748144658</v>
      </c>
      <c r="G43" s="231">
        <v>98.569097361834054</v>
      </c>
      <c r="H43" s="231">
        <v>105.9107414962095</v>
      </c>
      <c r="I43" s="231">
        <v>105.8394702488556</v>
      </c>
      <c r="J43" s="231">
        <v>117.6360484724909</v>
      </c>
      <c r="K43" s="231">
        <v>84.447062147319372</v>
      </c>
      <c r="L43" s="231">
        <v>85.133120072547513</v>
      </c>
      <c r="M43" s="231">
        <v>89.33854064551798</v>
      </c>
      <c r="N43" s="231">
        <v>87.975341719755761</v>
      </c>
      <c r="O43" s="231">
        <v>84.179746856796811</v>
      </c>
      <c r="P43" s="231">
        <v>83.164051393710878</v>
      </c>
      <c r="Q43" s="231">
        <v>72.89996536472178</v>
      </c>
      <c r="R43" s="231">
        <v>165.3480108726998</v>
      </c>
      <c r="S43" s="231">
        <v>166.75576234678149</v>
      </c>
      <c r="T43" s="231">
        <v>167.63783223991891</v>
      </c>
      <c r="U43" s="231">
        <v>167.87839675621319</v>
      </c>
      <c r="V43" s="231">
        <v>168.9743124667242</v>
      </c>
      <c r="W43" s="231">
        <v>169.05450063882429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100.21617783486498</v>
      </c>
      <c r="C45" s="263">
        <f t="shared" si="2"/>
        <v>110.30490556532247</v>
      </c>
      <c r="D45" s="263">
        <f t="shared" si="2"/>
        <v>125.47731761130566</v>
      </c>
      <c r="E45" s="263">
        <f t="shared" si="2"/>
        <v>123.77744637708658</v>
      </c>
      <c r="F45" s="263">
        <f t="shared" si="2"/>
        <v>121.63880424767244</v>
      </c>
      <c r="G45" s="263">
        <f t="shared" si="2"/>
        <v>111.16006016276864</v>
      </c>
      <c r="H45" s="263">
        <f t="shared" si="2"/>
        <v>81.879569875551951</v>
      </c>
      <c r="I45" s="263">
        <f t="shared" si="2"/>
        <v>83.400367413574671</v>
      </c>
      <c r="J45" s="263">
        <f t="shared" si="2"/>
        <v>79.662334782675231</v>
      </c>
      <c r="K45" s="263">
        <f t="shared" si="2"/>
        <v>78.588895303998839</v>
      </c>
      <c r="L45" s="263">
        <f t="shared" si="2"/>
        <v>81.273939091484081</v>
      </c>
      <c r="M45" s="263">
        <f t="shared" si="2"/>
        <v>64.485140449548766</v>
      </c>
      <c r="N45" s="263">
        <f t="shared" si="2"/>
        <v>77.481564388545507</v>
      </c>
      <c r="O45" s="263">
        <f t="shared" si="2"/>
        <v>83.052391727730736</v>
      </c>
      <c r="P45" s="263">
        <f t="shared" si="2"/>
        <v>84.574291979350917</v>
      </c>
      <c r="Q45" s="263">
        <f t="shared" si="2"/>
        <v>84.084448327833286</v>
      </c>
      <c r="R45" s="263">
        <f t="shared" si="2"/>
        <v>99.924727334299448</v>
      </c>
      <c r="S45" s="263">
        <f t="shared" si="2"/>
        <v>102.16835049980669</v>
      </c>
      <c r="T45" s="263">
        <f t="shared" si="2"/>
        <v>99.481371559093475</v>
      </c>
      <c r="U45" s="263">
        <f t="shared" si="2"/>
        <v>101.50774024977811</v>
      </c>
      <c r="V45" s="263">
        <f t="shared" si="2"/>
        <v>96.625420545067072</v>
      </c>
      <c r="W45" s="263">
        <f t="shared" si="2"/>
        <v>103.8222313159726</v>
      </c>
      <c r="DA45" s="70"/>
    </row>
    <row r="46" spans="1:105" ht="12" customHeight="1" x14ac:dyDescent="0.25">
      <c r="A46" s="165" t="s">
        <v>2186</v>
      </c>
      <c r="B46" s="348">
        <v>43.51015369277961</v>
      </c>
      <c r="C46" s="348">
        <v>48.823334028841913</v>
      </c>
      <c r="D46" s="348">
        <v>56.065936509262301</v>
      </c>
      <c r="E46" s="348">
        <v>54.517666582649653</v>
      </c>
      <c r="F46" s="348">
        <v>53.001238765610651</v>
      </c>
      <c r="G46" s="348">
        <v>47.149788971280167</v>
      </c>
      <c r="H46" s="348">
        <v>33.667600330761182</v>
      </c>
      <c r="I46" s="348">
        <v>34.094517388055081</v>
      </c>
      <c r="J46" s="348">
        <v>32.330602223607222</v>
      </c>
      <c r="K46" s="348">
        <v>31.995230496108679</v>
      </c>
      <c r="L46" s="348">
        <v>33.103225459850712</v>
      </c>
      <c r="M46" s="348">
        <v>25.439261576076579</v>
      </c>
      <c r="N46" s="348">
        <v>31.980779440925961</v>
      </c>
      <c r="O46" s="348">
        <v>34.797789220798343</v>
      </c>
      <c r="P46" s="348">
        <v>34.461703137628263</v>
      </c>
      <c r="Q46" s="348">
        <v>34.141080201572841</v>
      </c>
      <c r="R46" s="348">
        <v>41.965897090744569</v>
      </c>
      <c r="S46" s="348">
        <v>43.477824962852381</v>
      </c>
      <c r="T46" s="348">
        <v>42.529388976779053</v>
      </c>
      <c r="U46" s="348">
        <v>43.100491206081657</v>
      </c>
      <c r="V46" s="348">
        <v>41.213100708513068</v>
      </c>
      <c r="W46" s="348">
        <v>43.852534795426962</v>
      </c>
      <c r="DA46" s="167" t="s">
        <v>2268</v>
      </c>
    </row>
    <row r="47" spans="1:105" ht="12" customHeight="1" x14ac:dyDescent="0.25">
      <c r="A47" s="59" t="s">
        <v>30</v>
      </c>
      <c r="B47" s="232">
        <v>8.7587418570196127E-2</v>
      </c>
      <c r="C47" s="232">
        <v>0.1022981782677603</v>
      </c>
      <c r="D47" s="232">
        <v>8.4594707409851685E-2</v>
      </c>
      <c r="E47" s="232">
        <v>0.42403523201994958</v>
      </c>
      <c r="F47" s="232">
        <v>0.68632374566621102</v>
      </c>
      <c r="G47" s="232">
        <v>0.53351666185119218</v>
      </c>
      <c r="H47" s="232">
        <v>0.47130000053680521</v>
      </c>
      <c r="I47" s="232">
        <v>0.9222187066728792</v>
      </c>
      <c r="J47" s="232">
        <v>1.1306517819709081</v>
      </c>
      <c r="K47" s="232">
        <v>0.66606920647456835</v>
      </c>
      <c r="L47" s="232">
        <v>0.66259792064512291</v>
      </c>
      <c r="M47" s="232">
        <v>0.64096997862135863</v>
      </c>
      <c r="N47" s="232">
        <v>0.52201963079086888</v>
      </c>
      <c r="O47" s="232">
        <v>0.4758758273389051</v>
      </c>
      <c r="P47" s="232">
        <v>0.52045702596728416</v>
      </c>
      <c r="Q47" s="232">
        <v>0.88216089186246305</v>
      </c>
      <c r="R47" s="232">
        <v>0.70016753499783657</v>
      </c>
      <c r="S47" s="232">
        <v>0.63271991471169309</v>
      </c>
      <c r="T47" s="232">
        <v>0.80394933932947032</v>
      </c>
      <c r="U47" s="232">
        <v>0.76952353572697652</v>
      </c>
      <c r="V47" s="232">
        <v>0.64169376284527968</v>
      </c>
      <c r="W47" s="232">
        <v>0.83442168926121496</v>
      </c>
      <c r="DA47" s="71" t="s">
        <v>2269</v>
      </c>
    </row>
    <row r="48" spans="1:105" ht="12" customHeight="1" x14ac:dyDescent="0.25">
      <c r="A48" s="59" t="s">
        <v>33</v>
      </c>
      <c r="B48" s="232">
        <v>1.0797991547362309</v>
      </c>
      <c r="C48" s="232">
        <v>1.0509553200846351</v>
      </c>
      <c r="D48" s="232">
        <v>1.0429042783480229</v>
      </c>
      <c r="E48" s="232">
        <v>1.0128414223239079</v>
      </c>
      <c r="F48" s="232">
        <v>1.057635890635287</v>
      </c>
      <c r="G48" s="232">
        <v>1.096211454829032</v>
      </c>
      <c r="H48" s="232">
        <v>1.0969896600192961</v>
      </c>
      <c r="I48" s="232">
        <v>1.058309526079273</v>
      </c>
      <c r="J48" s="232">
        <v>1.0691722986706671</v>
      </c>
      <c r="K48" s="232">
        <v>0.84313499542894532</v>
      </c>
      <c r="L48" s="232">
        <v>0.80227633088933392</v>
      </c>
      <c r="M48" s="232">
        <v>0.80284097499756024</v>
      </c>
      <c r="N48" s="232">
        <v>0.66398501949682032</v>
      </c>
      <c r="O48" s="232">
        <v>0.60340260685639024</v>
      </c>
      <c r="P48" s="232">
        <v>1.085137551717537</v>
      </c>
      <c r="Q48" s="232">
        <v>0.9218666394852818</v>
      </c>
      <c r="R48" s="232">
        <v>1.324584561055971</v>
      </c>
      <c r="S48" s="232">
        <v>1.141918180096172</v>
      </c>
      <c r="T48" s="232">
        <v>0.95015347831196839</v>
      </c>
      <c r="U48" s="232">
        <v>1.1515828630153251</v>
      </c>
      <c r="V48" s="232">
        <v>1.086557582648082</v>
      </c>
      <c r="W48" s="232">
        <v>0.8197878675365331</v>
      </c>
      <c r="DA48" s="71" t="s">
        <v>2270</v>
      </c>
    </row>
    <row r="49" spans="1:105" ht="12" customHeight="1" x14ac:dyDescent="0.25">
      <c r="A49" s="59" t="s">
        <v>160</v>
      </c>
      <c r="B49" s="232">
        <v>7.8775788104007338</v>
      </c>
      <c r="C49" s="232">
        <v>8.1845067256564441</v>
      </c>
      <c r="D49" s="232">
        <v>7.9520059777287901</v>
      </c>
      <c r="E49" s="232">
        <v>8.8667583057122332</v>
      </c>
      <c r="F49" s="232">
        <v>10.2779629955477</v>
      </c>
      <c r="G49" s="232">
        <v>11.64835097924299</v>
      </c>
      <c r="H49" s="232">
        <v>5.9214730358218279</v>
      </c>
      <c r="I49" s="232">
        <v>7.6912159788880698</v>
      </c>
      <c r="J49" s="232">
        <v>7.5193379438100623</v>
      </c>
      <c r="K49" s="232">
        <v>6.471484540161816</v>
      </c>
      <c r="L49" s="232">
        <v>7.3103132149644781</v>
      </c>
      <c r="M49" s="232">
        <v>5.4925825186743777</v>
      </c>
      <c r="N49" s="232">
        <v>4.5291453161022792</v>
      </c>
      <c r="O49" s="232">
        <v>5.6124644068970104</v>
      </c>
      <c r="P49" s="232">
        <v>5.4102931542539743</v>
      </c>
      <c r="Q49" s="232">
        <v>6.2500522291069096</v>
      </c>
      <c r="R49" s="232">
        <v>7.6294892719348191</v>
      </c>
      <c r="S49" s="232">
        <v>7.5129633900063491</v>
      </c>
      <c r="T49" s="232">
        <v>6.443154355900778</v>
      </c>
      <c r="U49" s="232">
        <v>6.3354764012983376</v>
      </c>
      <c r="V49" s="232">
        <v>6.6084256687566629</v>
      </c>
      <c r="W49" s="232">
        <v>5.6426452451663067</v>
      </c>
      <c r="DA49" s="71" t="s">
        <v>2271</v>
      </c>
    </row>
    <row r="50" spans="1:105" ht="12" customHeight="1" x14ac:dyDescent="0.25">
      <c r="A50" s="59" t="s">
        <v>70</v>
      </c>
      <c r="B50" s="232">
        <v>7.4736310977225777</v>
      </c>
      <c r="C50" s="232">
        <v>7.1240130819318814</v>
      </c>
      <c r="D50" s="232">
        <v>7.6647608841801942</v>
      </c>
      <c r="E50" s="232">
        <v>7.6839223541594617</v>
      </c>
      <c r="F50" s="232">
        <v>4.6789100429688144</v>
      </c>
      <c r="G50" s="232">
        <v>2.8940969227544051</v>
      </c>
      <c r="H50" s="232">
        <v>6.6218183036913647</v>
      </c>
      <c r="I50" s="232">
        <v>5.9836060996715448</v>
      </c>
      <c r="J50" s="232">
        <v>6.3593330348207529</v>
      </c>
      <c r="K50" s="232">
        <v>4.3804099616901437</v>
      </c>
      <c r="L50" s="232">
        <v>3.9134952589159369</v>
      </c>
      <c r="M50" s="232">
        <v>4.0023548379279594</v>
      </c>
      <c r="N50" s="232">
        <v>2.133755161580984</v>
      </c>
      <c r="O50" s="232">
        <v>2.8095510940633321</v>
      </c>
      <c r="P50" s="232">
        <v>2.6704241205150399</v>
      </c>
      <c r="Q50" s="232">
        <v>1.646152891045193</v>
      </c>
      <c r="R50" s="232">
        <v>2.260698935618731</v>
      </c>
      <c r="S50" s="232">
        <v>2.0079678860813179</v>
      </c>
      <c r="T50" s="232">
        <v>1.98871372364731</v>
      </c>
      <c r="U50" s="232">
        <v>1.8436234308450401</v>
      </c>
      <c r="V50" s="232">
        <v>1.53145436803484</v>
      </c>
      <c r="W50" s="232">
        <v>1.0299574541740251</v>
      </c>
      <c r="DA50" s="71" t="s">
        <v>2272</v>
      </c>
    </row>
    <row r="51" spans="1:105" ht="12" customHeight="1" x14ac:dyDescent="0.25">
      <c r="A51" s="59" t="s">
        <v>162</v>
      </c>
      <c r="B51" s="232">
        <v>26.991557211349871</v>
      </c>
      <c r="C51" s="232">
        <v>32.361560722901203</v>
      </c>
      <c r="D51" s="232">
        <v>39.321670661595441</v>
      </c>
      <c r="E51" s="232">
        <v>36.530109268434103</v>
      </c>
      <c r="F51" s="232">
        <v>36.300406090792627</v>
      </c>
      <c r="G51" s="232">
        <v>30.977612952602549</v>
      </c>
      <c r="H51" s="232">
        <v>19.556019330691889</v>
      </c>
      <c r="I51" s="232">
        <v>18.43916707674331</v>
      </c>
      <c r="J51" s="232">
        <v>16.25210716433482</v>
      </c>
      <c r="K51" s="232">
        <v>19.634131792353209</v>
      </c>
      <c r="L51" s="232">
        <v>20.41454273443583</v>
      </c>
      <c r="M51" s="232">
        <v>14.50051326585533</v>
      </c>
      <c r="N51" s="232">
        <v>24.131874312955009</v>
      </c>
      <c r="O51" s="232">
        <v>25.296495285642699</v>
      </c>
      <c r="P51" s="232">
        <v>24.775391285174418</v>
      </c>
      <c r="Q51" s="232">
        <v>24.440847550072991</v>
      </c>
      <c r="R51" s="232">
        <v>30.05095678713721</v>
      </c>
      <c r="S51" s="232">
        <v>32.182255591956853</v>
      </c>
      <c r="T51" s="232">
        <v>32.343418079589533</v>
      </c>
      <c r="U51" s="232">
        <v>33.000284975195981</v>
      </c>
      <c r="V51" s="232">
        <v>31.344969326228199</v>
      </c>
      <c r="W51" s="232">
        <v>35.525722539288893</v>
      </c>
      <c r="DA51" s="71" t="s">
        <v>2273</v>
      </c>
    </row>
    <row r="52" spans="1:105" ht="12" customHeight="1" x14ac:dyDescent="0.25">
      <c r="A52" s="165" t="s">
        <v>2193</v>
      </c>
      <c r="B52" s="348">
        <v>40.58359327821104</v>
      </c>
      <c r="C52" s="348">
        <v>45.527508829243793</v>
      </c>
      <c r="D52" s="348">
        <v>52.24820795486982</v>
      </c>
      <c r="E52" s="348">
        <v>50.816545440505308</v>
      </c>
      <c r="F52" s="348">
        <v>49.402856491756737</v>
      </c>
      <c r="G52" s="348">
        <v>43.948256862258702</v>
      </c>
      <c r="H52" s="348">
        <v>31.366543845321019</v>
      </c>
      <c r="I52" s="348">
        <v>31.802614194538549</v>
      </c>
      <c r="J52" s="348">
        <v>30.210862935298369</v>
      </c>
      <c r="K52" s="348">
        <v>29.76272429244462</v>
      </c>
      <c r="L52" s="348">
        <v>30.799156700936638</v>
      </c>
      <c r="M52" s="348">
        <v>23.655419978254439</v>
      </c>
      <c r="N52" s="348">
        <v>29.65366885182652</v>
      </c>
      <c r="O52" s="348">
        <v>32.330891474543392</v>
      </c>
      <c r="P52" s="348">
        <v>31.96054797250628</v>
      </c>
      <c r="Q52" s="348">
        <v>31.687876421959011</v>
      </c>
      <c r="R52" s="348">
        <v>39.031267229375537</v>
      </c>
      <c r="S52" s="348">
        <v>40.450159146958818</v>
      </c>
      <c r="T52" s="348">
        <v>39.568134526791972</v>
      </c>
      <c r="U52" s="348">
        <v>40.049886120569248</v>
      </c>
      <c r="V52" s="348">
        <v>38.334486174973691</v>
      </c>
      <c r="W52" s="348">
        <v>40.655874950691747</v>
      </c>
      <c r="DA52" s="167" t="s">
        <v>2274</v>
      </c>
    </row>
    <row r="53" spans="1:105" ht="12" customHeight="1" x14ac:dyDescent="0.25">
      <c r="A53" s="64" t="s">
        <v>30</v>
      </c>
      <c r="B53" s="231">
        <v>6.8183964522011933E-2</v>
      </c>
      <c r="C53" s="231">
        <v>8.1231259936074982E-2</v>
      </c>
      <c r="D53" s="231">
        <v>6.7425246134850098E-2</v>
      </c>
      <c r="E53" s="231">
        <v>0.33999763204694838</v>
      </c>
      <c r="F53" s="231">
        <v>0.54698577348747368</v>
      </c>
      <c r="G53" s="231">
        <v>0.41554728671742908</v>
      </c>
      <c r="H53" s="231">
        <v>0.33406061533663062</v>
      </c>
      <c r="I53" s="231">
        <v>0.65653878982107317</v>
      </c>
      <c r="J53" s="231">
        <v>0.76578645943343648</v>
      </c>
      <c r="K53" s="231">
        <v>0.49360320857730211</v>
      </c>
      <c r="L53" s="231">
        <v>0.49390553745521609</v>
      </c>
      <c r="M53" s="231">
        <v>0.4367183103431469</v>
      </c>
      <c r="N53" s="231">
        <v>0.38157736803969372</v>
      </c>
      <c r="O53" s="231">
        <v>0.35936794762535912</v>
      </c>
      <c r="P53" s="231">
        <v>0.39238884586530498</v>
      </c>
      <c r="Q53" s="231">
        <v>0.68189097491115502</v>
      </c>
      <c r="R53" s="231">
        <v>0.45664298832423739</v>
      </c>
      <c r="S53" s="231">
        <v>0.41738575740003858</v>
      </c>
      <c r="T53" s="231">
        <v>0.52480257261106145</v>
      </c>
      <c r="U53" s="231">
        <v>0.50391553086823715</v>
      </c>
      <c r="V53" s="231">
        <v>0.41170508481070339</v>
      </c>
      <c r="W53" s="231">
        <v>0.54706217276129343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0.84896728041568603</v>
      </c>
      <c r="C55" s="231">
        <v>0.842843592059352</v>
      </c>
      <c r="D55" s="231">
        <v>0.83952038054317668</v>
      </c>
      <c r="E55" s="231">
        <v>0.82020582835048206</v>
      </c>
      <c r="F55" s="231">
        <v>0.85131568045419781</v>
      </c>
      <c r="G55" s="231">
        <v>0.86233149180022084</v>
      </c>
      <c r="H55" s="231">
        <v>0.78530401396647098</v>
      </c>
      <c r="I55" s="231">
        <v>0.76093334358712494</v>
      </c>
      <c r="J55" s="231">
        <v>0.73136463483728609</v>
      </c>
      <c r="K55" s="231">
        <v>0.63104914195233297</v>
      </c>
      <c r="L55" s="231">
        <v>0.60398374840826918</v>
      </c>
      <c r="M55" s="231">
        <v>0.55245980871663469</v>
      </c>
      <c r="N55" s="231">
        <v>0.49018667435765151</v>
      </c>
      <c r="O55" s="231">
        <v>0.46021452699847731</v>
      </c>
      <c r="P55" s="231">
        <v>0.82627386696732863</v>
      </c>
      <c r="Q55" s="231">
        <v>0.71968539199574222</v>
      </c>
      <c r="R55" s="231">
        <v>0.87249301599766749</v>
      </c>
      <c r="S55" s="231">
        <v>0.76079658663931915</v>
      </c>
      <c r="T55" s="231">
        <v>0.62642413502693262</v>
      </c>
      <c r="U55" s="231">
        <v>0.76162023966596881</v>
      </c>
      <c r="V55" s="231">
        <v>0.70407448548061546</v>
      </c>
      <c r="W55" s="231">
        <v>0.54282524271451116</v>
      </c>
      <c r="DA55" s="73" t="s">
        <v>2277</v>
      </c>
    </row>
    <row r="56" spans="1:105" ht="12" customHeight="1" x14ac:dyDescent="0.25">
      <c r="A56" s="64" t="s">
        <v>160</v>
      </c>
      <c r="B56" s="231">
        <v>6.3113474475821958</v>
      </c>
      <c r="C56" s="231">
        <v>6.6886213278077324</v>
      </c>
      <c r="D56" s="231">
        <v>6.522962105914047</v>
      </c>
      <c r="E56" s="231">
        <v>7.3169086012193496</v>
      </c>
      <c r="F56" s="231">
        <v>8.4302968133316281</v>
      </c>
      <c r="G56" s="231">
        <v>9.337394796914932</v>
      </c>
      <c r="H56" s="231">
        <v>4.3196285442533382</v>
      </c>
      <c r="I56" s="231">
        <v>5.6352122687540884</v>
      </c>
      <c r="J56" s="231">
        <v>5.2413990435822404</v>
      </c>
      <c r="K56" s="231">
        <v>4.9357294500969999</v>
      </c>
      <c r="L56" s="231">
        <v>5.6081370917633011</v>
      </c>
      <c r="M56" s="231">
        <v>3.851492996110299</v>
      </c>
      <c r="N56" s="231">
        <v>3.4072251901960739</v>
      </c>
      <c r="O56" s="231">
        <v>4.3620245362861141</v>
      </c>
      <c r="P56" s="231">
        <v>4.1979898620830003</v>
      </c>
      <c r="Q56" s="231">
        <v>4.9720970637727246</v>
      </c>
      <c r="R56" s="231">
        <v>5.1210509922478797</v>
      </c>
      <c r="S56" s="231">
        <v>5.1006579863208108</v>
      </c>
      <c r="T56" s="231">
        <v>4.328671394741705</v>
      </c>
      <c r="U56" s="231">
        <v>4.2697645183292661</v>
      </c>
      <c r="V56" s="231">
        <v>4.3636030041842471</v>
      </c>
      <c r="W56" s="231">
        <v>3.807348740098718</v>
      </c>
      <c r="DA56" s="73" t="s">
        <v>2278</v>
      </c>
    </row>
    <row r="57" spans="1:105" ht="12" customHeight="1" x14ac:dyDescent="0.25">
      <c r="A57" s="64" t="s">
        <v>70</v>
      </c>
      <c r="B57" s="231">
        <v>5.8049486102350496</v>
      </c>
      <c r="C57" s="231">
        <v>5.6442494259661951</v>
      </c>
      <c r="D57" s="231">
        <v>6.0954273348804584</v>
      </c>
      <c r="E57" s="231">
        <v>6.1472817276924516</v>
      </c>
      <c r="F57" s="231">
        <v>3.720642144051638</v>
      </c>
      <c r="G57" s="231">
        <v>2.24911537781963</v>
      </c>
      <c r="H57" s="231">
        <v>4.6830769728944581</v>
      </c>
      <c r="I57" s="231">
        <v>4.2502615749162791</v>
      </c>
      <c r="J57" s="231">
        <v>4.2975068772134533</v>
      </c>
      <c r="K57" s="231">
        <v>3.238915185688358</v>
      </c>
      <c r="L57" s="231">
        <v>2.9106155035416599</v>
      </c>
      <c r="M57" s="231">
        <v>2.7208556473046128</v>
      </c>
      <c r="N57" s="231">
        <v>1.5562041074525601</v>
      </c>
      <c r="O57" s="231">
        <v>2.1169413626687721</v>
      </c>
      <c r="P57" s="231">
        <v>2.008807029914649</v>
      </c>
      <c r="Q57" s="231">
        <v>1.2695900510594831</v>
      </c>
      <c r="R57" s="231">
        <v>1.4711052765961861</v>
      </c>
      <c r="S57" s="231">
        <v>1.321627551905596</v>
      </c>
      <c r="T57" s="231">
        <v>1.295286213203477</v>
      </c>
      <c r="U57" s="231">
        <v>1.204576136162814</v>
      </c>
      <c r="V57" s="231">
        <v>0.98036697562924979</v>
      </c>
      <c r="W57" s="231">
        <v>0.67374659987960772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21.170509879379829</v>
      </c>
      <c r="C59" s="231">
        <v>25.890927127397831</v>
      </c>
      <c r="D59" s="231">
        <v>31.577239686319949</v>
      </c>
      <c r="E59" s="231">
        <v>29.511261568494451</v>
      </c>
      <c r="F59" s="231">
        <v>29.1488445225196</v>
      </c>
      <c r="G59" s="231">
        <v>24.309905320503809</v>
      </c>
      <c r="H59" s="231">
        <v>13.965971411461609</v>
      </c>
      <c r="I59" s="231">
        <v>13.226063902906381</v>
      </c>
      <c r="J59" s="231">
        <v>11.0905055386756</v>
      </c>
      <c r="K59" s="231">
        <v>14.659973130273521</v>
      </c>
      <c r="L59" s="231">
        <v>15.33191269548378</v>
      </c>
      <c r="M59" s="231">
        <v>9.9542820370079124</v>
      </c>
      <c r="N59" s="231">
        <v>17.772547432184329</v>
      </c>
      <c r="O59" s="231">
        <v>19.247259629779698</v>
      </c>
      <c r="P59" s="231">
        <v>18.819806520452339</v>
      </c>
      <c r="Q59" s="231">
        <v>19.03470972206409</v>
      </c>
      <c r="R59" s="231">
        <v>19.746766103607349</v>
      </c>
      <c r="S59" s="231">
        <v>21.389737528810301</v>
      </c>
      <c r="T59" s="231">
        <v>21.272377999389061</v>
      </c>
      <c r="U59" s="231">
        <v>21.772905172105158</v>
      </c>
      <c r="V59" s="231">
        <v>20.262317502618199</v>
      </c>
      <c r="W59" s="231">
        <v>23.466962302447431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6.3796360960762657</v>
      </c>
      <c r="C61" s="231">
        <v>6.3796360960766032</v>
      </c>
      <c r="D61" s="231">
        <v>7.1456332010773398</v>
      </c>
      <c r="E61" s="231">
        <v>6.6808900827016204</v>
      </c>
      <c r="F61" s="231">
        <v>6.7047715579121938</v>
      </c>
      <c r="G61" s="231">
        <v>6.7739625885026786</v>
      </c>
      <c r="H61" s="231">
        <v>7.2785022874085152</v>
      </c>
      <c r="I61" s="231">
        <v>7.2736043145536007</v>
      </c>
      <c r="J61" s="231">
        <v>8.0843003815563623</v>
      </c>
      <c r="K61" s="231">
        <v>5.8034541758560989</v>
      </c>
      <c r="L61" s="231">
        <v>5.8506021242844142</v>
      </c>
      <c r="M61" s="231">
        <v>6.1396111787718288</v>
      </c>
      <c r="N61" s="231">
        <v>6.0459280795962043</v>
      </c>
      <c r="O61" s="231">
        <v>5.785083471184965</v>
      </c>
      <c r="P61" s="231">
        <v>5.7152818472236593</v>
      </c>
      <c r="Q61" s="231">
        <v>5.0099032181558174</v>
      </c>
      <c r="R61" s="231">
        <v>11.36320885260222</v>
      </c>
      <c r="S61" s="231">
        <v>11.45995373588276</v>
      </c>
      <c r="T61" s="231">
        <v>11.520572211819729</v>
      </c>
      <c r="U61" s="231">
        <v>11.53710452343781</v>
      </c>
      <c r="V61" s="231">
        <v>11.61241912225068</v>
      </c>
      <c r="W61" s="231">
        <v>11.61792989279018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2284</v>
      </c>
    </row>
    <row r="63" spans="1:105" ht="12" customHeight="1" x14ac:dyDescent="0.25">
      <c r="A63" s="166" t="s">
        <v>2205</v>
      </c>
      <c r="B63" s="349">
        <v>6.3102488634729363</v>
      </c>
      <c r="C63" s="349">
        <v>6.2443503040039774</v>
      </c>
      <c r="D63" s="349">
        <v>6.717590837261306</v>
      </c>
      <c r="E63" s="349">
        <v>7.2186011900623956</v>
      </c>
      <c r="F63" s="349">
        <v>7.5283808980240741</v>
      </c>
      <c r="G63" s="349">
        <v>7.8521845861138422</v>
      </c>
      <c r="H63" s="349">
        <v>6.5932258771834107</v>
      </c>
      <c r="I63" s="349">
        <v>6.8506898830642626</v>
      </c>
      <c r="J63" s="349">
        <v>6.7010334233865434</v>
      </c>
      <c r="K63" s="349">
        <v>6.5875564395658683</v>
      </c>
      <c r="L63" s="349">
        <v>6.7991513379231394</v>
      </c>
      <c r="M63" s="349">
        <v>6.023758239180113</v>
      </c>
      <c r="N63" s="349">
        <v>6.2024918684483747</v>
      </c>
      <c r="O63" s="349">
        <v>6.2324707913343573</v>
      </c>
      <c r="P63" s="349">
        <v>7.1046293348570897</v>
      </c>
      <c r="Q63" s="349">
        <v>7.1451195388488182</v>
      </c>
      <c r="R63" s="349">
        <v>7.4081653075134346</v>
      </c>
      <c r="S63" s="349">
        <v>7.1391995570412004</v>
      </c>
      <c r="T63" s="349">
        <v>6.8039620303749881</v>
      </c>
      <c r="U63" s="349">
        <v>7.1849914879515087</v>
      </c>
      <c r="V63" s="349">
        <v>6.6841893361774538</v>
      </c>
      <c r="W63" s="349">
        <v>7.5593452153406986</v>
      </c>
      <c r="DA63" s="168" t="s">
        <v>2285</v>
      </c>
    </row>
    <row r="64" spans="1:105" ht="12" customHeight="1" x14ac:dyDescent="0.25">
      <c r="A64" s="60" t="s">
        <v>2207</v>
      </c>
      <c r="B64" s="264">
        <v>7.3312483087914444</v>
      </c>
      <c r="C64" s="264">
        <v>7.2546873500858133</v>
      </c>
      <c r="D64" s="264">
        <v>7.8044982900595654</v>
      </c>
      <c r="E64" s="264">
        <v>8.3865722115686587</v>
      </c>
      <c r="F64" s="264">
        <v>8.7464743341676794</v>
      </c>
      <c r="G64" s="264">
        <v>9.1226695195002012</v>
      </c>
      <c r="H64" s="264">
        <v>7.6600110562007417</v>
      </c>
      <c r="I64" s="264">
        <v>7.9591327863459203</v>
      </c>
      <c r="J64" s="264">
        <v>7.7852618835257497</v>
      </c>
      <c r="K64" s="264">
        <v>7.6534243025172231</v>
      </c>
      <c r="L64" s="264">
        <v>7.8992552949698558</v>
      </c>
      <c r="M64" s="264">
        <v>6.9984034479509756</v>
      </c>
      <c r="N64" s="264">
        <v>7.206056211835147</v>
      </c>
      <c r="O64" s="264">
        <v>7.2408857300463021</v>
      </c>
      <c r="P64" s="264">
        <v>8.254159688892992</v>
      </c>
      <c r="Q64" s="264">
        <v>8.3012012154570645</v>
      </c>
      <c r="R64" s="264">
        <v>8.6068078386474962</v>
      </c>
      <c r="S64" s="264">
        <v>8.2943233794866966</v>
      </c>
      <c r="T64" s="264">
        <v>7.9048443583593961</v>
      </c>
      <c r="U64" s="264">
        <v>8.3475244533755202</v>
      </c>
      <c r="V64" s="264">
        <v>7.7656924198585413</v>
      </c>
      <c r="W64" s="264">
        <v>8.7824486838124969</v>
      </c>
      <c r="DA64" s="72" t="s">
        <v>2286</v>
      </c>
    </row>
    <row r="65" spans="1:105" ht="12" customHeight="1" x14ac:dyDescent="0.25">
      <c r="A65" s="101" t="s">
        <v>2209</v>
      </c>
      <c r="B65" s="280">
        <v>2.4809336916099451</v>
      </c>
      <c r="C65" s="280">
        <v>2.4550250531469708</v>
      </c>
      <c r="D65" s="280">
        <v>2.6410840198526682</v>
      </c>
      <c r="E65" s="280">
        <v>2.8380609523005451</v>
      </c>
      <c r="F65" s="280">
        <v>2.9598537581133169</v>
      </c>
      <c r="G65" s="280">
        <v>3.0871602236157458</v>
      </c>
      <c r="H65" s="280">
        <v>2.59218876608558</v>
      </c>
      <c r="I65" s="280">
        <v>2.6934131615708532</v>
      </c>
      <c r="J65" s="280">
        <v>2.634574316857337</v>
      </c>
      <c r="K65" s="280">
        <v>2.5899597733624482</v>
      </c>
      <c r="L65" s="280">
        <v>2.6731502978037329</v>
      </c>
      <c r="M65" s="280">
        <v>2.3682972080866551</v>
      </c>
      <c r="N65" s="280">
        <v>2.4385680155095031</v>
      </c>
      <c r="O65" s="280">
        <v>2.4503545110083609</v>
      </c>
      <c r="P65" s="280">
        <v>2.7932518454662851</v>
      </c>
      <c r="Q65" s="280">
        <v>2.80917094999554</v>
      </c>
      <c r="R65" s="280">
        <v>2.9125898680184208</v>
      </c>
      <c r="S65" s="280">
        <v>2.806843453467589</v>
      </c>
      <c r="T65" s="280">
        <v>2.675041666788061</v>
      </c>
      <c r="U65" s="280">
        <v>2.8248469818001838</v>
      </c>
      <c r="V65" s="280">
        <v>2.627951905544315</v>
      </c>
      <c r="W65" s="280">
        <v>2.972027670700693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141.25642685518625</v>
      </c>
      <c r="C66" s="263">
        <f t="shared" si="3"/>
        <v>143.42188524699512</v>
      </c>
      <c r="D66" s="263">
        <f t="shared" si="3"/>
        <v>156.5005052586892</v>
      </c>
      <c r="E66" s="263">
        <f t="shared" si="3"/>
        <v>164.56417528171608</v>
      </c>
      <c r="F66" s="263">
        <f t="shared" si="3"/>
        <v>169.06529543678599</v>
      </c>
      <c r="G66" s="263">
        <f t="shared" si="3"/>
        <v>171.10896866249419</v>
      </c>
      <c r="H66" s="263">
        <f t="shared" si="3"/>
        <v>140.03922205065484</v>
      </c>
      <c r="I66" s="263">
        <f t="shared" si="3"/>
        <v>144.96151028298559</v>
      </c>
      <c r="J66" s="263">
        <f t="shared" si="3"/>
        <v>141.17608845356665</v>
      </c>
      <c r="K66" s="263">
        <f t="shared" si="3"/>
        <v>138.80131710397123</v>
      </c>
      <c r="L66" s="263">
        <f t="shared" si="3"/>
        <v>143.2938130240673</v>
      </c>
      <c r="M66" s="263">
        <f t="shared" si="3"/>
        <v>124.48873955303799</v>
      </c>
      <c r="N66" s="263">
        <f t="shared" si="3"/>
        <v>131.69946713998308</v>
      </c>
      <c r="O66" s="263">
        <f t="shared" si="3"/>
        <v>134.08390036784817</v>
      </c>
      <c r="P66" s="263">
        <f t="shared" si="3"/>
        <v>149.50591139170695</v>
      </c>
      <c r="Q66" s="263">
        <f t="shared" si="3"/>
        <v>150.02804403413307</v>
      </c>
      <c r="R66" s="263">
        <f t="shared" si="3"/>
        <v>159.72546956728394</v>
      </c>
      <c r="S66" s="263">
        <f t="shared" si="3"/>
        <v>155.83617992733355</v>
      </c>
      <c r="T66" s="263">
        <f t="shared" si="3"/>
        <v>149.20875002950419</v>
      </c>
      <c r="U66" s="263">
        <f t="shared" si="3"/>
        <v>156.38467994795397</v>
      </c>
      <c r="V66" s="263">
        <f t="shared" si="3"/>
        <v>146.19546564489616</v>
      </c>
      <c r="W66" s="263">
        <f t="shared" si="3"/>
        <v>163.50331197816013</v>
      </c>
      <c r="DA66" s="70"/>
    </row>
    <row r="67" spans="1:105" ht="12" customHeight="1" x14ac:dyDescent="0.25">
      <c r="A67" s="165" t="s">
        <v>2212</v>
      </c>
      <c r="B67" s="348">
        <v>20.369557644650619</v>
      </c>
      <c r="C67" s="348">
        <v>22.786352969387028</v>
      </c>
      <c r="D67" s="348">
        <v>26.106355388673219</v>
      </c>
      <c r="E67" s="348">
        <v>25.448681758256232</v>
      </c>
      <c r="F67" s="348">
        <v>24.656855023692909</v>
      </c>
      <c r="G67" s="348">
        <v>21.917078921014259</v>
      </c>
      <c r="H67" s="348">
        <v>15.81028618200817</v>
      </c>
      <c r="I67" s="348">
        <v>16.030042294794839</v>
      </c>
      <c r="J67" s="348">
        <v>15.230153068630459</v>
      </c>
      <c r="K67" s="348">
        <v>14.976228208439871</v>
      </c>
      <c r="L67" s="348">
        <v>15.476261159708431</v>
      </c>
      <c r="M67" s="348">
        <v>11.931853369802489</v>
      </c>
      <c r="N67" s="348">
        <v>14.805203182149929</v>
      </c>
      <c r="O67" s="348">
        <v>16.147344585291808</v>
      </c>
      <c r="P67" s="348">
        <v>15.98755351935135</v>
      </c>
      <c r="Q67" s="348">
        <v>15.83441997437067</v>
      </c>
      <c r="R67" s="348">
        <v>19.428042407364071</v>
      </c>
      <c r="S67" s="348">
        <v>20.098281447075781</v>
      </c>
      <c r="T67" s="348">
        <v>19.653092338247809</v>
      </c>
      <c r="U67" s="348">
        <v>19.900407410282739</v>
      </c>
      <c r="V67" s="348">
        <v>19.02159890053272</v>
      </c>
      <c r="W67" s="348">
        <v>20.186823726484011</v>
      </c>
      <c r="DA67" s="167" t="s">
        <v>2288</v>
      </c>
    </row>
    <row r="68" spans="1:105" ht="12" customHeight="1" x14ac:dyDescent="0.25">
      <c r="A68" s="165" t="s">
        <v>2214</v>
      </c>
      <c r="B68" s="348">
        <v>7.6445549665328301</v>
      </c>
      <c r="C68" s="348">
        <v>8.5758188376414868</v>
      </c>
      <c r="D68" s="348">
        <v>9.8417677034103761</v>
      </c>
      <c r="E68" s="348">
        <v>9.572091661923432</v>
      </c>
      <c r="F68" s="348">
        <v>9.3058012228239821</v>
      </c>
      <c r="G68" s="348">
        <v>8.2783420128354344</v>
      </c>
      <c r="H68" s="348">
        <v>5.9083794500881686</v>
      </c>
      <c r="I68" s="348">
        <v>5.9905201252870377</v>
      </c>
      <c r="J68" s="348">
        <v>5.690688863158698</v>
      </c>
      <c r="K68" s="348">
        <v>5.6062749359729471</v>
      </c>
      <c r="L68" s="348">
        <v>5.801503201284465</v>
      </c>
      <c r="M68" s="348">
        <v>4.4558685831615001</v>
      </c>
      <c r="N68" s="348">
        <v>5.5857326369091478</v>
      </c>
      <c r="O68" s="348">
        <v>6.0900294190275632</v>
      </c>
      <c r="P68" s="348">
        <v>6.0202694241840078</v>
      </c>
      <c r="Q68" s="348">
        <v>5.9689074700642983</v>
      </c>
      <c r="R68" s="348">
        <v>7.3521500598269709</v>
      </c>
      <c r="S68" s="348">
        <v>7.6194205595379518</v>
      </c>
      <c r="T68" s="348">
        <v>7.4532774177890673</v>
      </c>
      <c r="U68" s="348">
        <v>7.5440228703565344</v>
      </c>
      <c r="V68" s="348">
        <v>7.2209004429313346</v>
      </c>
      <c r="W68" s="348">
        <v>7.6581703508228216</v>
      </c>
      <c r="DA68" s="167" t="s">
        <v>2289</v>
      </c>
    </row>
    <row r="69" spans="1:105" ht="12" customHeight="1" x14ac:dyDescent="0.25">
      <c r="A69" s="64" t="s">
        <v>30</v>
      </c>
      <c r="B69" s="231">
        <v>1.284351686287206E-2</v>
      </c>
      <c r="C69" s="231">
        <v>1.530117915693379E-2</v>
      </c>
      <c r="D69" s="231">
        <v>1.270060037997176E-2</v>
      </c>
      <c r="E69" s="231">
        <v>6.4043875288621835E-2</v>
      </c>
      <c r="F69" s="231">
        <v>0.1030333312940394</v>
      </c>
      <c r="G69" s="231">
        <v>7.8274835171150067E-2</v>
      </c>
      <c r="H69" s="231">
        <v>6.2925545271165867E-2</v>
      </c>
      <c r="I69" s="231">
        <v>0.1236693565313933</v>
      </c>
      <c r="J69" s="231">
        <v>0.14424786493483019</v>
      </c>
      <c r="K69" s="231">
        <v>9.297788970431177E-2</v>
      </c>
      <c r="L69" s="231">
        <v>9.3034838080206919E-2</v>
      </c>
      <c r="M69" s="231">
        <v>8.2262728818099706E-2</v>
      </c>
      <c r="N69" s="231">
        <v>7.1876069326036449E-2</v>
      </c>
      <c r="O69" s="231">
        <v>6.7692577392034381E-2</v>
      </c>
      <c r="P69" s="231">
        <v>7.3912580384600343E-2</v>
      </c>
      <c r="Q69" s="231">
        <v>0.1284448373793865</v>
      </c>
      <c r="R69" s="231">
        <v>8.6015853756366015E-2</v>
      </c>
      <c r="S69" s="231">
        <v>7.862113989806821E-2</v>
      </c>
      <c r="T69" s="231">
        <v>9.8854778220366119E-2</v>
      </c>
      <c r="U69" s="231">
        <v>9.4920377005651285E-2</v>
      </c>
      <c r="V69" s="231">
        <v>7.7551096307833328E-2</v>
      </c>
      <c r="W69" s="231">
        <v>0.103047722292986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0.1599162744273315</v>
      </c>
      <c r="C71" s="231">
        <v>0.15876278188375609</v>
      </c>
      <c r="D71" s="231">
        <v>0.15813680298320221</v>
      </c>
      <c r="E71" s="231">
        <v>0.15449860478624031</v>
      </c>
      <c r="F71" s="231">
        <v>0.16035863232932249</v>
      </c>
      <c r="G71" s="231">
        <v>0.16243363280447379</v>
      </c>
      <c r="H71" s="231">
        <v>0.1479243017997785</v>
      </c>
      <c r="I71" s="231">
        <v>0.14333370460920911</v>
      </c>
      <c r="J71" s="231">
        <v>0.13776397553721739</v>
      </c>
      <c r="K71" s="231">
        <v>0.118867982417614</v>
      </c>
      <c r="L71" s="231">
        <v>0.11376979194393989</v>
      </c>
      <c r="M71" s="231">
        <v>0.1040644515034104</v>
      </c>
      <c r="N71" s="231">
        <v>9.2334332011967599E-2</v>
      </c>
      <c r="O71" s="231">
        <v>8.6688608963702063E-2</v>
      </c>
      <c r="P71" s="231">
        <v>0.155641614830411</v>
      </c>
      <c r="Q71" s="231">
        <v>0.1355640073565387</v>
      </c>
      <c r="R71" s="231">
        <v>0.16434771492476841</v>
      </c>
      <c r="S71" s="231">
        <v>0.1433079442977111</v>
      </c>
      <c r="T71" s="231">
        <v>0.1179967899773723</v>
      </c>
      <c r="U71" s="231">
        <v>0.1434630922362489</v>
      </c>
      <c r="V71" s="231">
        <v>0.13262344878859239</v>
      </c>
      <c r="W71" s="231">
        <v>0.1022496302066115</v>
      </c>
      <c r="DA71" s="73" t="s">
        <v>2292</v>
      </c>
    </row>
    <row r="72" spans="1:105" ht="12" customHeight="1" x14ac:dyDescent="0.25">
      <c r="A72" s="64" t="s">
        <v>160</v>
      </c>
      <c r="B72" s="231">
        <v>1.188841070458696</v>
      </c>
      <c r="C72" s="231">
        <v>1.2599065105011791</v>
      </c>
      <c r="D72" s="231">
        <v>1.22870200333007</v>
      </c>
      <c r="E72" s="231">
        <v>1.378254251753229</v>
      </c>
      <c r="F72" s="231">
        <v>1.587978347109559</v>
      </c>
      <c r="G72" s="231">
        <v>1.7588444492803761</v>
      </c>
      <c r="H72" s="231">
        <v>0.81366964268483921</v>
      </c>
      <c r="I72" s="231">
        <v>1.06148042735534</v>
      </c>
      <c r="J72" s="231">
        <v>0.98729954283543586</v>
      </c>
      <c r="K72" s="231">
        <v>0.9297218908769973</v>
      </c>
      <c r="L72" s="231">
        <v>1.0563803940163561</v>
      </c>
      <c r="M72" s="231">
        <v>0.72548898541689844</v>
      </c>
      <c r="N72" s="231">
        <v>0.641804190951061</v>
      </c>
      <c r="O72" s="231">
        <v>0.82165559132259214</v>
      </c>
      <c r="P72" s="231">
        <v>0.79075709313474785</v>
      </c>
      <c r="Q72" s="231">
        <v>0.93657230010123327</v>
      </c>
      <c r="R72" s="231">
        <v>0.9646301038029248</v>
      </c>
      <c r="S72" s="231">
        <v>0.96078876196624685</v>
      </c>
      <c r="T72" s="231">
        <v>0.81537300510370048</v>
      </c>
      <c r="U72" s="231">
        <v>0.80427697298168976</v>
      </c>
      <c r="V72" s="231">
        <v>0.82195292045575863</v>
      </c>
      <c r="W72" s="231">
        <v>0.71717372389671152</v>
      </c>
      <c r="DA72" s="73" t="s">
        <v>2293</v>
      </c>
    </row>
    <row r="73" spans="1:105" ht="12" customHeight="1" x14ac:dyDescent="0.25">
      <c r="A73" s="64" t="s">
        <v>70</v>
      </c>
      <c r="B73" s="231">
        <v>1.0934529238115891</v>
      </c>
      <c r="C73" s="231">
        <v>1.0631827173565129</v>
      </c>
      <c r="D73" s="231">
        <v>1.148169137872219</v>
      </c>
      <c r="E73" s="231">
        <v>1.1579367243298799</v>
      </c>
      <c r="F73" s="231">
        <v>0.70084117948895086</v>
      </c>
      <c r="G73" s="231">
        <v>0.42365608224857298</v>
      </c>
      <c r="H73" s="231">
        <v>0.88213084253967611</v>
      </c>
      <c r="I73" s="231">
        <v>0.80060328834988093</v>
      </c>
      <c r="J73" s="231">
        <v>0.80950268047234053</v>
      </c>
      <c r="K73" s="231">
        <v>0.61010036738728068</v>
      </c>
      <c r="L73" s="231">
        <v>0.54825998404662857</v>
      </c>
      <c r="M73" s="231">
        <v>0.51251574519865273</v>
      </c>
      <c r="N73" s="231">
        <v>0.29313539974175651</v>
      </c>
      <c r="O73" s="231">
        <v>0.39875903784342509</v>
      </c>
      <c r="P73" s="231">
        <v>0.37839024386203901</v>
      </c>
      <c r="Q73" s="231">
        <v>0.23914715643225709</v>
      </c>
      <c r="R73" s="231">
        <v>0.27710570307074972</v>
      </c>
      <c r="S73" s="231">
        <v>0.24894923415396261</v>
      </c>
      <c r="T73" s="231">
        <v>0.243987430741929</v>
      </c>
      <c r="U73" s="231">
        <v>0.22690076803066839</v>
      </c>
      <c r="V73" s="231">
        <v>0.18466746355343211</v>
      </c>
      <c r="W73" s="231">
        <v>0.1269107168748291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3.98779687478623</v>
      </c>
      <c r="C75" s="231">
        <v>4.8769613425569309</v>
      </c>
      <c r="D75" s="231">
        <v>5.9480673093345029</v>
      </c>
      <c r="E75" s="231">
        <v>5.5589079962814996</v>
      </c>
      <c r="F75" s="231">
        <v>5.4906410734939959</v>
      </c>
      <c r="G75" s="231">
        <v>4.5791511407043188</v>
      </c>
      <c r="H75" s="231">
        <v>2.6307092963417982</v>
      </c>
      <c r="I75" s="231">
        <v>2.49133613683555</v>
      </c>
      <c r="J75" s="231">
        <v>2.089070295373797</v>
      </c>
      <c r="K75" s="231">
        <v>2.7614353818797772</v>
      </c>
      <c r="L75" s="231">
        <v>2.8880057154927909</v>
      </c>
      <c r="M75" s="231">
        <v>1.875044815835285</v>
      </c>
      <c r="N75" s="231">
        <v>3.3477374664502331</v>
      </c>
      <c r="O75" s="231">
        <v>3.625522589542991</v>
      </c>
      <c r="P75" s="231">
        <v>3.545005106345593</v>
      </c>
      <c r="Q75" s="231">
        <v>3.5854854878126252</v>
      </c>
      <c r="R75" s="231">
        <v>3.719612451649029</v>
      </c>
      <c r="S75" s="231">
        <v>4.0290918336817203</v>
      </c>
      <c r="T75" s="231">
        <v>4.0069853295248086</v>
      </c>
      <c r="U75" s="231">
        <v>4.1012674562414144</v>
      </c>
      <c r="V75" s="231">
        <v>3.8167246265319599</v>
      </c>
      <c r="W75" s="231">
        <v>4.420369630377909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1.201704306186111</v>
      </c>
      <c r="C77" s="231">
        <v>1.2017043061861741</v>
      </c>
      <c r="D77" s="231">
        <v>1.3459918495104131</v>
      </c>
      <c r="E77" s="231">
        <v>1.2584502094839609</v>
      </c>
      <c r="F77" s="231">
        <v>1.262948659108114</v>
      </c>
      <c r="G77" s="231">
        <v>1.2759818726265439</v>
      </c>
      <c r="H77" s="231">
        <v>1.3710198214509111</v>
      </c>
      <c r="I77" s="231">
        <v>1.370097211605664</v>
      </c>
      <c r="J77" s="231">
        <v>1.5228045040050771</v>
      </c>
      <c r="K77" s="231">
        <v>1.0931714237069661</v>
      </c>
      <c r="L77" s="231">
        <v>1.102052477704544</v>
      </c>
      <c r="M77" s="231">
        <v>1.1564918563891531</v>
      </c>
      <c r="N77" s="231">
        <v>1.138845178428094</v>
      </c>
      <c r="O77" s="231">
        <v>1.089711013962819</v>
      </c>
      <c r="P77" s="231">
        <v>1.0765627856266169</v>
      </c>
      <c r="Q77" s="231">
        <v>0.94369368098225892</v>
      </c>
      <c r="R77" s="231">
        <v>2.1404382326231328</v>
      </c>
      <c r="S77" s="231">
        <v>2.158661645540243</v>
      </c>
      <c r="T77" s="231">
        <v>2.1700800842208912</v>
      </c>
      <c r="U77" s="231">
        <v>2.173194203860862</v>
      </c>
      <c r="V77" s="231">
        <v>2.1873808872937581</v>
      </c>
      <c r="W77" s="231">
        <v>2.1884189271737751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2299</v>
      </c>
    </row>
    <row r="79" spans="1:105" ht="12" customHeight="1" x14ac:dyDescent="0.25">
      <c r="A79" s="165" t="s">
        <v>2226</v>
      </c>
      <c r="B79" s="348">
        <v>113.2423142440028</v>
      </c>
      <c r="C79" s="348">
        <v>112.0597134399666</v>
      </c>
      <c r="D79" s="348">
        <v>120.5523821666056</v>
      </c>
      <c r="E79" s="348">
        <v>129.54340186153641</v>
      </c>
      <c r="F79" s="348">
        <v>135.10263919026909</v>
      </c>
      <c r="G79" s="348">
        <v>140.91354772864449</v>
      </c>
      <c r="H79" s="348">
        <v>118.3205564185585</v>
      </c>
      <c r="I79" s="348">
        <v>122.9409478629037</v>
      </c>
      <c r="J79" s="348">
        <v>120.25524652177749</v>
      </c>
      <c r="K79" s="348">
        <v>118.2188139595584</v>
      </c>
      <c r="L79" s="348">
        <v>122.0160486630744</v>
      </c>
      <c r="M79" s="348">
        <v>108.101017600074</v>
      </c>
      <c r="N79" s="348">
        <v>111.308531320924</v>
      </c>
      <c r="O79" s="348">
        <v>111.8465263635288</v>
      </c>
      <c r="P79" s="348">
        <v>127.4980884481716</v>
      </c>
      <c r="Q79" s="348">
        <v>128.22471658969809</v>
      </c>
      <c r="R79" s="348">
        <v>132.94527710009291</v>
      </c>
      <c r="S79" s="348">
        <v>128.11847792071981</v>
      </c>
      <c r="T79" s="348">
        <v>122.1023802734673</v>
      </c>
      <c r="U79" s="348">
        <v>128.9402496673147</v>
      </c>
      <c r="V79" s="348">
        <v>119.9529663014321</v>
      </c>
      <c r="W79" s="348">
        <v>135.65831790085329</v>
      </c>
      <c r="DA79" s="167" t="s">
        <v>2300</v>
      </c>
    </row>
    <row r="80" spans="1:105" ht="12" customHeight="1" x14ac:dyDescent="0.25">
      <c r="A80" s="132" t="s">
        <v>2228</v>
      </c>
      <c r="B80" s="318">
        <v>110.01001357448889</v>
      </c>
      <c r="C80" s="318">
        <v>108.86116800935049</v>
      </c>
      <c r="D80" s="318">
        <v>117.1114285955843</v>
      </c>
      <c r="E80" s="318">
        <v>125.8458156071092</v>
      </c>
      <c r="F80" s="318">
        <v>131.24637438304461</v>
      </c>
      <c r="G80" s="318">
        <v>136.89142086107211</v>
      </c>
      <c r="H80" s="318">
        <v>114.94330634836911</v>
      </c>
      <c r="I80" s="318">
        <v>119.4318169276978</v>
      </c>
      <c r="J80" s="318">
        <v>116.8227741598354</v>
      </c>
      <c r="K80" s="318">
        <v>114.84446794710171</v>
      </c>
      <c r="L80" s="318">
        <v>118.5333173323167</v>
      </c>
      <c r="M80" s="318">
        <v>105.0154661090389</v>
      </c>
      <c r="N80" s="318">
        <v>108.13142704931749</v>
      </c>
      <c r="O80" s="318">
        <v>108.6540659792535</v>
      </c>
      <c r="P80" s="318">
        <v>123.8588820313476</v>
      </c>
      <c r="Q80" s="318">
        <v>124.56476986352931</v>
      </c>
      <c r="R80" s="318">
        <v>129.15059036088141</v>
      </c>
      <c r="S80" s="318">
        <v>124.46156358860939</v>
      </c>
      <c r="T80" s="318">
        <v>118.617184760271</v>
      </c>
      <c r="U80" s="318">
        <v>125.2598793206885</v>
      </c>
      <c r="V80" s="318">
        <v>116.52912199133721</v>
      </c>
      <c r="W80" s="318">
        <v>131.786192232075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0.99999999999999989</v>
      </c>
      <c r="D84" s="234">
        <f t="shared" si="4"/>
        <v>1.0000000000000002</v>
      </c>
      <c r="E84" s="234">
        <f t="shared" si="4"/>
        <v>1.0000000000000002</v>
      </c>
      <c r="F84" s="234">
        <f t="shared" si="4"/>
        <v>0.99999999999999956</v>
      </c>
      <c r="G84" s="234">
        <f t="shared" si="4"/>
        <v>1.0000000000000004</v>
      </c>
      <c r="H84" s="234">
        <f t="shared" si="4"/>
        <v>1.0000000000000004</v>
      </c>
      <c r="I84" s="234">
        <f t="shared" si="4"/>
        <v>1</v>
      </c>
      <c r="J84" s="234">
        <f t="shared" si="4"/>
        <v>0.99999999999999956</v>
      </c>
      <c r="K84" s="234">
        <f t="shared" si="4"/>
        <v>1.0000000000000002</v>
      </c>
      <c r="L84" s="234">
        <f t="shared" si="4"/>
        <v>1</v>
      </c>
      <c r="M84" s="234">
        <f t="shared" si="4"/>
        <v>1</v>
      </c>
      <c r="N84" s="234">
        <f t="shared" si="4"/>
        <v>1.0000000000000007</v>
      </c>
      <c r="O84" s="234">
        <f t="shared" si="4"/>
        <v>0.99999999999999989</v>
      </c>
      <c r="P84" s="234">
        <f t="shared" si="4"/>
        <v>1</v>
      </c>
      <c r="Q84" s="234">
        <f t="shared" si="4"/>
        <v>0.99999999999999956</v>
      </c>
      <c r="R84" s="234">
        <f t="shared" si="4"/>
        <v>1.0000000000000002</v>
      </c>
      <c r="S84" s="234">
        <f t="shared" si="4"/>
        <v>1.0000000000000004</v>
      </c>
      <c r="T84" s="234">
        <f t="shared" si="4"/>
        <v>0.99999999999999933</v>
      </c>
      <c r="U84" s="234">
        <f t="shared" si="4"/>
        <v>1</v>
      </c>
      <c r="V84" s="234">
        <f t="shared" si="4"/>
        <v>1.0000000000000002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1.4515435128289882E-2</v>
      </c>
      <c r="C85" s="301">
        <f t="shared" si="5"/>
        <v>1.337131364957529E-2</v>
      </c>
      <c r="D85" s="301">
        <f t="shared" si="5"/>
        <v>1.2789482643395892E-2</v>
      </c>
      <c r="E85" s="301">
        <f t="shared" si="5"/>
        <v>1.3688871266955581E-2</v>
      </c>
      <c r="F85" s="301">
        <f t="shared" si="5"/>
        <v>1.4333392114716872E-2</v>
      </c>
      <c r="G85" s="301">
        <f t="shared" si="5"/>
        <v>1.579794164813865E-2</v>
      </c>
      <c r="H85" s="301">
        <f t="shared" si="5"/>
        <v>1.7238913389538063E-2</v>
      </c>
      <c r="I85" s="301">
        <f t="shared" si="5"/>
        <v>1.7462106307606477E-2</v>
      </c>
      <c r="J85" s="301">
        <f t="shared" si="5"/>
        <v>1.7704559979809433E-2</v>
      </c>
      <c r="K85" s="301">
        <f t="shared" si="5"/>
        <v>1.7712625248747726E-2</v>
      </c>
      <c r="L85" s="301">
        <f t="shared" si="5"/>
        <v>1.7693276425726122E-2</v>
      </c>
      <c r="M85" s="301">
        <f t="shared" si="5"/>
        <v>1.8893395972543359E-2</v>
      </c>
      <c r="N85" s="301">
        <f t="shared" si="5"/>
        <v>1.7200350858534729E-2</v>
      </c>
      <c r="O85" s="301">
        <f t="shared" si="5"/>
        <v>1.6474503959601483E-2</v>
      </c>
      <c r="P85" s="301">
        <f t="shared" si="5"/>
        <v>1.7623078060871291E-2</v>
      </c>
      <c r="Q85" s="301">
        <f t="shared" si="5"/>
        <v>1.7736812291850434E-2</v>
      </c>
      <c r="R85" s="301">
        <f t="shared" si="5"/>
        <v>1.6151561518704959E-2</v>
      </c>
      <c r="S85" s="301">
        <f t="shared" si="5"/>
        <v>1.5484659600251411E-2</v>
      </c>
      <c r="T85" s="301">
        <f t="shared" si="5"/>
        <v>1.5229843585456102E-2</v>
      </c>
      <c r="U85" s="301">
        <f t="shared" si="5"/>
        <v>1.5588964990889754E-2</v>
      </c>
      <c r="V85" s="301">
        <f t="shared" si="5"/>
        <v>1.5288345224754014E-2</v>
      </c>
      <c r="W85" s="301">
        <f t="shared" si="5"/>
        <v>1.5860764391588379E-2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4.388728020539464E-3</v>
      </c>
      <c r="C86" s="235">
        <f t="shared" si="6"/>
        <v>4.0428039784313726E-3</v>
      </c>
      <c r="D86" s="235">
        <f t="shared" si="6"/>
        <v>3.8668879264859846E-3</v>
      </c>
      <c r="E86" s="235">
        <f t="shared" si="6"/>
        <v>4.1388172223482894E-3</v>
      </c>
      <c r="F86" s="235">
        <f t="shared" si="6"/>
        <v>4.3336874883370072E-3</v>
      </c>
      <c r="G86" s="235">
        <f t="shared" si="6"/>
        <v>4.7764926483607152E-3</v>
      </c>
      <c r="H86" s="235">
        <f t="shared" si="6"/>
        <v>5.2121690853667198E-3</v>
      </c>
      <c r="I86" s="235">
        <f t="shared" si="6"/>
        <v>5.279651252098584E-3</v>
      </c>
      <c r="J86" s="235">
        <f t="shared" si="6"/>
        <v>5.3529568895442012E-3</v>
      </c>
      <c r="K86" s="235">
        <f t="shared" si="6"/>
        <v>5.3553954159452234E-3</v>
      </c>
      <c r="L86" s="235">
        <f t="shared" si="6"/>
        <v>5.3495453176871377E-3</v>
      </c>
      <c r="M86" s="235">
        <f t="shared" si="6"/>
        <v>5.7124003224846721E-3</v>
      </c>
      <c r="N86" s="235">
        <f t="shared" si="6"/>
        <v>5.2005097407544819E-3</v>
      </c>
      <c r="O86" s="235">
        <f t="shared" si="6"/>
        <v>4.9810506204583556E-3</v>
      </c>
      <c r="P86" s="235">
        <f t="shared" si="6"/>
        <v>5.328320908765765E-3</v>
      </c>
      <c r="Q86" s="235">
        <f t="shared" si="6"/>
        <v>5.3627083454482454E-3</v>
      </c>
      <c r="R86" s="235">
        <f t="shared" si="6"/>
        <v>4.8834092802672018E-3</v>
      </c>
      <c r="S86" s="235">
        <f t="shared" si="6"/>
        <v>4.6817721188179883E-3</v>
      </c>
      <c r="T86" s="235">
        <f t="shared" si="6"/>
        <v>4.6047287388345081E-3</v>
      </c>
      <c r="U86" s="235">
        <f t="shared" si="6"/>
        <v>4.7133087545813638E-3</v>
      </c>
      <c r="V86" s="235">
        <f t="shared" si="6"/>
        <v>4.6224166538963085E-3</v>
      </c>
      <c r="W86" s="235">
        <f t="shared" si="6"/>
        <v>4.7954870451575159E-3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5.4819853500349416E-2</v>
      </c>
      <c r="C87" s="235">
        <f t="shared" si="7"/>
        <v>5.0498896443574866E-2</v>
      </c>
      <c r="D87" s="235">
        <f t="shared" si="7"/>
        <v>4.830151894584131E-2</v>
      </c>
      <c r="E87" s="235">
        <f t="shared" si="7"/>
        <v>5.1698203381937292E-2</v>
      </c>
      <c r="F87" s="235">
        <f t="shared" si="7"/>
        <v>5.4132339054751788E-2</v>
      </c>
      <c r="G87" s="235">
        <f t="shared" si="7"/>
        <v>5.9663443713799343E-2</v>
      </c>
      <c r="H87" s="235">
        <f t="shared" si="7"/>
        <v>6.5105503084634475E-2</v>
      </c>
      <c r="I87" s="235">
        <f t="shared" si="7"/>
        <v>6.5948426700956492E-2</v>
      </c>
      <c r="J87" s="235">
        <f t="shared" si="7"/>
        <v>6.6864091624075736E-2</v>
      </c>
      <c r="K87" s="235">
        <f t="shared" si="7"/>
        <v>6.6894551397257196E-2</v>
      </c>
      <c r="L87" s="235">
        <f t="shared" si="7"/>
        <v>6.6821477484276012E-2</v>
      </c>
      <c r="M87" s="235">
        <f t="shared" si="7"/>
        <v>7.1353920167389562E-2</v>
      </c>
      <c r="N87" s="235">
        <f t="shared" si="7"/>
        <v>6.4959865542148013E-2</v>
      </c>
      <c r="O87" s="235">
        <f t="shared" si="7"/>
        <v>6.2218589079436046E-2</v>
      </c>
      <c r="P87" s="235">
        <f t="shared" si="7"/>
        <v>6.6556362174724853E-2</v>
      </c>
      <c r="Q87" s="235">
        <f t="shared" si="7"/>
        <v>6.698589761924631E-2</v>
      </c>
      <c r="R87" s="235">
        <f t="shared" si="7"/>
        <v>6.0998945497102844E-2</v>
      </c>
      <c r="S87" s="235">
        <f t="shared" si="7"/>
        <v>5.8480284144852186E-2</v>
      </c>
      <c r="T87" s="235">
        <f t="shared" si="7"/>
        <v>5.7517930865245898E-2</v>
      </c>
      <c r="U87" s="235">
        <f t="shared" si="7"/>
        <v>5.8874210071533241E-2</v>
      </c>
      <c r="V87" s="235">
        <f t="shared" si="7"/>
        <v>5.7738871627096858E-2</v>
      </c>
      <c r="W87" s="235">
        <f t="shared" si="7"/>
        <v>5.9900703813959351E-2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2.905610566432084E-2</v>
      </c>
      <c r="C88" s="235">
        <f t="shared" si="8"/>
        <v>2.6765873626180974E-2</v>
      </c>
      <c r="D88" s="235">
        <f t="shared" si="8"/>
        <v>2.5601200087640053E-2</v>
      </c>
      <c r="E88" s="235">
        <f t="shared" si="8"/>
        <v>2.7401540941942571E-2</v>
      </c>
      <c r="F88" s="235">
        <f t="shared" si="8"/>
        <v>2.8691703151335211E-2</v>
      </c>
      <c r="G88" s="235">
        <f t="shared" si="8"/>
        <v>3.1623348370209768E-2</v>
      </c>
      <c r="H88" s="235">
        <f t="shared" si="8"/>
        <v>3.4507797014522272E-2</v>
      </c>
      <c r="I88" s="235">
        <f t="shared" si="8"/>
        <v>3.4954570876525537E-2</v>
      </c>
      <c r="J88" s="235">
        <f t="shared" si="8"/>
        <v>3.5439899732048551E-2</v>
      </c>
      <c r="K88" s="235">
        <f t="shared" si="8"/>
        <v>3.5456044291575083E-2</v>
      </c>
      <c r="L88" s="235">
        <f t="shared" si="8"/>
        <v>3.5417313007171478E-2</v>
      </c>
      <c r="M88" s="235">
        <f t="shared" si="8"/>
        <v>3.7819638535407069E-2</v>
      </c>
      <c r="N88" s="235">
        <f t="shared" si="8"/>
        <v>3.4430604910695294E-2</v>
      </c>
      <c r="O88" s="235">
        <f t="shared" si="8"/>
        <v>3.2977649211804801E-2</v>
      </c>
      <c r="P88" s="235">
        <f t="shared" si="8"/>
        <v>3.527679423603871E-2</v>
      </c>
      <c r="Q88" s="235">
        <f t="shared" si="8"/>
        <v>3.550446042749443E-2</v>
      </c>
      <c r="R88" s="235">
        <f t="shared" si="8"/>
        <v>3.2331202887374927E-2</v>
      </c>
      <c r="S88" s="235">
        <f t="shared" si="8"/>
        <v>3.0996239626607195E-2</v>
      </c>
      <c r="T88" s="235">
        <f t="shared" si="8"/>
        <v>3.0486164593691124E-2</v>
      </c>
      <c r="U88" s="235">
        <f t="shared" si="8"/>
        <v>3.1205031745132065E-2</v>
      </c>
      <c r="V88" s="235">
        <f t="shared" si="8"/>
        <v>3.060326957869176E-2</v>
      </c>
      <c r="W88" s="235">
        <f t="shared" si="8"/>
        <v>3.1749103075849973E-2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2.9835006358519146E-2</v>
      </c>
      <c r="C89" s="302">
        <f t="shared" si="9"/>
        <v>2.928504487968726E-2</v>
      </c>
      <c r="D89" s="302">
        <f t="shared" si="9"/>
        <v>2.920375158758165E-2</v>
      </c>
      <c r="E89" s="302">
        <f t="shared" si="9"/>
        <v>2.9413099599057788E-2</v>
      </c>
      <c r="F89" s="302">
        <f t="shared" si="9"/>
        <v>2.9556190672860087E-2</v>
      </c>
      <c r="G89" s="302">
        <f t="shared" si="9"/>
        <v>3.0550826734013076E-2</v>
      </c>
      <c r="H89" s="302">
        <f t="shared" si="9"/>
        <v>3.3478491720460274E-2</v>
      </c>
      <c r="I89" s="302">
        <f t="shared" si="9"/>
        <v>3.3738144946401455E-2</v>
      </c>
      <c r="J89" s="302">
        <f t="shared" si="9"/>
        <v>3.4551941252766893E-2</v>
      </c>
      <c r="K89" s="302">
        <f t="shared" si="9"/>
        <v>3.3842687466629884E-2</v>
      </c>
      <c r="L89" s="302">
        <f t="shared" si="9"/>
        <v>3.3673448070064067E-2</v>
      </c>
      <c r="M89" s="302">
        <f t="shared" si="9"/>
        <v>3.6710908716338038E-2</v>
      </c>
      <c r="N89" s="302">
        <f t="shared" si="9"/>
        <v>3.2908981919510381E-2</v>
      </c>
      <c r="O89" s="302">
        <f t="shared" si="9"/>
        <v>3.1826355826328138E-2</v>
      </c>
      <c r="P89" s="302">
        <f t="shared" si="9"/>
        <v>4.0779746032108856E-2</v>
      </c>
      <c r="Q89" s="302">
        <f t="shared" si="9"/>
        <v>4.202020373435595E-2</v>
      </c>
      <c r="R89" s="302">
        <f t="shared" si="9"/>
        <v>4.1051738307604113E-2</v>
      </c>
      <c r="S89" s="302">
        <f t="shared" si="9"/>
        <v>4.1320845058650572E-2</v>
      </c>
      <c r="T89" s="302">
        <f t="shared" si="9"/>
        <v>4.2281107594370593E-2</v>
      </c>
      <c r="U89" s="302">
        <f t="shared" si="9"/>
        <v>4.3913143486793767E-2</v>
      </c>
      <c r="V89" s="302">
        <f t="shared" si="9"/>
        <v>4.6403329979604772E-2</v>
      </c>
      <c r="W89" s="302">
        <f t="shared" si="9"/>
        <v>4.6977020054094619E-2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7.1072472841399004E-2</v>
      </c>
      <c r="C90" s="303">
        <f t="shared" si="10"/>
        <v>7.0210148506447162E-2</v>
      </c>
      <c r="D90" s="303">
        <f t="shared" si="10"/>
        <v>7.0125852697415572E-2</v>
      </c>
      <c r="E90" s="303">
        <f t="shared" si="10"/>
        <v>7.0360217646014661E-2</v>
      </c>
      <c r="F90" s="303">
        <f t="shared" si="10"/>
        <v>7.0915107399611044E-2</v>
      </c>
      <c r="G90" s="303">
        <f t="shared" si="10"/>
        <v>7.3304162493637373E-2</v>
      </c>
      <c r="H90" s="303">
        <f t="shared" si="10"/>
        <v>7.7799214174430323E-2</v>
      </c>
      <c r="I90" s="303">
        <f t="shared" si="10"/>
        <v>7.8489859497510153E-2</v>
      </c>
      <c r="J90" s="303">
        <f t="shared" si="10"/>
        <v>7.9779105537326325E-2</v>
      </c>
      <c r="K90" s="303">
        <f t="shared" si="10"/>
        <v>7.9208853205094007E-2</v>
      </c>
      <c r="L90" s="303">
        <f t="shared" si="10"/>
        <v>7.9102997619801149E-2</v>
      </c>
      <c r="M90" s="303">
        <f t="shared" si="10"/>
        <v>8.5080848747178972E-2</v>
      </c>
      <c r="N90" s="303">
        <f t="shared" si="10"/>
        <v>7.7796925030350877E-2</v>
      </c>
      <c r="O90" s="303">
        <f t="shared" si="10"/>
        <v>7.5241676719269429E-2</v>
      </c>
      <c r="P90" s="303">
        <f t="shared" si="10"/>
        <v>7.8832013278361146E-2</v>
      </c>
      <c r="Q90" s="303">
        <f t="shared" si="10"/>
        <v>7.899750679252654E-2</v>
      </c>
      <c r="R90" s="303">
        <f t="shared" si="10"/>
        <v>7.5025950318537635E-2</v>
      </c>
      <c r="S90" s="303">
        <f t="shared" si="10"/>
        <v>7.3177758187341013E-2</v>
      </c>
      <c r="T90" s="303">
        <f t="shared" si="10"/>
        <v>7.2607255727141592E-2</v>
      </c>
      <c r="U90" s="303">
        <f t="shared" si="10"/>
        <v>7.3426784953543406E-2</v>
      </c>
      <c r="V90" s="303">
        <f t="shared" si="10"/>
        <v>7.2682959148745938E-2</v>
      </c>
      <c r="W90" s="303">
        <f t="shared" si="10"/>
        <v>7.4134313389368753E-2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4.3184885517909659E-2</v>
      </c>
      <c r="C91" s="304">
        <f t="shared" si="11"/>
        <v>4.9123911623379549E-2</v>
      </c>
      <c r="D91" s="304">
        <f t="shared" si="11"/>
        <v>5.1898853466714079E-2</v>
      </c>
      <c r="E91" s="304">
        <f t="shared" si="11"/>
        <v>4.7685839489540506E-2</v>
      </c>
      <c r="F91" s="304">
        <f t="shared" si="11"/>
        <v>4.4220573041283601E-2</v>
      </c>
      <c r="G91" s="304">
        <f t="shared" si="11"/>
        <v>3.604997986812563E-2</v>
      </c>
      <c r="H91" s="304">
        <f t="shared" si="11"/>
        <v>2.7191551047962406E-2</v>
      </c>
      <c r="I91" s="304">
        <f t="shared" si="11"/>
        <v>2.6130710623362627E-2</v>
      </c>
      <c r="J91" s="304">
        <f t="shared" si="11"/>
        <v>2.4194379676876931E-2</v>
      </c>
      <c r="K91" s="304">
        <f t="shared" si="11"/>
        <v>2.5264289454730679E-2</v>
      </c>
      <c r="L91" s="304">
        <f t="shared" si="11"/>
        <v>2.5408545638528596E-2</v>
      </c>
      <c r="M91" s="304">
        <f t="shared" si="11"/>
        <v>1.8423542276520089E-2</v>
      </c>
      <c r="N91" s="304">
        <f t="shared" si="11"/>
        <v>2.7407998511010074E-2</v>
      </c>
      <c r="O91" s="304">
        <f t="shared" si="11"/>
        <v>3.1854845288178862E-2</v>
      </c>
      <c r="P91" s="304">
        <f t="shared" si="11"/>
        <v>2.4884407972585648E-2</v>
      </c>
      <c r="Q91" s="304">
        <f t="shared" si="11"/>
        <v>2.4479334458762478E-2</v>
      </c>
      <c r="R91" s="304">
        <f t="shared" si="11"/>
        <v>3.0262764356493825E-2</v>
      </c>
      <c r="S91" s="304">
        <f t="shared" si="11"/>
        <v>3.3909868522270542E-2</v>
      </c>
      <c r="T91" s="304">
        <f t="shared" si="11"/>
        <v>3.5004660568191751E-2</v>
      </c>
      <c r="U91" s="304">
        <f t="shared" si="11"/>
        <v>3.2922414623525277E-2</v>
      </c>
      <c r="V91" s="304">
        <f t="shared" si="11"/>
        <v>3.3910327088173937E-2</v>
      </c>
      <c r="W91" s="304">
        <f t="shared" si="11"/>
        <v>3.1066125065061463E-2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2.6243015143290895E-2</v>
      </c>
      <c r="C92" s="304">
        <f t="shared" si="12"/>
        <v>1.9571291568204707E-2</v>
      </c>
      <c r="D92" s="304">
        <f t="shared" si="12"/>
        <v>1.6777974301819622E-2</v>
      </c>
      <c r="E92" s="304">
        <f t="shared" si="12"/>
        <v>2.1123454145930549E-2</v>
      </c>
      <c r="F92" s="304">
        <f t="shared" si="12"/>
        <v>2.5070587317718367E-2</v>
      </c>
      <c r="G92" s="304">
        <f t="shared" si="12"/>
        <v>3.546430480860141E-2</v>
      </c>
      <c r="H92" s="304">
        <f t="shared" si="12"/>
        <v>4.8654525853853159E-2</v>
      </c>
      <c r="I92" s="304">
        <f t="shared" si="12"/>
        <v>5.0380724253228801E-2</v>
      </c>
      <c r="J92" s="304">
        <f t="shared" si="12"/>
        <v>5.3578831683105524E-2</v>
      </c>
      <c r="K92" s="304">
        <f t="shared" si="12"/>
        <v>5.1937755792839643E-2</v>
      </c>
      <c r="L92" s="304">
        <f t="shared" si="12"/>
        <v>5.1689836209913437E-2</v>
      </c>
      <c r="M92" s="304">
        <f t="shared" si="12"/>
        <v>6.451671935554297E-2</v>
      </c>
      <c r="N92" s="304">
        <f t="shared" si="12"/>
        <v>4.8440158310768942E-2</v>
      </c>
      <c r="O92" s="304">
        <f t="shared" si="12"/>
        <v>4.1520300345038189E-2</v>
      </c>
      <c r="P92" s="304">
        <f t="shared" si="12"/>
        <v>5.1950942880417746E-2</v>
      </c>
      <c r="Q92" s="304">
        <f t="shared" si="12"/>
        <v>5.2508624028613414E-2</v>
      </c>
      <c r="R92" s="304">
        <f t="shared" si="12"/>
        <v>4.2933243662301314E-2</v>
      </c>
      <c r="S92" s="304">
        <f t="shared" si="12"/>
        <v>3.7513506129658231E-2</v>
      </c>
      <c r="T92" s="304">
        <f t="shared" si="12"/>
        <v>3.5877081810707166E-2</v>
      </c>
      <c r="U92" s="304">
        <f t="shared" si="12"/>
        <v>3.8738169185132072E-2</v>
      </c>
      <c r="V92" s="304">
        <f t="shared" si="12"/>
        <v>3.7040490583882958E-2</v>
      </c>
      <c r="W92" s="304">
        <f t="shared" si="12"/>
        <v>4.1271192805774626E-2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1.6445721801984436E-3</v>
      </c>
      <c r="C93" s="304">
        <f t="shared" si="13"/>
        <v>1.514945314862907E-3</v>
      </c>
      <c r="D93" s="304">
        <f t="shared" si="13"/>
        <v>1.4490249288818748E-3</v>
      </c>
      <c r="E93" s="304">
        <f t="shared" si="13"/>
        <v>1.5509240105436109E-3</v>
      </c>
      <c r="F93" s="304">
        <f t="shared" si="13"/>
        <v>1.623947040609056E-3</v>
      </c>
      <c r="G93" s="304">
        <f t="shared" si="13"/>
        <v>1.7898778169103398E-3</v>
      </c>
      <c r="H93" s="304">
        <f t="shared" si="13"/>
        <v>1.9531372726147708E-3</v>
      </c>
      <c r="I93" s="304">
        <f t="shared" si="13"/>
        <v>1.9784246209187326E-3</v>
      </c>
      <c r="J93" s="304">
        <f t="shared" si="13"/>
        <v>2.0058941773438668E-3</v>
      </c>
      <c r="K93" s="304">
        <f t="shared" si="13"/>
        <v>2.0068079575236873E-3</v>
      </c>
      <c r="L93" s="304">
        <f t="shared" si="13"/>
        <v>2.0046157713591202E-3</v>
      </c>
      <c r="M93" s="304">
        <f t="shared" si="13"/>
        <v>2.140587115115904E-3</v>
      </c>
      <c r="N93" s="304">
        <f t="shared" si="13"/>
        <v>1.9487682085718645E-3</v>
      </c>
      <c r="O93" s="304">
        <f t="shared" si="13"/>
        <v>1.8665310860523727E-3</v>
      </c>
      <c r="P93" s="304">
        <f t="shared" si="13"/>
        <v>1.9966624253577544E-3</v>
      </c>
      <c r="Q93" s="304">
        <f t="shared" si="13"/>
        <v>2.0095483051506395E-3</v>
      </c>
      <c r="R93" s="304">
        <f t="shared" si="13"/>
        <v>1.829942299742501E-3</v>
      </c>
      <c r="S93" s="304">
        <f t="shared" si="13"/>
        <v>1.7543835354122378E-3</v>
      </c>
      <c r="T93" s="304">
        <f t="shared" si="13"/>
        <v>1.7255133482426733E-3</v>
      </c>
      <c r="U93" s="304">
        <f t="shared" si="13"/>
        <v>1.766201144886048E-3</v>
      </c>
      <c r="V93" s="304">
        <f t="shared" si="13"/>
        <v>1.7321414766890508E-3</v>
      </c>
      <c r="W93" s="304">
        <f t="shared" si="13"/>
        <v>1.79699551853265E-3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3.2305669473363177E-2</v>
      </c>
      <c r="C94" s="303">
        <f t="shared" si="14"/>
        <v>3.1913703866566889E-2</v>
      </c>
      <c r="D94" s="303">
        <f t="shared" si="14"/>
        <v>3.1875387589734364E-2</v>
      </c>
      <c r="E94" s="303">
        <f t="shared" si="14"/>
        <v>3.1981917111824847E-2</v>
      </c>
      <c r="F94" s="303">
        <f t="shared" si="14"/>
        <v>3.2234139727095941E-2</v>
      </c>
      <c r="G94" s="303">
        <f t="shared" si="14"/>
        <v>3.3320073860744259E-2</v>
      </c>
      <c r="H94" s="303">
        <f t="shared" si="14"/>
        <v>3.5363279170195605E-2</v>
      </c>
      <c r="I94" s="303">
        <f t="shared" si="14"/>
        <v>3.5677208862504597E-2</v>
      </c>
      <c r="J94" s="303">
        <f t="shared" si="14"/>
        <v>3.6263229789693784E-2</v>
      </c>
      <c r="K94" s="303">
        <f t="shared" si="14"/>
        <v>3.6004024184133648E-2</v>
      </c>
      <c r="L94" s="303">
        <f t="shared" si="14"/>
        <v>3.5955908009000538E-2</v>
      </c>
      <c r="M94" s="303">
        <f t="shared" si="14"/>
        <v>3.867311306689953E-2</v>
      </c>
      <c r="N94" s="303">
        <f t="shared" si="14"/>
        <v>3.5362238650159472E-2</v>
      </c>
      <c r="O94" s="303">
        <f t="shared" si="14"/>
        <v>3.4200762145122465E-2</v>
      </c>
      <c r="P94" s="303">
        <f t="shared" si="14"/>
        <v>3.5832733308345972E-2</v>
      </c>
      <c r="Q94" s="303">
        <f t="shared" si="14"/>
        <v>3.5907957632966607E-2</v>
      </c>
      <c r="R94" s="303">
        <f t="shared" si="14"/>
        <v>3.410270469024438E-2</v>
      </c>
      <c r="S94" s="303">
        <f t="shared" si="14"/>
        <v>3.3262617357882288E-2</v>
      </c>
      <c r="T94" s="303">
        <f t="shared" si="14"/>
        <v>3.3003298057791619E-2</v>
      </c>
      <c r="U94" s="303">
        <f t="shared" si="14"/>
        <v>3.3375811342519719E-2</v>
      </c>
      <c r="V94" s="303">
        <f t="shared" si="14"/>
        <v>3.3037708703975432E-2</v>
      </c>
      <c r="W94" s="303">
        <f t="shared" si="14"/>
        <v>3.3697415176985795E-2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1.962949341723166E-2</v>
      </c>
      <c r="C95" s="304">
        <f t="shared" si="15"/>
        <v>2.2329050737899786E-2</v>
      </c>
      <c r="D95" s="304">
        <f t="shared" si="15"/>
        <v>2.3590387939415494E-2</v>
      </c>
      <c r="E95" s="304">
        <f t="shared" si="15"/>
        <v>2.1675381586154775E-2</v>
      </c>
      <c r="F95" s="304">
        <f t="shared" si="15"/>
        <v>2.0100260473310736E-2</v>
      </c>
      <c r="G95" s="304">
        <f t="shared" si="15"/>
        <v>1.6386354485511647E-2</v>
      </c>
      <c r="H95" s="304">
        <f t="shared" si="15"/>
        <v>1.2359795930892E-2</v>
      </c>
      <c r="I95" s="304">
        <f t="shared" si="15"/>
        <v>1.1877595737892098E-2</v>
      </c>
      <c r="J95" s="304">
        <f t="shared" si="15"/>
        <v>1.0997445307671329E-2</v>
      </c>
      <c r="K95" s="304">
        <f t="shared" si="15"/>
        <v>1.1483767933968492E-2</v>
      </c>
      <c r="L95" s="304">
        <f t="shared" si="15"/>
        <v>1.1549338926603911E-2</v>
      </c>
      <c r="M95" s="304">
        <f t="shared" si="15"/>
        <v>8.3743373984182228E-3</v>
      </c>
      <c r="N95" s="304">
        <f t="shared" si="15"/>
        <v>1.2458181141368209E-2</v>
      </c>
      <c r="O95" s="304">
        <f t="shared" si="15"/>
        <v>1.4479475130990391E-2</v>
      </c>
      <c r="P95" s="304">
        <f t="shared" si="15"/>
        <v>1.1311094532993478E-2</v>
      </c>
      <c r="Q95" s="304">
        <f t="shared" si="15"/>
        <v>1.1126970208528396E-2</v>
      </c>
      <c r="R95" s="304">
        <f t="shared" si="15"/>
        <v>1.3755801980224469E-2</v>
      </c>
      <c r="S95" s="304">
        <f t="shared" si="15"/>
        <v>1.5413576601032073E-2</v>
      </c>
      <c r="T95" s="304">
        <f t="shared" si="15"/>
        <v>1.5911209349178067E-2</v>
      </c>
      <c r="U95" s="304">
        <f t="shared" si="15"/>
        <v>1.4964733919784217E-2</v>
      </c>
      <c r="V95" s="304">
        <f t="shared" si="15"/>
        <v>1.5413785040079061E-2</v>
      </c>
      <c r="W95" s="304">
        <f t="shared" si="15"/>
        <v>1.41209659386643E-2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1.1928643246950404E-2</v>
      </c>
      <c r="C96" s="304">
        <f t="shared" si="16"/>
        <v>8.8960416219112312E-3</v>
      </c>
      <c r="D96" s="304">
        <f t="shared" si="16"/>
        <v>7.6263519553725571E-3</v>
      </c>
      <c r="E96" s="304">
        <f t="shared" si="16"/>
        <v>9.6015700663320686E-3</v>
      </c>
      <c r="F96" s="304">
        <f t="shared" si="16"/>
        <v>1.1395721508053812E-2</v>
      </c>
      <c r="G96" s="304">
        <f t="shared" si="16"/>
        <v>1.6120138549364275E-2</v>
      </c>
      <c r="H96" s="304">
        <f t="shared" si="16"/>
        <v>2.2115693569933256E-2</v>
      </c>
      <c r="I96" s="304">
        <f t="shared" si="16"/>
        <v>2.2900329206013082E-2</v>
      </c>
      <c r="J96" s="304">
        <f t="shared" si="16"/>
        <v>2.4354014401411602E-2</v>
      </c>
      <c r="K96" s="304">
        <f t="shared" si="16"/>
        <v>2.3608070814927114E-2</v>
      </c>
      <c r="L96" s="304">
        <f t="shared" si="16"/>
        <v>2.3495380095415203E-2</v>
      </c>
      <c r="M96" s="304">
        <f t="shared" si="16"/>
        <v>2.9325781525246803E-2</v>
      </c>
      <c r="N96" s="304">
        <f t="shared" si="16"/>
        <v>2.2018253777622239E-2</v>
      </c>
      <c r="O96" s="304">
        <f t="shared" si="16"/>
        <v>1.8872863793199184E-2</v>
      </c>
      <c r="P96" s="304">
        <f t="shared" si="16"/>
        <v>2.3614064945644418E-2</v>
      </c>
      <c r="Q96" s="304">
        <f t="shared" si="16"/>
        <v>2.3867556376642465E-2</v>
      </c>
      <c r="R96" s="304">
        <f t="shared" si="16"/>
        <v>1.9515110755591505E-2</v>
      </c>
      <c r="S96" s="304">
        <f t="shared" si="16"/>
        <v>1.70515936952992E-2</v>
      </c>
      <c r="T96" s="304">
        <f t="shared" si="16"/>
        <v>1.6307764459412344E-2</v>
      </c>
      <c r="U96" s="304">
        <f t="shared" si="16"/>
        <v>1.7608258720514573E-2</v>
      </c>
      <c r="V96" s="304">
        <f t="shared" si="16"/>
        <v>1.6836586629037715E-2</v>
      </c>
      <c r="W96" s="304">
        <f t="shared" si="16"/>
        <v>1.8759633093533925E-2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7.4753280918111011E-4</v>
      </c>
      <c r="C97" s="304">
        <f t="shared" si="17"/>
        <v>6.8861150675586687E-4</v>
      </c>
      <c r="D97" s="304">
        <f t="shared" si="17"/>
        <v>6.5864769494630693E-4</v>
      </c>
      <c r="E97" s="304">
        <f t="shared" si="17"/>
        <v>7.0496545933800459E-4</v>
      </c>
      <c r="F97" s="304">
        <f t="shared" si="17"/>
        <v>7.3815774573138954E-4</v>
      </c>
      <c r="G97" s="304">
        <f t="shared" si="17"/>
        <v>8.135808258683359E-4</v>
      </c>
      <c r="H97" s="304">
        <f t="shared" si="17"/>
        <v>8.8778966937034999E-4</v>
      </c>
      <c r="I97" s="304">
        <f t="shared" si="17"/>
        <v>8.9928391859942327E-4</v>
      </c>
      <c r="J97" s="304">
        <f t="shared" si="17"/>
        <v>9.117700806108483E-4</v>
      </c>
      <c r="K97" s="304">
        <f t="shared" si="17"/>
        <v>9.1218543523803987E-4</v>
      </c>
      <c r="L97" s="304">
        <f t="shared" si="17"/>
        <v>9.1118898698141864E-4</v>
      </c>
      <c r="M97" s="304">
        <f t="shared" si="17"/>
        <v>9.7299414323450198E-4</v>
      </c>
      <c r="N97" s="304">
        <f t="shared" si="17"/>
        <v>8.8580373116902951E-4</v>
      </c>
      <c r="O97" s="304">
        <f t="shared" si="17"/>
        <v>8.484232209328966E-4</v>
      </c>
      <c r="P97" s="304">
        <f t="shared" si="17"/>
        <v>9.0757382970806978E-4</v>
      </c>
      <c r="Q97" s="304">
        <f t="shared" si="17"/>
        <v>9.1343104779574526E-4</v>
      </c>
      <c r="R97" s="304">
        <f t="shared" si="17"/>
        <v>8.3179195442840915E-4</v>
      </c>
      <c r="S97" s="304">
        <f t="shared" si="17"/>
        <v>7.9744706155101782E-4</v>
      </c>
      <c r="T97" s="304">
        <f t="shared" si="17"/>
        <v>7.8432424920121509E-4</v>
      </c>
      <c r="U97" s="304">
        <f t="shared" si="17"/>
        <v>8.0281870222093067E-4</v>
      </c>
      <c r="V97" s="304">
        <f t="shared" si="17"/>
        <v>7.8733703485865919E-4</v>
      </c>
      <c r="W97" s="304">
        <f t="shared" si="17"/>
        <v>8.1681614478756783E-4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0.4789441363251275</v>
      </c>
      <c r="C98" s="303">
        <f t="shared" si="18"/>
        <v>0.50016292537521145</v>
      </c>
      <c r="D98" s="303">
        <f t="shared" si="18"/>
        <v>0.51034236298982394</v>
      </c>
      <c r="E98" s="303">
        <f t="shared" si="18"/>
        <v>0.49439095914103059</v>
      </c>
      <c r="F98" s="303">
        <f t="shared" si="18"/>
        <v>0.48255881162141762</v>
      </c>
      <c r="G98" s="303">
        <f t="shared" si="18"/>
        <v>0.45363071331961169</v>
      </c>
      <c r="H98" s="303">
        <f t="shared" si="18"/>
        <v>0.42075510424548768</v>
      </c>
      <c r="I98" s="303">
        <f t="shared" si="18"/>
        <v>0.41588756196032683</v>
      </c>
      <c r="J98" s="303">
        <f t="shared" si="18"/>
        <v>0.40950317723241997</v>
      </c>
      <c r="K98" s="303">
        <f t="shared" si="18"/>
        <v>0.41056512713383231</v>
      </c>
      <c r="L98" s="303">
        <f t="shared" si="18"/>
        <v>0.41119059427046867</v>
      </c>
      <c r="M98" s="303">
        <f t="shared" si="18"/>
        <v>0.38064834693155214</v>
      </c>
      <c r="N98" s="303">
        <f t="shared" si="18"/>
        <v>0.42189106470606091</v>
      </c>
      <c r="O98" s="303">
        <f t="shared" si="18"/>
        <v>0.43845049705485351</v>
      </c>
      <c r="P98" s="303">
        <f t="shared" si="18"/>
        <v>0.40672919655539791</v>
      </c>
      <c r="Q98" s="303">
        <f t="shared" si="18"/>
        <v>0.40356175166720298</v>
      </c>
      <c r="R98" s="303">
        <f t="shared" si="18"/>
        <v>0.43658347640657502</v>
      </c>
      <c r="S98" s="303">
        <f t="shared" si="18"/>
        <v>0.4501146698896149</v>
      </c>
      <c r="T98" s="303">
        <f t="shared" si="18"/>
        <v>0.45439121783320052</v>
      </c>
      <c r="U98" s="303">
        <f t="shared" si="18"/>
        <v>0.44580311740548917</v>
      </c>
      <c r="V98" s="303">
        <f t="shared" si="18"/>
        <v>0.44983389451078282</v>
      </c>
      <c r="W98" s="303">
        <f t="shared" si="18"/>
        <v>0.43763700639645398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8.1278225432462617E-2</v>
      </c>
      <c r="C99" s="303">
        <f t="shared" si="19"/>
        <v>8.3278798458257017E-2</v>
      </c>
      <c r="D99" s="303">
        <f t="shared" si="19"/>
        <v>8.4228188632186535E-2</v>
      </c>
      <c r="E99" s="303">
        <f t="shared" si="19"/>
        <v>8.2757795832593475E-2</v>
      </c>
      <c r="F99" s="303">
        <f t="shared" si="19"/>
        <v>8.1653037668187406E-2</v>
      </c>
      <c r="G99" s="303">
        <f t="shared" si="19"/>
        <v>7.8851795018203899E-2</v>
      </c>
      <c r="H99" s="303">
        <f t="shared" si="19"/>
        <v>7.5481459985200144E-2</v>
      </c>
      <c r="I99" s="303">
        <f t="shared" si="19"/>
        <v>7.4951976435826712E-2</v>
      </c>
      <c r="J99" s="303">
        <f t="shared" si="19"/>
        <v>7.4207737407422841E-2</v>
      </c>
      <c r="K99" s="303">
        <f t="shared" si="19"/>
        <v>7.4502796622665401E-2</v>
      </c>
      <c r="L99" s="303">
        <f t="shared" si="19"/>
        <v>7.4568888524343693E-2</v>
      </c>
      <c r="M99" s="303">
        <f t="shared" si="19"/>
        <v>7.1310741029920258E-2</v>
      </c>
      <c r="N99" s="303">
        <f t="shared" si="19"/>
        <v>7.5756916428692839E-2</v>
      </c>
      <c r="O99" s="303">
        <f t="shared" si="19"/>
        <v>7.7402866583525784E-2</v>
      </c>
      <c r="P99" s="303">
        <f t="shared" si="19"/>
        <v>7.3965895054468059E-2</v>
      </c>
      <c r="Q99" s="303">
        <f t="shared" si="19"/>
        <v>7.3592669377751344E-2</v>
      </c>
      <c r="R99" s="303">
        <f t="shared" si="19"/>
        <v>7.6812098303424461E-2</v>
      </c>
      <c r="S99" s="303">
        <f t="shared" si="19"/>
        <v>7.8130630468023474E-2</v>
      </c>
      <c r="T99" s="303">
        <f t="shared" si="19"/>
        <v>7.8510570282266268E-2</v>
      </c>
      <c r="U99" s="303">
        <f t="shared" si="19"/>
        <v>7.7650273448823345E-2</v>
      </c>
      <c r="V99" s="303">
        <f t="shared" si="19"/>
        <v>7.7921255388163316E-2</v>
      </c>
      <c r="W99" s="303">
        <f t="shared" si="19"/>
        <v>7.6803869197837979E-2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3.5287995978754261E-2</v>
      </c>
      <c r="C100" s="304">
        <f t="shared" si="20"/>
        <v>3.6860995200619036E-2</v>
      </c>
      <c r="D100" s="304">
        <f t="shared" si="20"/>
        <v>3.7634947622731542E-2</v>
      </c>
      <c r="E100" s="304">
        <f t="shared" si="20"/>
        <v>3.6450597846164091E-2</v>
      </c>
      <c r="F100" s="304">
        <f t="shared" si="20"/>
        <v>3.5578384481462152E-2</v>
      </c>
      <c r="G100" s="304">
        <f t="shared" si="20"/>
        <v>3.3445875161195619E-2</v>
      </c>
      <c r="H100" s="304">
        <f t="shared" si="20"/>
        <v>3.1036797470071351E-2</v>
      </c>
      <c r="I100" s="304">
        <f t="shared" si="20"/>
        <v>3.0640769856422119E-2</v>
      </c>
      <c r="J100" s="304">
        <f t="shared" si="20"/>
        <v>3.0116878278529362E-2</v>
      </c>
      <c r="K100" s="304">
        <f t="shared" si="20"/>
        <v>3.0331691790883276E-2</v>
      </c>
      <c r="L100" s="304">
        <f t="shared" si="20"/>
        <v>3.0372229483466379E-2</v>
      </c>
      <c r="M100" s="304">
        <f t="shared" si="20"/>
        <v>2.8131947633165028E-2</v>
      </c>
      <c r="N100" s="304">
        <f t="shared" si="20"/>
        <v>3.1268925124966318E-2</v>
      </c>
      <c r="O100" s="304">
        <f t="shared" si="20"/>
        <v>3.2430717290948027E-2</v>
      </c>
      <c r="P100" s="304">
        <f t="shared" si="20"/>
        <v>3.0139072500877558E-2</v>
      </c>
      <c r="Q100" s="304">
        <f t="shared" si="20"/>
        <v>2.9881069299255353E-2</v>
      </c>
      <c r="R100" s="304">
        <f t="shared" si="20"/>
        <v>3.2259168463291812E-2</v>
      </c>
      <c r="S100" s="304">
        <f t="shared" si="20"/>
        <v>3.3248553579539812E-2</v>
      </c>
      <c r="T100" s="304">
        <f t="shared" si="20"/>
        <v>3.3564138994000806E-2</v>
      </c>
      <c r="U100" s="304">
        <f t="shared" si="20"/>
        <v>3.2970539189381295E-2</v>
      </c>
      <c r="V100" s="304">
        <f t="shared" si="20"/>
        <v>3.3235317657927532E-2</v>
      </c>
      <c r="W100" s="304">
        <f t="shared" si="20"/>
        <v>3.2440492789750433E-2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3.2914470643264235E-2</v>
      </c>
      <c r="C101" s="304">
        <f t="shared" si="21"/>
        <v>3.4372689162512376E-2</v>
      </c>
      <c r="D101" s="304">
        <f t="shared" si="21"/>
        <v>3.5072250499878145E-2</v>
      </c>
      <c r="E101" s="304">
        <f t="shared" si="21"/>
        <v>3.3976022414221929E-2</v>
      </c>
      <c r="F101" s="304">
        <f t="shared" si="21"/>
        <v>3.3162881919029212E-2</v>
      </c>
      <c r="G101" s="304">
        <f t="shared" si="21"/>
        <v>3.117485665657168E-2</v>
      </c>
      <c r="H101" s="304">
        <f t="shared" si="21"/>
        <v>2.8915546670959649E-2</v>
      </c>
      <c r="I101" s="304">
        <f t="shared" si="21"/>
        <v>2.8581034636050814E-2</v>
      </c>
      <c r="J101" s="304">
        <f t="shared" si="21"/>
        <v>2.8142280660870406E-2</v>
      </c>
      <c r="K101" s="304">
        <f t="shared" si="21"/>
        <v>2.8215261027897873E-2</v>
      </c>
      <c r="L101" s="304">
        <f t="shared" si="21"/>
        <v>2.8258244996477375E-2</v>
      </c>
      <c r="M101" s="304">
        <f t="shared" si="21"/>
        <v>2.6159290594134205E-2</v>
      </c>
      <c r="N101" s="304">
        <f t="shared" si="21"/>
        <v>2.8993613264525941E-2</v>
      </c>
      <c r="O101" s="304">
        <f t="shared" si="21"/>
        <v>3.0131626883599563E-2</v>
      </c>
      <c r="P101" s="304">
        <f t="shared" si="21"/>
        <v>2.7951644428721521E-2</v>
      </c>
      <c r="Q101" s="304">
        <f t="shared" si="21"/>
        <v>2.7733968161533912E-2</v>
      </c>
      <c r="R101" s="304">
        <f t="shared" si="21"/>
        <v>3.0003319651800801E-2</v>
      </c>
      <c r="S101" s="304">
        <f t="shared" si="21"/>
        <v>3.0933223657063531E-2</v>
      </c>
      <c r="T101" s="304">
        <f t="shared" si="21"/>
        <v>3.1227120796766945E-2</v>
      </c>
      <c r="U101" s="304">
        <f t="shared" si="21"/>
        <v>3.0636920900849577E-2</v>
      </c>
      <c r="V101" s="304">
        <f t="shared" si="21"/>
        <v>3.0913927934946898E-2</v>
      </c>
      <c r="W101" s="304">
        <f t="shared" si="21"/>
        <v>3.0075721377375166E-2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5.1177947587007508E-3</v>
      </c>
      <c r="C102" s="304">
        <f t="shared" si="22"/>
        <v>4.7144049288174823E-3</v>
      </c>
      <c r="D102" s="304">
        <f t="shared" si="22"/>
        <v>4.509265251807653E-3</v>
      </c>
      <c r="E102" s="304">
        <f t="shared" si="22"/>
        <v>4.8263681387006587E-3</v>
      </c>
      <c r="F102" s="304">
        <f t="shared" si="22"/>
        <v>5.0536107523318149E-3</v>
      </c>
      <c r="G102" s="304">
        <f t="shared" si="22"/>
        <v>5.5699758395482291E-3</v>
      </c>
      <c r="H102" s="304">
        <f t="shared" si="22"/>
        <v>6.0780279620228153E-3</v>
      </c>
      <c r="I102" s="304">
        <f t="shared" si="22"/>
        <v>6.1567204391118017E-3</v>
      </c>
      <c r="J102" s="304">
        <f t="shared" si="22"/>
        <v>6.2422037967832331E-3</v>
      </c>
      <c r="K102" s="304">
        <f t="shared" si="22"/>
        <v>6.2450474174349764E-3</v>
      </c>
      <c r="L102" s="304">
        <f t="shared" si="22"/>
        <v>6.2382254858723467E-3</v>
      </c>
      <c r="M102" s="304">
        <f t="shared" si="22"/>
        <v>6.6613588933266766E-3</v>
      </c>
      <c r="N102" s="304">
        <f t="shared" si="22"/>
        <v>6.0644317372243904E-3</v>
      </c>
      <c r="O102" s="304">
        <f t="shared" si="22"/>
        <v>5.8085155058370253E-3</v>
      </c>
      <c r="P102" s="304">
        <f t="shared" si="22"/>
        <v>6.2134752237859381E-3</v>
      </c>
      <c r="Q102" s="304">
        <f t="shared" si="22"/>
        <v>6.2535751895152134E-3</v>
      </c>
      <c r="R102" s="304">
        <f t="shared" si="22"/>
        <v>5.6946537361570277E-3</v>
      </c>
      <c r="S102" s="304">
        <f t="shared" si="22"/>
        <v>5.4595200930616797E-3</v>
      </c>
      <c r="T102" s="304">
        <f t="shared" si="22"/>
        <v>5.3696780694897596E-3</v>
      </c>
      <c r="U102" s="304">
        <f t="shared" si="22"/>
        <v>5.4962956755223637E-3</v>
      </c>
      <c r="V102" s="304">
        <f t="shared" si="22"/>
        <v>5.3903043462998016E-3</v>
      </c>
      <c r="W102" s="304">
        <f t="shared" si="22"/>
        <v>5.5921256341849458E-3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5.9458549070308805E-3</v>
      </c>
      <c r="C103" s="304">
        <f t="shared" si="23"/>
        <v>5.4771965272902489E-3</v>
      </c>
      <c r="D103" s="304">
        <f t="shared" si="23"/>
        <v>5.2388652122053771E-3</v>
      </c>
      <c r="E103" s="304">
        <f t="shared" si="23"/>
        <v>5.6072754054553092E-3</v>
      </c>
      <c r="F103" s="304">
        <f t="shared" si="23"/>
        <v>5.8712859164372598E-3</v>
      </c>
      <c r="G103" s="304">
        <f t="shared" si="23"/>
        <v>6.4711989712594462E-3</v>
      </c>
      <c r="H103" s="304">
        <f t="shared" si="23"/>
        <v>7.0614540220911163E-3</v>
      </c>
      <c r="I103" s="304">
        <f t="shared" si="23"/>
        <v>7.1528789566785191E-3</v>
      </c>
      <c r="J103" s="304">
        <f t="shared" si="23"/>
        <v>7.2521935375956309E-3</v>
      </c>
      <c r="K103" s="304">
        <f t="shared" si="23"/>
        <v>7.2554972566002199E-3</v>
      </c>
      <c r="L103" s="304">
        <f t="shared" si="23"/>
        <v>7.2475715352359306E-3</v>
      </c>
      <c r="M103" s="304">
        <f t="shared" si="23"/>
        <v>7.7391680070881385E-3</v>
      </c>
      <c r="N103" s="304">
        <f t="shared" si="23"/>
        <v>7.0456579255795543E-3</v>
      </c>
      <c r="O103" s="304">
        <f t="shared" si="23"/>
        <v>6.7483344001301451E-3</v>
      </c>
      <c r="P103" s="304">
        <f t="shared" si="23"/>
        <v>7.2188166761188105E-3</v>
      </c>
      <c r="Q103" s="304">
        <f t="shared" si="23"/>
        <v>7.2654048237966408E-3</v>
      </c>
      <c r="R103" s="304">
        <f t="shared" si="23"/>
        <v>6.6160497748383529E-3</v>
      </c>
      <c r="S103" s="304">
        <f t="shared" si="23"/>
        <v>6.3428714643502917E-3</v>
      </c>
      <c r="T103" s="304">
        <f t="shared" si="23"/>
        <v>6.2384929845754802E-3</v>
      </c>
      <c r="U103" s="304">
        <f t="shared" si="23"/>
        <v>6.3855973429254396E-3</v>
      </c>
      <c r="V103" s="304">
        <f t="shared" si="23"/>
        <v>6.2624565968278584E-3</v>
      </c>
      <c r="W103" s="304">
        <f t="shared" si="23"/>
        <v>6.4969326068075595E-3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2.0121091447124883E-3</v>
      </c>
      <c r="C104" s="304">
        <f t="shared" si="24"/>
        <v>1.8535126390178747E-3</v>
      </c>
      <c r="D104" s="304">
        <f t="shared" si="24"/>
        <v>1.7728600455638099E-3</v>
      </c>
      <c r="E104" s="304">
        <f t="shared" si="24"/>
        <v>1.897532028051463E-3</v>
      </c>
      <c r="F104" s="304">
        <f t="shared" si="24"/>
        <v>1.9868745989269892E-3</v>
      </c>
      <c r="G104" s="304">
        <f t="shared" si="24"/>
        <v>2.1898883896289381E-3</v>
      </c>
      <c r="H104" s="304">
        <f t="shared" si="24"/>
        <v>2.3896338600551919E-3</v>
      </c>
      <c r="I104" s="304">
        <f t="shared" si="24"/>
        <v>2.4205725475634492E-3</v>
      </c>
      <c r="J104" s="304">
        <f t="shared" si="24"/>
        <v>2.4541811336442E-3</v>
      </c>
      <c r="K104" s="304">
        <f t="shared" si="24"/>
        <v>2.4552991298490579E-3</v>
      </c>
      <c r="L104" s="304">
        <f t="shared" si="24"/>
        <v>2.4526170232916514E-3</v>
      </c>
      <c r="M104" s="304">
        <f t="shared" si="24"/>
        <v>2.6189759022062021E-3</v>
      </c>
      <c r="N104" s="304">
        <f t="shared" si="24"/>
        <v>2.3842883763966387E-3</v>
      </c>
      <c r="O104" s="304">
        <f t="shared" si="24"/>
        <v>2.2836725030110456E-3</v>
      </c>
      <c r="P104" s="304">
        <f t="shared" si="24"/>
        <v>2.4428862249642226E-3</v>
      </c>
      <c r="Q104" s="304">
        <f t="shared" si="24"/>
        <v>2.4586519036502146E-3</v>
      </c>
      <c r="R104" s="304">
        <f t="shared" si="24"/>
        <v>2.2389066773364687E-3</v>
      </c>
      <c r="S104" s="304">
        <f t="shared" si="24"/>
        <v>2.1464616740081554E-3</v>
      </c>
      <c r="T104" s="304">
        <f t="shared" si="24"/>
        <v>2.1111394374332703E-3</v>
      </c>
      <c r="U104" s="304">
        <f t="shared" si="24"/>
        <v>2.1609203401446726E-3</v>
      </c>
      <c r="V104" s="304">
        <f t="shared" si="24"/>
        <v>2.1192488521612246E-3</v>
      </c>
      <c r="W104" s="304">
        <f t="shared" si="24"/>
        <v>2.1985967897198699E-3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0.11456305712076115</v>
      </c>
      <c r="C105" s="303">
        <f t="shared" si="25"/>
        <v>0.10828169621988883</v>
      </c>
      <c r="D105" s="303">
        <f t="shared" si="25"/>
        <v>0.10505288389089441</v>
      </c>
      <c r="E105" s="303">
        <f t="shared" si="25"/>
        <v>0.11002786709489346</v>
      </c>
      <c r="F105" s="303">
        <f t="shared" si="25"/>
        <v>0.11348923579168835</v>
      </c>
      <c r="G105" s="303">
        <f t="shared" si="25"/>
        <v>0.12137677240363971</v>
      </c>
      <c r="H105" s="303">
        <f t="shared" si="25"/>
        <v>0.12909648831376211</v>
      </c>
      <c r="I105" s="303">
        <f t="shared" si="25"/>
        <v>0.13027702442787703</v>
      </c>
      <c r="J105" s="303">
        <f t="shared" si="25"/>
        <v>0.13150955377782558</v>
      </c>
      <c r="K105" s="303">
        <f t="shared" si="25"/>
        <v>0.13158457386573127</v>
      </c>
      <c r="L105" s="303">
        <f t="shared" si="25"/>
        <v>0.13147216056049912</v>
      </c>
      <c r="M105" s="303">
        <f t="shared" si="25"/>
        <v>0.13766558009365398</v>
      </c>
      <c r="N105" s="303">
        <f t="shared" si="25"/>
        <v>0.12876799280658369</v>
      </c>
      <c r="O105" s="303">
        <f t="shared" si="25"/>
        <v>0.12496302677465217</v>
      </c>
      <c r="P105" s="303">
        <f t="shared" si="25"/>
        <v>0.13075295451153793</v>
      </c>
      <c r="Q105" s="303">
        <f t="shared" si="25"/>
        <v>0.1313080416362789</v>
      </c>
      <c r="R105" s="303">
        <f t="shared" si="25"/>
        <v>0.12278090515991359</v>
      </c>
      <c r="S105" s="303">
        <f t="shared" si="25"/>
        <v>0.11917172909113329</v>
      </c>
      <c r="T105" s="303">
        <f t="shared" si="25"/>
        <v>0.11775535331217175</v>
      </c>
      <c r="U105" s="303">
        <f t="shared" si="25"/>
        <v>0.11962943053686875</v>
      </c>
      <c r="V105" s="303">
        <f t="shared" si="25"/>
        <v>0.1178958306297274</v>
      </c>
      <c r="W105" s="303">
        <f t="shared" si="25"/>
        <v>0.12095373820627915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1.6520301751375269E-2</v>
      </c>
      <c r="C106" s="304">
        <f t="shared" si="26"/>
        <v>1.7203406202206662E-2</v>
      </c>
      <c r="D106" s="304">
        <f t="shared" si="26"/>
        <v>1.7524211292017165E-2</v>
      </c>
      <c r="E106" s="304">
        <f t="shared" si="26"/>
        <v>1.7015028753641241E-2</v>
      </c>
      <c r="F106" s="304">
        <f t="shared" si="26"/>
        <v>1.6551520088353366E-2</v>
      </c>
      <c r="G106" s="304">
        <f t="shared" si="26"/>
        <v>1.5546960049743192E-2</v>
      </c>
      <c r="H106" s="304">
        <f t="shared" si="26"/>
        <v>1.4574862638086956E-2</v>
      </c>
      <c r="I106" s="304">
        <f t="shared" si="26"/>
        <v>1.4406211742290342E-2</v>
      </c>
      <c r="J106" s="304">
        <f t="shared" si="26"/>
        <v>1.4187322059729239E-2</v>
      </c>
      <c r="K106" s="304">
        <f t="shared" si="26"/>
        <v>1.4197564173309439E-2</v>
      </c>
      <c r="L106" s="304">
        <f t="shared" si="26"/>
        <v>1.4199479022333365E-2</v>
      </c>
      <c r="M106" s="304">
        <f t="shared" si="26"/>
        <v>1.3194812009856149E-2</v>
      </c>
      <c r="N106" s="304">
        <f t="shared" si="26"/>
        <v>1.4475656874395284E-2</v>
      </c>
      <c r="O106" s="304">
        <f t="shared" si="26"/>
        <v>1.5048943595880106E-2</v>
      </c>
      <c r="P106" s="304">
        <f t="shared" si="26"/>
        <v>1.398218865466533E-2</v>
      </c>
      <c r="Q106" s="304">
        <f t="shared" si="26"/>
        <v>1.3858653498194989E-2</v>
      </c>
      <c r="R106" s="304">
        <f t="shared" si="26"/>
        <v>1.4934328499541563E-2</v>
      </c>
      <c r="S106" s="304">
        <f t="shared" si="26"/>
        <v>1.5369646207479694E-2</v>
      </c>
      <c r="T106" s="304">
        <f t="shared" si="26"/>
        <v>1.5510195156178781E-2</v>
      </c>
      <c r="U106" s="304">
        <f t="shared" si="26"/>
        <v>1.5223194540130875E-2</v>
      </c>
      <c r="V106" s="304">
        <f t="shared" si="26"/>
        <v>1.5339512702336024E-2</v>
      </c>
      <c r="W106" s="304">
        <f t="shared" si="26"/>
        <v>1.4933469926013465E-2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6.1999556890359247E-3</v>
      </c>
      <c r="C107" s="304">
        <f t="shared" si="27"/>
        <v>6.4746339696699186E-3</v>
      </c>
      <c r="D107" s="304">
        <f t="shared" si="27"/>
        <v>6.606407296375935E-3</v>
      </c>
      <c r="E107" s="304">
        <f t="shared" si="27"/>
        <v>6.399915579410222E-3</v>
      </c>
      <c r="F107" s="304">
        <f t="shared" si="27"/>
        <v>6.2467478407035619E-3</v>
      </c>
      <c r="G107" s="304">
        <f t="shared" si="27"/>
        <v>5.8722721679968816E-3</v>
      </c>
      <c r="H107" s="304">
        <f t="shared" si="27"/>
        <v>5.4466957718151132E-3</v>
      </c>
      <c r="I107" s="304">
        <f t="shared" si="27"/>
        <v>5.3836851946023672E-3</v>
      </c>
      <c r="J107" s="304">
        <f t="shared" si="27"/>
        <v>5.301039016452045E-3</v>
      </c>
      <c r="K107" s="304">
        <f t="shared" si="27"/>
        <v>5.3147860107951661E-3</v>
      </c>
      <c r="L107" s="304">
        <f t="shared" si="27"/>
        <v>5.3228827140179005E-3</v>
      </c>
      <c r="M107" s="304">
        <f t="shared" si="27"/>
        <v>4.9275118016651681E-3</v>
      </c>
      <c r="N107" s="304">
        <f t="shared" si="27"/>
        <v>5.4614008365311993E-3</v>
      </c>
      <c r="O107" s="304">
        <f t="shared" si="27"/>
        <v>5.6757635127001943E-3</v>
      </c>
      <c r="P107" s="304">
        <f t="shared" si="27"/>
        <v>5.2651296984849404E-3</v>
      </c>
      <c r="Q107" s="304">
        <f t="shared" si="27"/>
        <v>5.224126966715527E-3</v>
      </c>
      <c r="R107" s="304">
        <f t="shared" si="27"/>
        <v>5.6515948374583225E-3</v>
      </c>
      <c r="S107" s="304">
        <f t="shared" si="27"/>
        <v>5.8267568107488116E-3</v>
      </c>
      <c r="T107" s="304">
        <f t="shared" si="27"/>
        <v>5.8821169367871233E-3</v>
      </c>
      <c r="U107" s="304">
        <f t="shared" si="27"/>
        <v>5.7709435491905018E-3</v>
      </c>
      <c r="V107" s="304">
        <f t="shared" si="27"/>
        <v>5.8231221594913845E-3</v>
      </c>
      <c r="W107" s="304">
        <f t="shared" si="27"/>
        <v>5.6652328356274545E-3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9.184279968034996E-2</v>
      </c>
      <c r="C108" s="304">
        <f t="shared" si="28"/>
        <v>8.4603656048012246E-2</v>
      </c>
      <c r="D108" s="304">
        <f t="shared" si="28"/>
        <v>8.0922265302501295E-2</v>
      </c>
      <c r="E108" s="304">
        <f t="shared" si="28"/>
        <v>8.6612922761842001E-2</v>
      </c>
      <c r="F108" s="304">
        <f t="shared" si="28"/>
        <v>9.0690967862631408E-2</v>
      </c>
      <c r="G108" s="304">
        <f t="shared" si="28"/>
        <v>9.9957540185899627E-2</v>
      </c>
      <c r="H108" s="304">
        <f t="shared" si="28"/>
        <v>0.10907492990386003</v>
      </c>
      <c r="I108" s="304">
        <f t="shared" si="28"/>
        <v>0.11048712749098431</v>
      </c>
      <c r="J108" s="304">
        <f t="shared" si="28"/>
        <v>0.11202119270164429</v>
      </c>
      <c r="K108" s="304">
        <f t="shared" si="28"/>
        <v>0.11207222368162667</v>
      </c>
      <c r="L108" s="304">
        <f t="shared" si="28"/>
        <v>0.11194979882414786</v>
      </c>
      <c r="M108" s="304">
        <f t="shared" si="28"/>
        <v>0.11954325628213268</v>
      </c>
      <c r="N108" s="304">
        <f t="shared" si="28"/>
        <v>0.10883093509565719</v>
      </c>
      <c r="O108" s="304">
        <f t="shared" si="28"/>
        <v>0.10423831966607186</v>
      </c>
      <c r="P108" s="304">
        <f t="shared" si="28"/>
        <v>0.11150563615838766</v>
      </c>
      <c r="Q108" s="304">
        <f t="shared" si="28"/>
        <v>0.11222526117136837</v>
      </c>
      <c r="R108" s="304">
        <f t="shared" si="28"/>
        <v>0.10219498182291371</v>
      </c>
      <c r="S108" s="304">
        <f t="shared" si="28"/>
        <v>9.7975326072904781E-2</v>
      </c>
      <c r="T108" s="304">
        <f t="shared" si="28"/>
        <v>9.6363041219205844E-2</v>
      </c>
      <c r="U108" s="304">
        <f t="shared" si="28"/>
        <v>9.8635292447547374E-2</v>
      </c>
      <c r="V108" s="304">
        <f t="shared" si="28"/>
        <v>9.6733195767899988E-2</v>
      </c>
      <c r="W108" s="304">
        <f t="shared" si="28"/>
        <v>0.10035503544463822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8.9221310134868087E-2</v>
      </c>
      <c r="C109" s="237">
        <f t="shared" si="29"/>
        <v>8.2188794996178843E-2</v>
      </c>
      <c r="D109" s="237">
        <f t="shared" si="29"/>
        <v>7.8612483009000436E-2</v>
      </c>
      <c r="E109" s="237">
        <f t="shared" si="29"/>
        <v>8.4140710761401685E-2</v>
      </c>
      <c r="F109" s="237">
        <f t="shared" si="29"/>
        <v>8.8102355309998312E-2</v>
      </c>
      <c r="G109" s="237">
        <f t="shared" si="29"/>
        <v>9.7104429789641913E-2</v>
      </c>
      <c r="H109" s="237">
        <f t="shared" si="29"/>
        <v>0.10596157981640275</v>
      </c>
      <c r="I109" s="237">
        <f t="shared" si="29"/>
        <v>0.10733346873236625</v>
      </c>
      <c r="J109" s="237">
        <f t="shared" si="29"/>
        <v>0.10882374677706627</v>
      </c>
      <c r="K109" s="237">
        <f t="shared" si="29"/>
        <v>0.10887332116838862</v>
      </c>
      <c r="L109" s="237">
        <f t="shared" si="29"/>
        <v>0.10875439071096189</v>
      </c>
      <c r="M109" s="237">
        <f t="shared" si="29"/>
        <v>0.11613110641663249</v>
      </c>
      <c r="N109" s="237">
        <f t="shared" si="29"/>
        <v>0.1057245494065097</v>
      </c>
      <c r="O109" s="237">
        <f t="shared" si="29"/>
        <v>0.10126302202494752</v>
      </c>
      <c r="P109" s="237">
        <f t="shared" si="29"/>
        <v>0.10832290587937958</v>
      </c>
      <c r="Q109" s="237">
        <f t="shared" si="29"/>
        <v>0.10902199047487782</v>
      </c>
      <c r="R109" s="237">
        <f t="shared" si="29"/>
        <v>9.927800763025095E-2</v>
      </c>
      <c r="S109" s="237">
        <f t="shared" si="29"/>
        <v>9.5178794456825894E-2</v>
      </c>
      <c r="T109" s="237">
        <f t="shared" si="29"/>
        <v>9.3612529409829545E-2</v>
      </c>
      <c r="U109" s="237">
        <f t="shared" si="29"/>
        <v>9.5819923263825546E-2</v>
      </c>
      <c r="V109" s="237">
        <f t="shared" si="29"/>
        <v>9.3972118554561695E-2</v>
      </c>
      <c r="W109" s="237">
        <f t="shared" si="29"/>
        <v>9.7490579252424922E-2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0.48076310032555081</v>
      </c>
      <c r="C113" s="324">
        <f>IF(C$5=0,0,C$5/FBT_fec!C$5)</f>
        <v>0.47900923820336749</v>
      </c>
      <c r="D113" s="324">
        <f>IF(D$5=0,0,D$5/FBT_fec!D$5)</f>
        <v>0.47837564282780898</v>
      </c>
      <c r="E113" s="324">
        <f>IF(E$5=0,0,E$5/FBT_fec!E$5)</f>
        <v>0.4803650258277824</v>
      </c>
      <c r="F113" s="324">
        <f>IF(F$5=0,0,F$5/FBT_fec!F$5)</f>
        <v>0.48388819489889356</v>
      </c>
      <c r="G113" s="324">
        <f>IF(G$5=0,0,G$5/FBT_fec!G$5)</f>
        <v>0.48869030729199048</v>
      </c>
      <c r="H113" s="324">
        <f>IF(H$5=0,0,H$5/FBT_fec!H$5)</f>
        <v>0.48795854848982401</v>
      </c>
      <c r="I113" s="324">
        <f>IF(I$5=0,0,I$5/FBT_fec!I$5)</f>
        <v>0.48847390444428834</v>
      </c>
      <c r="J113" s="324">
        <f>IF(J$5=0,0,J$5/FBT_fec!J$5)</f>
        <v>0.48756311245264289</v>
      </c>
      <c r="K113" s="324">
        <f>IF(K$5=0,0,K$5/FBT_fec!K$5)</f>
        <v>0.49246373026831625</v>
      </c>
      <c r="L113" s="324">
        <f>IF(L$5=0,0,L$5/FBT_fec!L$5)</f>
        <v>0.4929685374598648</v>
      </c>
      <c r="M113" s="324">
        <f>IF(M$5=0,0,M$5/FBT_fec!M$5)</f>
        <v>0.49517071404921054</v>
      </c>
      <c r="N113" s="324">
        <f>IF(N$5=0,0,N$5/FBT_fec!N$5)</f>
        <v>0.49390218434829442</v>
      </c>
      <c r="O113" s="324">
        <f>IF(O$5=0,0,O$5/FBT_fec!O$5)</f>
        <v>0.49110615653251011</v>
      </c>
      <c r="P113" s="324">
        <f>IF(P$5=0,0,P$5/FBT_fec!P$5)</f>
        <v>0.49828241960841524</v>
      </c>
      <c r="Q113" s="324">
        <f>IF(Q$5=0,0,Q$5/FBT_fec!Q$5)</f>
        <v>0.50005829387285639</v>
      </c>
      <c r="R113" s="324">
        <f>IF(R$5=0,0,R$5/FBT_fec!R$5)</f>
        <v>0.48989510930875207</v>
      </c>
      <c r="S113" s="324">
        <f>IF(S$5=0,0,S$5/FBT_fec!S$5)</f>
        <v>0.48843199397432557</v>
      </c>
      <c r="T113" s="324">
        <f>IF(T$5=0,0,T$5/FBT_fec!T$5)</f>
        <v>0.48771891673098805</v>
      </c>
      <c r="U113" s="324">
        <f>IF(U$5=0,0,U$5/FBT_fec!U$5)</f>
        <v>0.48987647985696958</v>
      </c>
      <c r="V113" s="324">
        <f>IF(V$5=0,0,V$5/FBT_fec!V$5)</f>
        <v>0.48924765619467359</v>
      </c>
      <c r="W113" s="324">
        <f>IF(W$5=0,0,W$5/FBT_fec!W$5)</f>
        <v>0.49295282498716286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0.48114602535247342</v>
      </c>
      <c r="C114" s="336">
        <f>IF(C$6=0,0,C$6/FBT_fec!C$6)</f>
        <v>0.48114602535247375</v>
      </c>
      <c r="D114" s="336">
        <f>IF(D$6=0,0,D$6/FBT_fec!D$6)</f>
        <v>0.48114602535247353</v>
      </c>
      <c r="E114" s="336">
        <f>IF(E$6=0,0,E$6/FBT_fec!E$6)</f>
        <v>0.48114602535247364</v>
      </c>
      <c r="F114" s="336">
        <f>IF(F$6=0,0,F$6/FBT_fec!F$6)</f>
        <v>0.48114602535247353</v>
      </c>
      <c r="G114" s="336">
        <f>IF(G$6=0,0,G$6/FBT_fec!G$6)</f>
        <v>0.48114602535247353</v>
      </c>
      <c r="H114" s="336">
        <f>IF(H$6=0,0,H$6/FBT_fec!H$6)</f>
        <v>0.48114602535247364</v>
      </c>
      <c r="I114" s="336">
        <f>IF(I$6=0,0,I$6/FBT_fec!I$6)</f>
        <v>0.48114602535247358</v>
      </c>
      <c r="J114" s="336">
        <f>IF(J$6=0,0,J$6/FBT_fec!J$6)</f>
        <v>0.48114602535247364</v>
      </c>
      <c r="K114" s="336">
        <f>IF(K$6=0,0,K$6/FBT_fec!K$6)</f>
        <v>0.48114602535247369</v>
      </c>
      <c r="L114" s="336">
        <f>IF(L$6=0,0,L$6/FBT_fec!L$6)</f>
        <v>0.48114602535247369</v>
      </c>
      <c r="M114" s="336">
        <f>IF(M$6=0,0,M$6/FBT_fec!M$6)</f>
        <v>0.48114602535247364</v>
      </c>
      <c r="N114" s="336">
        <f>IF(N$6=0,0,N$6/FBT_fec!N$6)</f>
        <v>0.48114602535247375</v>
      </c>
      <c r="O114" s="336">
        <f>IF(O$6=0,0,O$6/FBT_fec!O$6)</f>
        <v>0.48114602535247381</v>
      </c>
      <c r="P114" s="336">
        <f>IF(P$6=0,0,P$6/FBT_fec!P$6)</f>
        <v>0.48114602535247369</v>
      </c>
      <c r="Q114" s="336">
        <f>IF(Q$6=0,0,Q$6/FBT_fec!Q$6)</f>
        <v>0.48114602535247364</v>
      </c>
      <c r="R114" s="336">
        <f>IF(R$6=0,0,R$6/FBT_fec!R$6)</f>
        <v>0.48114602535247369</v>
      </c>
      <c r="S114" s="336">
        <f>IF(S$6=0,0,S$6/FBT_fec!S$6)</f>
        <v>0.48114602535247353</v>
      </c>
      <c r="T114" s="336">
        <f>IF(T$6=0,0,T$6/FBT_fec!T$6)</f>
        <v>0.48114602535247364</v>
      </c>
      <c r="U114" s="336">
        <f>IF(U$6=0,0,U$6/FBT_fec!U$6)</f>
        <v>0.48114602535247364</v>
      </c>
      <c r="V114" s="336">
        <f>IF(V$6=0,0,V$6/FBT_fec!V$6)</f>
        <v>0.48114602535247358</v>
      </c>
      <c r="W114" s="336">
        <f>IF(W$6=0,0,W$6/FBT_fec!W$6)</f>
        <v>0.48114602535247358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0.12469203741334123</v>
      </c>
      <c r="C115" s="337">
        <f>IF(C$7=0,0,C$7/FBT_fec!C$7)</f>
        <v>0.12469203741334126</v>
      </c>
      <c r="D115" s="337">
        <f>IF(D$7=0,0,D$7/FBT_fec!D$7)</f>
        <v>0.12469203741334127</v>
      </c>
      <c r="E115" s="337">
        <f>IF(E$7=0,0,E$7/FBT_fec!E$7)</f>
        <v>0.12469203741334128</v>
      </c>
      <c r="F115" s="337">
        <f>IF(F$7=0,0,F$7/FBT_fec!F$7)</f>
        <v>0.12469203741334127</v>
      </c>
      <c r="G115" s="337">
        <f>IF(G$7=0,0,G$7/FBT_fec!G$7)</f>
        <v>0.12469203741334127</v>
      </c>
      <c r="H115" s="337">
        <f>IF(H$7=0,0,H$7/FBT_fec!H$7)</f>
        <v>0.12469203741334127</v>
      </c>
      <c r="I115" s="337">
        <f>IF(I$7=0,0,I$7/FBT_fec!I$7)</f>
        <v>0.12469203741334124</v>
      </c>
      <c r="J115" s="337">
        <f>IF(J$7=0,0,J$7/FBT_fec!J$7)</f>
        <v>0.12469203741334123</v>
      </c>
      <c r="K115" s="337">
        <f>IF(K$7=0,0,K$7/FBT_fec!K$7)</f>
        <v>0.12469203741334124</v>
      </c>
      <c r="L115" s="337">
        <f>IF(L$7=0,0,L$7/FBT_fec!L$7)</f>
        <v>0.12469203741334126</v>
      </c>
      <c r="M115" s="337">
        <f>IF(M$7=0,0,M$7/FBT_fec!M$7)</f>
        <v>0.12469203741334126</v>
      </c>
      <c r="N115" s="337">
        <f>IF(N$7=0,0,N$7/FBT_fec!N$7)</f>
        <v>0.12469203741334126</v>
      </c>
      <c r="O115" s="337">
        <f>IF(O$7=0,0,O$7/FBT_fec!O$7)</f>
        <v>0.12469203741334124</v>
      </c>
      <c r="P115" s="337">
        <f>IF(P$7=0,0,P$7/FBT_fec!P$7)</f>
        <v>0.12469203741334124</v>
      </c>
      <c r="Q115" s="337">
        <f>IF(Q$7=0,0,Q$7/FBT_fec!Q$7)</f>
        <v>0.12469203741334126</v>
      </c>
      <c r="R115" s="337">
        <f>IF(R$7=0,0,R$7/FBT_fec!R$7)</f>
        <v>0.12469203741334126</v>
      </c>
      <c r="S115" s="337">
        <f>IF(S$7=0,0,S$7/FBT_fec!S$7)</f>
        <v>0.12469203741334126</v>
      </c>
      <c r="T115" s="337">
        <f>IF(T$7=0,0,T$7/FBT_fec!T$7)</f>
        <v>0.12469203741334128</v>
      </c>
      <c r="U115" s="337">
        <f>IF(U$7=0,0,U$7/FBT_fec!U$7)</f>
        <v>0.12469203741334128</v>
      </c>
      <c r="V115" s="337">
        <f>IF(V$7=0,0,V$7/FBT_fec!V$7)</f>
        <v>0.12469203741334127</v>
      </c>
      <c r="W115" s="337">
        <f>IF(W$7=0,0,W$7/FBT_fec!W$7)</f>
        <v>0.12469203741334126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0.68142173457889743</v>
      </c>
      <c r="C116" s="337">
        <f>IF(C$8=0,0,C$8/FBT_fec!C$8)</f>
        <v>0.68142173457889743</v>
      </c>
      <c r="D116" s="337">
        <f>IF(D$8=0,0,D$8/FBT_fec!D$8)</f>
        <v>0.68142173457889732</v>
      </c>
      <c r="E116" s="337">
        <f>IF(E$8=0,0,E$8/FBT_fec!E$8)</f>
        <v>0.68142173457889754</v>
      </c>
      <c r="F116" s="337">
        <f>IF(F$8=0,0,F$8/FBT_fec!F$8)</f>
        <v>0.68142173457889754</v>
      </c>
      <c r="G116" s="337">
        <f>IF(G$8=0,0,G$8/FBT_fec!G$8)</f>
        <v>0.6814217345788971</v>
      </c>
      <c r="H116" s="337">
        <f>IF(H$8=0,0,H$8/FBT_fec!H$8)</f>
        <v>0.68142173457889732</v>
      </c>
      <c r="I116" s="337">
        <f>IF(I$8=0,0,I$8/FBT_fec!I$8)</f>
        <v>0.68142173457889765</v>
      </c>
      <c r="J116" s="337">
        <f>IF(J$8=0,0,J$8/FBT_fec!J$8)</f>
        <v>0.68142173457889754</v>
      </c>
      <c r="K116" s="337">
        <f>IF(K$8=0,0,K$8/FBT_fec!K$8)</f>
        <v>0.68142173457889765</v>
      </c>
      <c r="L116" s="337">
        <f>IF(L$8=0,0,L$8/FBT_fec!L$8)</f>
        <v>0.68142173457889743</v>
      </c>
      <c r="M116" s="337">
        <f>IF(M$8=0,0,M$8/FBT_fec!M$8)</f>
        <v>0.68142173457889743</v>
      </c>
      <c r="N116" s="337">
        <f>IF(N$8=0,0,N$8/FBT_fec!N$8)</f>
        <v>0.68142173457889743</v>
      </c>
      <c r="O116" s="337">
        <f>IF(O$8=0,0,O$8/FBT_fec!O$8)</f>
        <v>0.68142173457889743</v>
      </c>
      <c r="P116" s="337">
        <f>IF(P$8=0,0,P$8/FBT_fec!P$8)</f>
        <v>0.68142173457889699</v>
      </c>
      <c r="Q116" s="337">
        <f>IF(Q$8=0,0,Q$8/FBT_fec!Q$8)</f>
        <v>0.68142173457889721</v>
      </c>
      <c r="R116" s="337">
        <f>IF(R$8=0,0,R$8/FBT_fec!R$8)</f>
        <v>0.68142173457889721</v>
      </c>
      <c r="S116" s="337">
        <f>IF(S$8=0,0,S$8/FBT_fec!S$8)</f>
        <v>0.68142173457889754</v>
      </c>
      <c r="T116" s="337">
        <f>IF(T$8=0,0,T$8/FBT_fec!T$8)</f>
        <v>0.68142173457889765</v>
      </c>
      <c r="U116" s="337">
        <f>IF(U$8=0,0,U$8/FBT_fec!U$8)</f>
        <v>0.68142173457889743</v>
      </c>
      <c r="V116" s="337">
        <f>IF(V$8=0,0,V$8/FBT_fec!V$8)</f>
        <v>0.68142173457889765</v>
      </c>
      <c r="W116" s="337">
        <f>IF(W$8=0,0,W$8/FBT_fec!W$8)</f>
        <v>0.68142173457889721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0.48156426690105453</v>
      </c>
      <c r="C117" s="337">
        <f>IF(C$9=0,0,C$9/FBT_fec!C$9)</f>
        <v>0.48156426690105464</v>
      </c>
      <c r="D117" s="337">
        <f>IF(D$9=0,0,D$9/FBT_fec!D$9)</f>
        <v>0.48156426690105453</v>
      </c>
      <c r="E117" s="337">
        <f>IF(E$9=0,0,E$9/FBT_fec!E$9)</f>
        <v>0.48156426690105447</v>
      </c>
      <c r="F117" s="337">
        <f>IF(F$9=0,0,F$9/FBT_fec!F$9)</f>
        <v>0.48156426690105464</v>
      </c>
      <c r="G117" s="337">
        <f>IF(G$9=0,0,G$9/FBT_fec!G$9)</f>
        <v>0.48156426690105453</v>
      </c>
      <c r="H117" s="337">
        <f>IF(H$9=0,0,H$9/FBT_fec!H$9)</f>
        <v>0.48156426690105458</v>
      </c>
      <c r="I117" s="337">
        <f>IF(I$9=0,0,I$9/FBT_fec!I$9)</f>
        <v>0.48156426690105464</v>
      </c>
      <c r="J117" s="337">
        <f>IF(J$9=0,0,J$9/FBT_fec!J$9)</f>
        <v>0.48156426690105453</v>
      </c>
      <c r="K117" s="337">
        <f>IF(K$9=0,0,K$9/FBT_fec!K$9)</f>
        <v>0.48156426690105458</v>
      </c>
      <c r="L117" s="337">
        <f>IF(L$9=0,0,L$9/FBT_fec!L$9)</f>
        <v>0.48156426690105453</v>
      </c>
      <c r="M117" s="337">
        <f>IF(M$9=0,0,M$9/FBT_fec!M$9)</f>
        <v>0.48156426690105453</v>
      </c>
      <c r="N117" s="337">
        <f>IF(N$9=0,0,N$9/FBT_fec!N$9)</f>
        <v>0.48156426690105453</v>
      </c>
      <c r="O117" s="337">
        <f>IF(O$9=0,0,O$9/FBT_fec!O$9)</f>
        <v>0.48156426690105458</v>
      </c>
      <c r="P117" s="337">
        <f>IF(P$9=0,0,P$9/FBT_fec!P$9)</f>
        <v>0.48156426690105447</v>
      </c>
      <c r="Q117" s="337">
        <f>IF(Q$9=0,0,Q$9/FBT_fec!Q$9)</f>
        <v>0.48156426690105447</v>
      </c>
      <c r="R117" s="337">
        <f>IF(R$9=0,0,R$9/FBT_fec!R$9)</f>
        <v>0.48156426690105447</v>
      </c>
      <c r="S117" s="337">
        <f>IF(S$9=0,0,S$9/FBT_fec!S$9)</f>
        <v>0.48156426690105447</v>
      </c>
      <c r="T117" s="337">
        <f>IF(T$9=0,0,T$9/FBT_fec!T$9)</f>
        <v>0.48156426690105469</v>
      </c>
      <c r="U117" s="337">
        <f>IF(U$9=0,0,U$9/FBT_fec!U$9)</f>
        <v>0.48156426690105453</v>
      </c>
      <c r="V117" s="337">
        <f>IF(V$9=0,0,V$9/FBT_fec!V$9)</f>
        <v>0.48156426690105453</v>
      </c>
      <c r="W117" s="337">
        <f>IF(W$9=0,0,W$9/FBT_fec!W$9)</f>
        <v>0.48156426690105442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0.73000159305862944</v>
      </c>
      <c r="C118" s="338">
        <f>IF(C$10=0,0,C$10/FBT_fec!C$10)</f>
        <v>0.71314162351508281</v>
      </c>
      <c r="D118" s="338">
        <f>IF(D$10=0,0,D$10/FBT_fec!D$10)</f>
        <v>0.70737981942757711</v>
      </c>
      <c r="E118" s="338">
        <f>IF(E$10=0,0,E$10/FBT_fec!E$10)</f>
        <v>0.71737784306836894</v>
      </c>
      <c r="F118" s="338">
        <f>IF(F$10=0,0,F$10/FBT_fec!F$10)</f>
        <v>0.72371573299207659</v>
      </c>
      <c r="G118" s="338">
        <f>IF(G$10=0,0,G$10/FBT_fec!G$10)</f>
        <v>0.7442580640694284</v>
      </c>
      <c r="H118" s="338">
        <f>IF(H$10=0,0,H$10/FBT_fec!H$10)</f>
        <v>0.7802994981188941</v>
      </c>
      <c r="I118" s="338">
        <f>IF(I$10=0,0,I$10/FBT_fec!I$10)</f>
        <v>0.78119331867094544</v>
      </c>
      <c r="J118" s="338">
        <f>IF(J$10=0,0,J$10/FBT_fec!J$10)</f>
        <v>0.78786911614993582</v>
      </c>
      <c r="K118" s="338">
        <f>IF(K$10=0,0,K$10/FBT_fec!K$10)</f>
        <v>0.78245055301748323</v>
      </c>
      <c r="L118" s="338">
        <f>IF(L$10=0,0,L$10/FBT_fec!L$10)</f>
        <v>0.78053093385867778</v>
      </c>
      <c r="M118" s="338">
        <f>IF(M$10=0,0,M$10/FBT_fec!M$10)</f>
        <v>0.80239123913627197</v>
      </c>
      <c r="N118" s="338">
        <f>IF(N$10=0,0,N$10/FBT_fec!N$10)</f>
        <v>0.77491575184516048</v>
      </c>
      <c r="O118" s="338">
        <f>IF(O$10=0,0,O$10/FBT_fec!O$10)</f>
        <v>0.76156177180807116</v>
      </c>
      <c r="P118" s="338">
        <f>IF(P$10=0,0,P$10/FBT_fec!P$10)</f>
        <v>0.82681152516690726</v>
      </c>
      <c r="Q118" s="338">
        <f>IF(Q$10=0,0,Q$10/FBT_fec!Q$10)</f>
        <v>0.83268042146867927</v>
      </c>
      <c r="R118" s="338">
        <f>IF(R$10=0,0,R$10/FBT_fec!R$10)</f>
        <v>0.82556558192459917</v>
      </c>
      <c r="S118" s="338">
        <f>IF(S$10=0,0,S$10/FBT_fec!S$10)</f>
        <v>0.82386397886339757</v>
      </c>
      <c r="T118" s="338">
        <f>IF(T$10=0,0,T$10/FBT_fec!T$10)</f>
        <v>0.8286723943099682</v>
      </c>
      <c r="U118" s="338">
        <f>IF(U$10=0,0,U$10/FBT_fec!U$10)</f>
        <v>0.83846024903462357</v>
      </c>
      <c r="V118" s="338">
        <f>IF(V$10=0,0,V$10/FBT_fec!V$10)</f>
        <v>0.84796761531827103</v>
      </c>
      <c r="W118" s="338">
        <f>IF(W$10=0,0,W$10/FBT_fec!W$10)</f>
        <v>0.85302569547205709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0.56542553475265345</v>
      </c>
      <c r="C119" s="351">
        <f>IF(C$16=0,0,C$16/FBT_fec!C$16)</f>
        <v>0.55479223839618019</v>
      </c>
      <c r="D119" s="351">
        <f>IF(D$16=0,0,D$16/FBT_fec!D$16)</f>
        <v>0.55104244399824576</v>
      </c>
      <c r="E119" s="351">
        <f>IF(E$16=0,0,E$16/FBT_fec!E$16)</f>
        <v>0.55781058303198372</v>
      </c>
      <c r="F119" s="351">
        <f>IF(F$16=0,0,F$16/FBT_fec!F$16)</f>
        <v>0.56702129581842786</v>
      </c>
      <c r="G119" s="351">
        <f>IF(G$16=0,0,G$16/FBT_fec!G$16)</f>
        <v>0.58566752801888089</v>
      </c>
      <c r="H119" s="351">
        <f>IF(H$16=0,0,H$16/FBT_fec!H$16)</f>
        <v>0.6031291750322646</v>
      </c>
      <c r="I119" s="351">
        <f>IF(I$16=0,0,I$16/FBT_fec!I$16)</f>
        <v>0.60515006694542572</v>
      </c>
      <c r="J119" s="351">
        <f>IF(J$16=0,0,J$16/FBT_fec!J$16)</f>
        <v>0.60901490042778861</v>
      </c>
      <c r="K119" s="351">
        <f>IF(K$16=0,0,K$16/FBT_fec!K$16)</f>
        <v>0.60963012444937947</v>
      </c>
      <c r="L119" s="351">
        <f>IF(L$16=0,0,L$16/FBT_fec!L$16)</f>
        <v>0.60964061688539173</v>
      </c>
      <c r="M119" s="351">
        <f>IF(M$16=0,0,M$16/FBT_fec!M$16)</f>
        <v>0.62613514056039843</v>
      </c>
      <c r="N119" s="351">
        <f>IF(N$16=0,0,N$16/FBT_fec!N$16)</f>
        <v>0.60838668870267887</v>
      </c>
      <c r="O119" s="351">
        <f>IF(O$16=0,0,O$16/FBT_fec!O$16)</f>
        <v>0.59684119232987243</v>
      </c>
      <c r="P119" s="351">
        <f>IF(P$16=0,0,P$16/FBT_fec!P$16)</f>
        <v>0.61332410280838368</v>
      </c>
      <c r="Q119" s="351">
        <f>IF(Q$16=0,0,Q$16/FBT_fec!Q$16)</f>
        <v>0.61435859834347595</v>
      </c>
      <c r="R119" s="351">
        <f>IF(R$16=0,0,R$16/FBT_fec!R$16)</f>
        <v>0.6002411029654241</v>
      </c>
      <c r="S119" s="351">
        <f>IF(S$16=0,0,S$16/FBT_fec!S$16)</f>
        <v>0.5921898796330185</v>
      </c>
      <c r="T119" s="351">
        <f>IF(T$16=0,0,T$16/FBT_fec!T$16)</f>
        <v>0.58980142108836775</v>
      </c>
      <c r="U119" s="351">
        <f>IF(U$16=0,0,U$16/FBT_fec!U$16)</f>
        <v>0.59494929567608279</v>
      </c>
      <c r="V119" s="351">
        <f>IF(V$16=0,0,V$16/FBT_fec!V$16)</f>
        <v>0.59242921703117568</v>
      </c>
      <c r="W119" s="351">
        <f>IF(W$16=0,0,W$16/FBT_fec!W$16)</f>
        <v>0.60050813229317934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0.30841392804690171</v>
      </c>
      <c r="C120" s="351">
        <f>IF(C$25=0,0,C$25/FBT_fec!C$25)</f>
        <v>0.30261394821609816</v>
      </c>
      <c r="D120" s="351">
        <f>IF(D$25=0,0,D$25/FBT_fec!D$25)</f>
        <v>0.30056860581722494</v>
      </c>
      <c r="E120" s="351">
        <f>IF(E$25=0,0,E$25/FBT_fec!E$25)</f>
        <v>0.30426031801744557</v>
      </c>
      <c r="F120" s="351">
        <f>IF(F$25=0,0,F$25/FBT_fec!F$25)</f>
        <v>0.30928434317368803</v>
      </c>
      <c r="G120" s="351">
        <f>IF(G$25=0,0,G$25/FBT_fec!G$25)</f>
        <v>0.31945501528302589</v>
      </c>
      <c r="H120" s="351">
        <f>IF(H$25=0,0,H$25/FBT_fec!H$25)</f>
        <v>0.32897955001759888</v>
      </c>
      <c r="I120" s="351">
        <f>IF(I$25=0,0,I$25/FBT_fec!I$25)</f>
        <v>0.3300818546975049</v>
      </c>
      <c r="J120" s="351">
        <f>IF(J$25=0,0,J$25/FBT_fec!J$25)</f>
        <v>0.33218994568788474</v>
      </c>
      <c r="K120" s="351">
        <f>IF(K$25=0,0,K$25/FBT_fec!K$25)</f>
        <v>0.33252552242693423</v>
      </c>
      <c r="L120" s="351">
        <f>IF(L$25=0,0,L$25/FBT_fec!L$25)</f>
        <v>0.33253124557385005</v>
      </c>
      <c r="M120" s="351">
        <f>IF(M$25=0,0,M$25/FBT_fec!M$25)</f>
        <v>0.34152825848749002</v>
      </c>
      <c r="N120" s="351">
        <f>IF(N$25=0,0,N$25/FBT_fec!N$25)</f>
        <v>0.33184728474691561</v>
      </c>
      <c r="O120" s="351">
        <f>IF(O$25=0,0,O$25/FBT_fec!O$25)</f>
        <v>0.32554974127083941</v>
      </c>
      <c r="P120" s="351">
        <f>IF(P$25=0,0,P$25/FBT_fec!P$25)</f>
        <v>0.33454041971366377</v>
      </c>
      <c r="Q120" s="351">
        <f>IF(Q$25=0,0,Q$25/FBT_fec!Q$25)</f>
        <v>0.33510469000553228</v>
      </c>
      <c r="R120" s="351">
        <f>IF(R$25=0,0,R$25/FBT_fec!R$25)</f>
        <v>0.32740423798114032</v>
      </c>
      <c r="S120" s="351">
        <f>IF(S$25=0,0,S$25/FBT_fec!S$25)</f>
        <v>0.32301266161801001</v>
      </c>
      <c r="T120" s="351">
        <f>IF(T$25=0,0,T$25/FBT_fec!T$25)</f>
        <v>0.32170986604820051</v>
      </c>
      <c r="U120" s="351">
        <f>IF(U$25=0,0,U$25/FBT_fec!U$25)</f>
        <v>0.32451779764149957</v>
      </c>
      <c r="V120" s="351">
        <f>IF(V$25=0,0,V$25/FBT_fec!V$25)</f>
        <v>0.32314320928973217</v>
      </c>
      <c r="W120" s="351">
        <f>IF(W$25=0,0,W$25/FBT_fec!W$25)</f>
        <v>0.32754989034173415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0.45191789283970374</v>
      </c>
      <c r="C121" s="351">
        <f>IF(C$34=0,0,C$34/FBT_fec!C$34)</f>
        <v>0.45494187672243508</v>
      </c>
      <c r="D121" s="351">
        <f>IF(D$34=0,0,D$34/FBT_fec!D$34)</f>
        <v>0.45641197477709178</v>
      </c>
      <c r="E121" s="351">
        <f>IF(E$34=0,0,E$34/FBT_fec!E$34)</f>
        <v>0.45553016406425906</v>
      </c>
      <c r="F121" s="351">
        <f>IF(F$34=0,0,F$34/FBT_fec!F$34)</f>
        <v>0.4574977659978991</v>
      </c>
      <c r="G121" s="351">
        <f>IF(G$34=0,0,G$34/FBT_fec!G$34)</f>
        <v>0.45683168901755083</v>
      </c>
      <c r="H121" s="351">
        <f>IF(H$34=0,0,H$34/FBT_fec!H$34)</f>
        <v>0.44518945689382289</v>
      </c>
      <c r="I121" s="351">
        <f>IF(I$34=0,0,I$34/FBT_fec!I$34)</f>
        <v>0.44473494783200807</v>
      </c>
      <c r="J121" s="351">
        <f>IF(J$34=0,0,J$34/FBT_fec!J$34)</f>
        <v>0.44083651799314494</v>
      </c>
      <c r="K121" s="351">
        <f>IF(K$34=0,0,K$34/FBT_fec!K$34)</f>
        <v>0.44982912645642603</v>
      </c>
      <c r="L121" s="351">
        <f>IF(L$34=0,0,L$34/FBT_fec!L$34)</f>
        <v>0.45093082226217079</v>
      </c>
      <c r="M121" s="351">
        <f>IF(M$34=0,0,M$34/FBT_fec!M$34)</f>
        <v>0.44423190206654284</v>
      </c>
      <c r="N121" s="351">
        <f>IF(N$34=0,0,N$34/FBT_fec!N$34)</f>
        <v>0.45496493863257192</v>
      </c>
      <c r="O121" s="351">
        <f>IF(O$34=0,0,O$34/FBT_fec!O$34)</f>
        <v>0.45568757315133779</v>
      </c>
      <c r="P121" s="351">
        <f>IF(P$34=0,0,P$34/FBT_fec!P$34)</f>
        <v>0.45571589950961056</v>
      </c>
      <c r="Q121" s="351">
        <f>IF(Q$34=0,0,Q$34/FBT_fec!Q$34)</f>
        <v>0.45764687717066788</v>
      </c>
      <c r="R121" s="351">
        <f>IF(R$34=0,0,R$34/FBT_fec!R$34)</f>
        <v>0.44870772882275212</v>
      </c>
      <c r="S121" s="351">
        <f>IF(S$34=0,0,S$34/FBT_fec!S$34)</f>
        <v>0.4499875619748836</v>
      </c>
      <c r="T121" s="351">
        <f>IF(T$34=0,0,T$34/FBT_fec!T$34)</f>
        <v>0.44956564870773347</v>
      </c>
      <c r="U121" s="351">
        <f>IF(U$34=0,0,U$34/FBT_fec!U$34)</f>
        <v>0.45009006480473607</v>
      </c>
      <c r="V121" s="351">
        <f>IF(V$34=0,0,V$34/FBT_fec!V$34)</f>
        <v>0.44923483951543752</v>
      </c>
      <c r="W121" s="351">
        <f>IF(W$34=0,0,W$34/FBT_fec!W$34)</f>
        <v>0.45158951123943086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0.41085195746103492</v>
      </c>
      <c r="C122" s="351">
        <f>IF(C$45=0,0,C$45/FBT_fec!C$45)</f>
        <v>0.41307352174180145</v>
      </c>
      <c r="D122" s="351">
        <f>IF(D$45=0,0,D$45/FBT_fec!D$45)</f>
        <v>0.41440784802980579</v>
      </c>
      <c r="E122" s="351">
        <f>IF(E$45=0,0,E$45/FBT_fec!E$45)</f>
        <v>0.41325670030504524</v>
      </c>
      <c r="F122" s="351">
        <f>IF(F$45=0,0,F$45/FBT_fec!F$45)</f>
        <v>0.41469852729317291</v>
      </c>
      <c r="G122" s="351">
        <f>IF(G$45=0,0,G$45/FBT_fec!G$45)</f>
        <v>0.41416726126238235</v>
      </c>
      <c r="H122" s="351">
        <f>IF(H$45=0,0,H$45/FBT_fec!H$45)</f>
        <v>0.40710173730073607</v>
      </c>
      <c r="I122" s="351">
        <f>IF(I$45=0,0,I$45/FBT_fec!I$45)</f>
        <v>0.40639954213070723</v>
      </c>
      <c r="J122" s="351">
        <f>IF(J$45=0,0,J$45/FBT_fec!J$45)</f>
        <v>0.40417138099776045</v>
      </c>
      <c r="K122" s="351">
        <f>IF(K$45=0,0,K$45/FBT_fec!K$45)</f>
        <v>0.40961661980437603</v>
      </c>
      <c r="L122" s="351">
        <f>IF(L$45=0,0,L$45/FBT_fec!L$45)</f>
        <v>0.4102685455211979</v>
      </c>
      <c r="M122" s="351">
        <f>IF(M$45=0,0,M$45/FBT_fec!M$45)</f>
        <v>0.40672191077496378</v>
      </c>
      <c r="N122" s="351">
        <f>IF(N$45=0,0,N$45/FBT_fec!N$45)</f>
        <v>0.41434900052124779</v>
      </c>
      <c r="O122" s="351">
        <f>IF(O$45=0,0,O$45/FBT_fec!O$45)</f>
        <v>0.41423867761943556</v>
      </c>
      <c r="P122" s="351">
        <f>IF(P$45=0,0,P$45/FBT_fec!P$45)</f>
        <v>0.4139135611462732</v>
      </c>
      <c r="Q122" s="351">
        <f>IF(Q$45=0,0,Q$45/FBT_fec!Q$45)</f>
        <v>0.41460592670230789</v>
      </c>
      <c r="R122" s="351">
        <f>IF(R$45=0,0,R$45/FBT_fec!R$45)</f>
        <v>0.41215068068173671</v>
      </c>
      <c r="S122" s="351">
        <f>IF(S$45=0,0,S$45/FBT_fec!S$45)</f>
        <v>0.41318827487742388</v>
      </c>
      <c r="T122" s="351">
        <f>IF(T$45=0,0,T$45/FBT_fec!T$45)</f>
        <v>0.41325374533692172</v>
      </c>
      <c r="U122" s="351">
        <f>IF(U$45=0,0,U$45/FBT_fec!U$45)</f>
        <v>0.41353864813357866</v>
      </c>
      <c r="V122" s="351">
        <f>IF(V$45=0,0,V$45/FBT_fec!V$45)</f>
        <v>0.41334609268454559</v>
      </c>
      <c r="W122" s="351">
        <f>IF(W$45=0,0,W$45/FBT_fec!W$45)</f>
        <v>0.41479490538955605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0.65751875659129289</v>
      </c>
      <c r="C123" s="351">
        <f>IF(C$66=0,0,C$66/FBT_fec!C$66)</f>
        <v>0.65066508095487852</v>
      </c>
      <c r="D123" s="351">
        <f>IF(D$66=0,0,D$66/FBT_fec!D$66)</f>
        <v>0.64701487736368291</v>
      </c>
      <c r="E123" s="351">
        <f>IF(E$66=0,0,E$66/FBT_fec!E$66)</f>
        <v>0.6528006951510904</v>
      </c>
      <c r="F123" s="351">
        <f>IF(F$66=0,0,F$66/FBT_fec!F$66)</f>
        <v>0.65725391984405579</v>
      </c>
      <c r="G123" s="351">
        <f>IF(G$66=0,0,G$66/FBT_fec!G$66)</f>
        <v>0.66598683394426228</v>
      </c>
      <c r="H123" s="351">
        <f>IF(H$66=0,0,H$66/FBT_fec!H$66)</f>
        <v>0.67277512561675212</v>
      </c>
      <c r="I123" s="351">
        <f>IF(I$66=0,0,I$66/FBT_fec!I$66)</f>
        <v>0.67394373935624186</v>
      </c>
      <c r="J123" s="351">
        <f>IF(J$66=0,0,J$66/FBT_fec!J$66)</f>
        <v>0.67498362248138633</v>
      </c>
      <c r="K123" s="351">
        <f>IF(K$66=0,0,K$66/FBT_fec!K$66)</f>
        <v>0.67581821511535312</v>
      </c>
      <c r="L123" s="351">
        <f>IF(L$66=0,0,L$66/FBT_fec!L$66)</f>
        <v>0.67584271614719049</v>
      </c>
      <c r="M123" s="351">
        <f>IF(M$66=0,0,M$66/FBT_fec!M$66)</f>
        <v>0.68173781298928293</v>
      </c>
      <c r="N123" s="351">
        <f>IF(N$66=0,0,N$66/FBT_fec!N$66)</f>
        <v>0.67382018495351137</v>
      </c>
      <c r="O123" s="351">
        <f>IF(O$66=0,0,O$66/FBT_fec!O$66)</f>
        <v>0.66978190813305782</v>
      </c>
      <c r="P123" s="351">
        <f>IF(P$66=0,0,P$66/FBT_fec!P$66)</f>
        <v>0.67677203327848257</v>
      </c>
      <c r="Q123" s="351">
        <f>IF(Q$66=0,0,Q$66/FBT_fec!Q$66)</f>
        <v>0.67765798869671579</v>
      </c>
      <c r="R123" s="351">
        <f>IF(R$66=0,0,R$66/FBT_fec!R$66)</f>
        <v>0.66836121238894552</v>
      </c>
      <c r="S123" s="351">
        <f>IF(S$66=0,0,S$66/FBT_fec!S$66)</f>
        <v>0.66470978345789478</v>
      </c>
      <c r="T123" s="351">
        <f>IF(T$66=0,0,T$66/FBT_fec!T$66)</f>
        <v>0.66326091201817206</v>
      </c>
      <c r="U123" s="351">
        <f>IF(U$66=0,0,U$66/FBT_fec!U$66)</f>
        <v>0.66559694038041062</v>
      </c>
      <c r="V123" s="351">
        <f>IF(V$66=0,0,V$66/FBT_fec!V$66)</f>
        <v>0.66401654576504821</v>
      </c>
      <c r="W123" s="351">
        <f>IF(W$66=0,0,W$66/FBT_fec!W$66)</f>
        <v>0.66768123348311514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0.52269999555332436</v>
      </c>
      <c r="C124" s="339">
        <f>IF(C$80=0,0,C$80/FBT_fec!C$80)</f>
        <v>0.52269999555332392</v>
      </c>
      <c r="D124" s="339">
        <f>IF(D$80=0,0,D$80/FBT_fec!D$80)</f>
        <v>0.52269999555332403</v>
      </c>
      <c r="E124" s="339">
        <f>IF(E$80=0,0,E$80/FBT_fec!E$80)</f>
        <v>0.52269999555332436</v>
      </c>
      <c r="F124" s="339">
        <f>IF(F$80=0,0,F$80/FBT_fec!F$80)</f>
        <v>0.52269999555332414</v>
      </c>
      <c r="G124" s="339">
        <f>IF(G$80=0,0,G$80/FBT_fec!G$80)</f>
        <v>0.52269999555332425</v>
      </c>
      <c r="H124" s="339">
        <f>IF(H$80=0,0,H$80/FBT_fec!H$80)</f>
        <v>0.52269999555332414</v>
      </c>
      <c r="I124" s="339">
        <f>IF(I$80=0,0,I$80/FBT_fec!I$80)</f>
        <v>0.52269999555332403</v>
      </c>
      <c r="J124" s="339">
        <f>IF(J$80=0,0,J$80/FBT_fec!J$80)</f>
        <v>0.52269999555332425</v>
      </c>
      <c r="K124" s="339">
        <f>IF(K$80=0,0,K$80/FBT_fec!K$80)</f>
        <v>0.52269999555332436</v>
      </c>
      <c r="L124" s="339">
        <f>IF(L$80=0,0,L$80/FBT_fec!L$80)</f>
        <v>0.52269999555332403</v>
      </c>
      <c r="M124" s="339">
        <f>IF(M$80=0,0,M$80/FBT_fec!M$80)</f>
        <v>0.52269999555332447</v>
      </c>
      <c r="N124" s="339">
        <f>IF(N$80=0,0,N$80/FBT_fec!N$80)</f>
        <v>0.52269999555332403</v>
      </c>
      <c r="O124" s="339">
        <f>IF(O$80=0,0,O$80/FBT_fec!O$80)</f>
        <v>0.52269999555332436</v>
      </c>
      <c r="P124" s="339">
        <f>IF(P$80=0,0,P$80/FBT_fec!P$80)</f>
        <v>0.5226999955533238</v>
      </c>
      <c r="Q124" s="339">
        <f>IF(Q$80=0,0,Q$80/FBT_fec!Q$80)</f>
        <v>0.52269999555332403</v>
      </c>
      <c r="R124" s="339">
        <f>IF(R$80=0,0,R$80/FBT_fec!R$80)</f>
        <v>0.52269999555332425</v>
      </c>
      <c r="S124" s="339">
        <f>IF(S$80=0,0,S$80/FBT_fec!S$80)</f>
        <v>0.52269999555332414</v>
      </c>
      <c r="T124" s="339">
        <f>IF(T$80=0,0,T$80/FBT_fec!T$80)</f>
        <v>0.52269999555332436</v>
      </c>
      <c r="U124" s="339">
        <f>IF(U$80=0,0,U$80/FBT_fec!U$80)</f>
        <v>0.52269999555332392</v>
      </c>
      <c r="V124" s="339">
        <f>IF(V$80=0,0,V$80/FBT_fec!V$80)</f>
        <v>0.5226999955533238</v>
      </c>
      <c r="W124" s="339">
        <f>IF(W$80=0,0,W$80/FBT_fec!W$80)</f>
        <v>0.52269999555332403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ES: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4084.8476567401972</v>
      </c>
      <c r="C5" s="225">
        <v>4633.5143137779032</v>
      </c>
      <c r="D5" s="225">
        <v>5288.1352626610014</v>
      </c>
      <c r="E5" s="225">
        <v>5206.7320759544746</v>
      </c>
      <c r="F5" s="225">
        <v>4955.5145205138824</v>
      </c>
      <c r="G5" s="225">
        <v>4270.3101715478188</v>
      </c>
      <c r="H5" s="225">
        <v>2852.7687738868708</v>
      </c>
      <c r="I5" s="225">
        <v>2948.986843452059</v>
      </c>
      <c r="J5" s="225">
        <v>2750.0845897108611</v>
      </c>
      <c r="K5" s="225">
        <v>2788.3774600752472</v>
      </c>
      <c r="L5" s="225">
        <v>2838.3606636368399</v>
      </c>
      <c r="M5" s="225">
        <v>2039.230396109421</v>
      </c>
      <c r="N5" s="225">
        <v>2582.9269073200121</v>
      </c>
      <c r="O5" s="225">
        <v>2895.870104126147</v>
      </c>
      <c r="P5" s="225">
        <v>2826.300629043199</v>
      </c>
      <c r="Q5" s="225">
        <v>2921.387931235789</v>
      </c>
      <c r="R5" s="225">
        <v>3161.4188676737308</v>
      </c>
      <c r="S5" s="225">
        <v>3304.1680095684378</v>
      </c>
      <c r="T5" s="225">
        <v>3196.819139656609</v>
      </c>
      <c r="U5" s="225">
        <v>3212.9936085871632</v>
      </c>
      <c r="V5" s="225">
        <v>3034.4401438808009</v>
      </c>
      <c r="W5" s="225">
        <v>3205.5409121902089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79.011679549905381</v>
      </c>
      <c r="C10" s="262">
        <v>98.100281390392254</v>
      </c>
      <c r="D10" s="262">
        <v>116.1927100809875</v>
      </c>
      <c r="E10" s="262">
        <v>107.06807287495199</v>
      </c>
      <c r="F10" s="262">
        <v>100.63050894698139</v>
      </c>
      <c r="G10" s="262">
        <v>79.008261802764864</v>
      </c>
      <c r="H10" s="262">
        <v>39.819428194321553</v>
      </c>
      <c r="I10" s="262">
        <v>40.323136959307092</v>
      </c>
      <c r="J10" s="262">
        <v>35.514957700295327</v>
      </c>
      <c r="K10" s="262">
        <v>38.058489163587112</v>
      </c>
      <c r="L10" s="262">
        <v>39.50256260201526</v>
      </c>
      <c r="M10" s="262">
        <v>22.568219585545879</v>
      </c>
      <c r="N10" s="262">
        <v>40.264066241308697</v>
      </c>
      <c r="O10" s="262">
        <v>48.508386563095691</v>
      </c>
      <c r="P10" s="262">
        <v>34.426230082241752</v>
      </c>
      <c r="Q10" s="262">
        <v>34.504450154542333</v>
      </c>
      <c r="R10" s="262">
        <v>47.814633473727142</v>
      </c>
      <c r="S10" s="262">
        <v>53.041008318907878</v>
      </c>
      <c r="T10" s="262">
        <v>51.297519420909047</v>
      </c>
      <c r="U10" s="262">
        <v>48.373736089206623</v>
      </c>
      <c r="V10" s="262">
        <v>45.330875871509043</v>
      </c>
      <c r="W10" s="262">
        <v>44.956522841425603</v>
      </c>
      <c r="DA10" s="68" t="s">
        <v>2307</v>
      </c>
    </row>
    <row r="11" spans="1:105" ht="12" customHeight="1" x14ac:dyDescent="0.25">
      <c r="A11" s="37" t="s">
        <v>160</v>
      </c>
      <c r="B11" s="228">
        <v>23.450508388035711</v>
      </c>
      <c r="C11" s="228">
        <v>26.232001992670192</v>
      </c>
      <c r="D11" s="228">
        <v>26.217297088661979</v>
      </c>
      <c r="E11" s="228">
        <v>27.754430318328989</v>
      </c>
      <c r="F11" s="228">
        <v>29.177894616820161</v>
      </c>
      <c r="G11" s="228">
        <v>27.773837791369139</v>
      </c>
      <c r="H11" s="228">
        <v>12.31625186457152</v>
      </c>
      <c r="I11" s="228">
        <v>15.422456302565781</v>
      </c>
      <c r="J11" s="228">
        <v>14.31267950925095</v>
      </c>
      <c r="K11" s="228">
        <v>12.28374102500568</v>
      </c>
      <c r="L11" s="228">
        <v>13.76947522342271</v>
      </c>
      <c r="M11" s="228">
        <v>8.1174985281306498</v>
      </c>
      <c r="N11" s="228">
        <v>8.6443892269442717</v>
      </c>
      <c r="O11" s="228">
        <v>12.032868998761961</v>
      </c>
      <c r="P11" s="228">
        <v>8.3573466831517411</v>
      </c>
      <c r="Q11" s="228">
        <v>9.2421323032052562</v>
      </c>
      <c r="R11" s="228">
        <v>12.77849085918537</v>
      </c>
      <c r="S11" s="228">
        <v>13.316074609130039</v>
      </c>
      <c r="T11" s="228">
        <v>11.36098375046468</v>
      </c>
      <c r="U11" s="228">
        <v>10.404477021016341</v>
      </c>
      <c r="V11" s="228">
        <v>10.62056578814806</v>
      </c>
      <c r="W11" s="228">
        <v>8.4021605487219588</v>
      </c>
      <c r="DA11" s="69" t="s">
        <v>2308</v>
      </c>
    </row>
    <row r="12" spans="1:105" ht="12" customHeight="1" x14ac:dyDescent="0.25">
      <c r="A12" s="37" t="s">
        <v>162</v>
      </c>
      <c r="B12" s="228">
        <v>55.561171161869673</v>
      </c>
      <c r="C12" s="228">
        <v>71.868279397722063</v>
      </c>
      <c r="D12" s="228">
        <v>89.975412992325474</v>
      </c>
      <c r="E12" s="228">
        <v>79.313642556622995</v>
      </c>
      <c r="F12" s="228">
        <v>71.452614330161268</v>
      </c>
      <c r="G12" s="228">
        <v>51.234424011395717</v>
      </c>
      <c r="H12" s="228">
        <v>27.50317632975003</v>
      </c>
      <c r="I12" s="228">
        <v>24.900680656741319</v>
      </c>
      <c r="J12" s="228">
        <v>21.202278191044371</v>
      </c>
      <c r="K12" s="228">
        <v>25.77474813858144</v>
      </c>
      <c r="L12" s="228">
        <v>25.73308737859255</v>
      </c>
      <c r="M12" s="228">
        <v>14.45072105741523</v>
      </c>
      <c r="N12" s="228">
        <v>31.619677014364431</v>
      </c>
      <c r="O12" s="228">
        <v>36.475517564333742</v>
      </c>
      <c r="P12" s="228">
        <v>26.068883399090009</v>
      </c>
      <c r="Q12" s="228">
        <v>25.26231785133707</v>
      </c>
      <c r="R12" s="228">
        <v>35.036142614541767</v>
      </c>
      <c r="S12" s="228">
        <v>39.724933709777837</v>
      </c>
      <c r="T12" s="228">
        <v>39.936535670444357</v>
      </c>
      <c r="U12" s="228">
        <v>37.969259068190283</v>
      </c>
      <c r="V12" s="228">
        <v>34.71031008336098</v>
      </c>
      <c r="W12" s="228">
        <v>36.554362292703637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275.03031415905679</v>
      </c>
      <c r="C16" s="263">
        <f t="shared" si="0"/>
        <v>330.12512654127391</v>
      </c>
      <c r="D16" s="263">
        <f t="shared" si="0"/>
        <v>386.496467109013</v>
      </c>
      <c r="E16" s="263">
        <f t="shared" si="0"/>
        <v>362.55158662895809</v>
      </c>
      <c r="F16" s="263">
        <f t="shared" si="0"/>
        <v>331.57065769800681</v>
      </c>
      <c r="G16" s="263">
        <f t="shared" si="0"/>
        <v>257.09306432470157</v>
      </c>
      <c r="H16" s="263">
        <f t="shared" si="0"/>
        <v>154.66896309819211</v>
      </c>
      <c r="I16" s="263">
        <f t="shared" si="0"/>
        <v>155.65535932094701</v>
      </c>
      <c r="J16" s="263">
        <f t="shared" si="0"/>
        <v>143.22719165878831</v>
      </c>
      <c r="K16" s="263">
        <f t="shared" si="0"/>
        <v>139.36498813333111</v>
      </c>
      <c r="L16" s="263">
        <f t="shared" si="0"/>
        <v>141.77006167192241</v>
      </c>
      <c r="M16" s="263">
        <f t="shared" si="0"/>
        <v>87.83732923680202</v>
      </c>
      <c r="N16" s="263">
        <f t="shared" si="0"/>
        <v>136.20330887243421</v>
      </c>
      <c r="O16" s="263">
        <f t="shared" si="0"/>
        <v>164.7299920842226</v>
      </c>
      <c r="P16" s="263">
        <f t="shared" si="0"/>
        <v>138.2743695714781</v>
      </c>
      <c r="Q16" s="263">
        <f t="shared" si="0"/>
        <v>139.12520954722621</v>
      </c>
      <c r="R16" s="263">
        <f t="shared" si="0"/>
        <v>193.79075475900351</v>
      </c>
      <c r="S16" s="263">
        <f t="shared" si="0"/>
        <v>215.87052560412641</v>
      </c>
      <c r="T16" s="263">
        <f t="shared" si="0"/>
        <v>214.67164999074811</v>
      </c>
      <c r="U16" s="263">
        <f t="shared" si="0"/>
        <v>207.36807111504521</v>
      </c>
      <c r="V16" s="263">
        <f t="shared" si="0"/>
        <v>202.76346434700491</v>
      </c>
      <c r="W16" s="263">
        <f t="shared" si="0"/>
        <v>199.34491188485731</v>
      </c>
      <c r="DA16" s="70"/>
    </row>
    <row r="17" spans="1:105" ht="12" customHeight="1" x14ac:dyDescent="0.25">
      <c r="A17" s="60" t="s">
        <v>2150</v>
      </c>
      <c r="B17" s="331">
        <v>275.03031415905679</v>
      </c>
      <c r="C17" s="331">
        <v>330.12512654127391</v>
      </c>
      <c r="D17" s="331">
        <v>386.496467109013</v>
      </c>
      <c r="E17" s="331">
        <v>362.55158662895809</v>
      </c>
      <c r="F17" s="331">
        <v>331.57065769800681</v>
      </c>
      <c r="G17" s="331">
        <v>257.09306432470157</v>
      </c>
      <c r="H17" s="331">
        <v>154.66896309819211</v>
      </c>
      <c r="I17" s="331">
        <v>155.65535932094701</v>
      </c>
      <c r="J17" s="331">
        <v>143.22719165878831</v>
      </c>
      <c r="K17" s="331">
        <v>139.36498813333111</v>
      </c>
      <c r="L17" s="331">
        <v>141.77006167192241</v>
      </c>
      <c r="M17" s="331">
        <v>87.83732923680202</v>
      </c>
      <c r="N17" s="331">
        <v>136.20330887243421</v>
      </c>
      <c r="O17" s="331">
        <v>164.7299920842226</v>
      </c>
      <c r="P17" s="331">
        <v>138.2743695714781</v>
      </c>
      <c r="Q17" s="331">
        <v>139.12520954722621</v>
      </c>
      <c r="R17" s="331">
        <v>193.79075475900351</v>
      </c>
      <c r="S17" s="331">
        <v>215.87052560412641</v>
      </c>
      <c r="T17" s="331">
        <v>214.67164999074811</v>
      </c>
      <c r="U17" s="331">
        <v>207.36807111504521</v>
      </c>
      <c r="V17" s="331">
        <v>202.76346434700491</v>
      </c>
      <c r="W17" s="331">
        <v>199.34491188485731</v>
      </c>
      <c r="DA17" s="72" t="s">
        <v>2313</v>
      </c>
    </row>
    <row r="18" spans="1:105" ht="12" customHeight="1" x14ac:dyDescent="0.25">
      <c r="A18" s="59" t="s">
        <v>30</v>
      </c>
      <c r="B18" s="232">
        <v>1.0805689699289951</v>
      </c>
      <c r="C18" s="232">
        <v>1.3732282660983961</v>
      </c>
      <c r="D18" s="232">
        <v>1.1768037370341491</v>
      </c>
      <c r="E18" s="232">
        <v>5.5191822631031036</v>
      </c>
      <c r="F18" s="232">
        <v>8.6015227388095035</v>
      </c>
      <c r="G18" s="232">
        <v>5.8591175197672394</v>
      </c>
      <c r="H18" s="232">
        <v>4.2307025905546558</v>
      </c>
      <c r="I18" s="232">
        <v>8.0548666362013446</v>
      </c>
      <c r="J18" s="232">
        <v>9.3172480184519522</v>
      </c>
      <c r="K18" s="232">
        <v>5.7802636979492332</v>
      </c>
      <c r="L18" s="232">
        <v>5.6909243266296654</v>
      </c>
      <c r="M18" s="232">
        <v>4.2520880831416088</v>
      </c>
      <c r="N18" s="232">
        <v>4.4953151873447883</v>
      </c>
      <c r="O18" s="232">
        <v>4.7150888972010536</v>
      </c>
      <c r="P18" s="232">
        <v>4.3529083381770688</v>
      </c>
      <c r="Q18" s="232">
        <v>7.3133099574965454</v>
      </c>
      <c r="R18" s="232">
        <v>6.449555902315069</v>
      </c>
      <c r="S18" s="232">
        <v>6.2283567081827291</v>
      </c>
      <c r="T18" s="232">
        <v>8.2293087786923849</v>
      </c>
      <c r="U18" s="232">
        <v>7.5372061287573846</v>
      </c>
      <c r="V18" s="232">
        <v>6.4766731413362262</v>
      </c>
      <c r="W18" s="232">
        <v>7.9569050082782704</v>
      </c>
      <c r="DA18" s="71" t="s">
        <v>2314</v>
      </c>
    </row>
    <row r="19" spans="1:105" ht="12" customHeight="1" x14ac:dyDescent="0.25">
      <c r="A19" s="59" t="s">
        <v>33</v>
      </c>
      <c r="B19" s="232">
        <v>6.726996855158399</v>
      </c>
      <c r="C19" s="232">
        <v>7.1299026813398108</v>
      </c>
      <c r="D19" s="232">
        <v>7.3212352305743789</v>
      </c>
      <c r="E19" s="232">
        <v>6.7452755456189797</v>
      </c>
      <c r="F19" s="232">
        <v>6.6918744808309736</v>
      </c>
      <c r="G19" s="232">
        <v>6.0149256324582892</v>
      </c>
      <c r="H19" s="232">
        <v>4.8925252649883433</v>
      </c>
      <c r="I19" s="232">
        <v>4.5944943004575114</v>
      </c>
      <c r="J19" s="232">
        <v>4.3724585396550877</v>
      </c>
      <c r="K19" s="232">
        <v>3.5750410578904002</v>
      </c>
      <c r="L19" s="232">
        <v>3.4166506777544861</v>
      </c>
      <c r="M19" s="232">
        <v>2.676555965896747</v>
      </c>
      <c r="N19" s="232">
        <v>2.9627575584672941</v>
      </c>
      <c r="O19" s="232">
        <v>3.0171686884044719</v>
      </c>
      <c r="P19" s="232">
        <v>4.5609539406736248</v>
      </c>
      <c r="Q19" s="232">
        <v>3.8445457600729211</v>
      </c>
      <c r="R19" s="232">
        <v>6.3256998421947301</v>
      </c>
      <c r="S19" s="232">
        <v>5.928731745547676</v>
      </c>
      <c r="T19" s="232">
        <v>5.0444937296856036</v>
      </c>
      <c r="U19" s="232">
        <v>5.8537515816351826</v>
      </c>
      <c r="V19" s="232">
        <v>5.6436276929982983</v>
      </c>
      <c r="W19" s="232">
        <v>3.9964519369168578</v>
      </c>
      <c r="DA19" s="71" t="s">
        <v>2315</v>
      </c>
    </row>
    <row r="20" spans="1:105" ht="12" customHeight="1" x14ac:dyDescent="0.25">
      <c r="A20" s="59" t="s">
        <v>160</v>
      </c>
      <c r="B20" s="232">
        <v>60.289117607782238</v>
      </c>
      <c r="C20" s="232">
        <v>68.211843715669147</v>
      </c>
      <c r="D20" s="232">
        <v>68.57795638734585</v>
      </c>
      <c r="E20" s="232">
        <v>72.542253176117043</v>
      </c>
      <c r="F20" s="232">
        <v>79.888926489986957</v>
      </c>
      <c r="G20" s="232">
        <v>78.517832737672464</v>
      </c>
      <c r="H20" s="232">
        <v>32.443539494917829</v>
      </c>
      <c r="I20" s="232">
        <v>41.019271987203062</v>
      </c>
      <c r="J20" s="232">
        <v>37.776832049386037</v>
      </c>
      <c r="K20" s="232">
        <v>33.709768156242433</v>
      </c>
      <c r="L20" s="232">
        <v>38.245514970404393</v>
      </c>
      <c r="M20" s="232">
        <v>22.495275626352591</v>
      </c>
      <c r="N20" s="232">
        <v>24.82687273929572</v>
      </c>
      <c r="O20" s="232">
        <v>34.147480100858537</v>
      </c>
      <c r="P20" s="232">
        <v>27.652950311420948</v>
      </c>
      <c r="Q20" s="232">
        <v>31.745257925700091</v>
      </c>
      <c r="R20" s="232">
        <v>44.404800561751209</v>
      </c>
      <c r="S20" s="232">
        <v>47.540000977519611</v>
      </c>
      <c r="T20" s="232">
        <v>41.385198921904752</v>
      </c>
      <c r="U20" s="232">
        <v>38.946963002860947</v>
      </c>
      <c r="V20" s="232">
        <v>42.100396032286838</v>
      </c>
      <c r="W20" s="232">
        <v>33.730844814103833</v>
      </c>
      <c r="DA20" s="71" t="s">
        <v>2316</v>
      </c>
    </row>
    <row r="21" spans="1:105" ht="12" customHeight="1" x14ac:dyDescent="0.25">
      <c r="A21" s="59" t="s">
        <v>70</v>
      </c>
      <c r="B21" s="232">
        <v>64.090928675723646</v>
      </c>
      <c r="C21" s="232">
        <v>66.528958297849428</v>
      </c>
      <c r="D21" s="232">
        <v>74.06707406190796</v>
      </c>
      <c r="E21" s="232">
        <v>70.44138309637485</v>
      </c>
      <c r="F21" s="232">
        <v>40.751440761374653</v>
      </c>
      <c r="G21" s="232">
        <v>21.85927047026982</v>
      </c>
      <c r="H21" s="232">
        <v>40.65317494971621</v>
      </c>
      <c r="I21" s="232">
        <v>35.758119715578097</v>
      </c>
      <c r="J21" s="232">
        <v>35.799440353857982</v>
      </c>
      <c r="K21" s="232">
        <v>25.56732795256557</v>
      </c>
      <c r="L21" s="232">
        <v>22.941831025211599</v>
      </c>
      <c r="M21" s="232">
        <v>18.367457959501401</v>
      </c>
      <c r="N21" s="232">
        <v>13.10596742921914</v>
      </c>
      <c r="O21" s="232">
        <v>19.33819835154425</v>
      </c>
      <c r="P21" s="232">
        <v>15.4503314956888</v>
      </c>
      <c r="Q21" s="232">
        <v>9.4500426935099977</v>
      </c>
      <c r="R21" s="232">
        <v>14.86135086577872</v>
      </c>
      <c r="S21" s="232">
        <v>14.35060603493984</v>
      </c>
      <c r="T21" s="232">
        <v>14.533919845138771</v>
      </c>
      <c r="U21" s="232">
        <v>12.900245632162379</v>
      </c>
      <c r="V21" s="232">
        <v>10.9495516327191</v>
      </c>
      <c r="W21" s="232">
        <v>6.911607365165815</v>
      </c>
      <c r="DA21" s="71" t="s">
        <v>2317</v>
      </c>
    </row>
    <row r="22" spans="1:105" ht="12" customHeight="1" x14ac:dyDescent="0.25">
      <c r="A22" s="59" t="s">
        <v>162</v>
      </c>
      <c r="B22" s="232">
        <v>142.8427020504636</v>
      </c>
      <c r="C22" s="232">
        <v>186.8811935803171</v>
      </c>
      <c r="D22" s="232">
        <v>235.35339769215071</v>
      </c>
      <c r="E22" s="232">
        <v>207.30349254774421</v>
      </c>
      <c r="F22" s="232">
        <v>195.63689322700469</v>
      </c>
      <c r="G22" s="232">
        <v>144.84191796453379</v>
      </c>
      <c r="H22" s="232">
        <v>72.449020798015113</v>
      </c>
      <c r="I22" s="232">
        <v>66.228606681507017</v>
      </c>
      <c r="J22" s="232">
        <v>55.96121269743719</v>
      </c>
      <c r="K22" s="232">
        <v>70.732587268683474</v>
      </c>
      <c r="L22" s="232">
        <v>71.475140671922233</v>
      </c>
      <c r="M22" s="232">
        <v>40.045951601909657</v>
      </c>
      <c r="N22" s="232">
        <v>90.812395958107246</v>
      </c>
      <c r="O22" s="232">
        <v>103.5120560462143</v>
      </c>
      <c r="P22" s="232">
        <v>86.257225485517623</v>
      </c>
      <c r="Q22" s="232">
        <v>86.7720532104466</v>
      </c>
      <c r="R22" s="232">
        <v>121.74934758696379</v>
      </c>
      <c r="S22" s="232">
        <v>141.82283013793659</v>
      </c>
      <c r="T22" s="232">
        <v>145.47872871532661</v>
      </c>
      <c r="U22" s="232">
        <v>142.12990476962929</v>
      </c>
      <c r="V22" s="232">
        <v>137.59321584766451</v>
      </c>
      <c r="W22" s="232">
        <v>146.7491027603925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229.19192846588069</v>
      </c>
      <c r="C25" s="263">
        <f t="shared" si="1"/>
        <v>275.10427211772821</v>
      </c>
      <c r="D25" s="263">
        <f t="shared" si="1"/>
        <v>322.08038925751089</v>
      </c>
      <c r="E25" s="263">
        <f t="shared" si="1"/>
        <v>302.12632219079848</v>
      </c>
      <c r="F25" s="263">
        <f t="shared" si="1"/>
        <v>276.30888141500571</v>
      </c>
      <c r="G25" s="263">
        <f t="shared" si="1"/>
        <v>214.24422027058469</v>
      </c>
      <c r="H25" s="263">
        <f t="shared" si="1"/>
        <v>128.89080258182679</v>
      </c>
      <c r="I25" s="263">
        <f t="shared" si="1"/>
        <v>129.7127994341225</v>
      </c>
      <c r="J25" s="263">
        <f t="shared" si="1"/>
        <v>119.3559930489902</v>
      </c>
      <c r="K25" s="263">
        <f t="shared" si="1"/>
        <v>116.1374901111093</v>
      </c>
      <c r="L25" s="263">
        <f t="shared" si="1"/>
        <v>118.1417180599353</v>
      </c>
      <c r="M25" s="263">
        <f t="shared" si="1"/>
        <v>73.197774364001702</v>
      </c>
      <c r="N25" s="263">
        <f t="shared" si="1"/>
        <v>113.50275739369511</v>
      </c>
      <c r="O25" s="263">
        <f t="shared" si="1"/>
        <v>137.27499340351889</v>
      </c>
      <c r="P25" s="263">
        <f t="shared" si="1"/>
        <v>115.22864130956501</v>
      </c>
      <c r="Q25" s="263">
        <f t="shared" si="1"/>
        <v>115.9376746226885</v>
      </c>
      <c r="R25" s="263">
        <f t="shared" si="1"/>
        <v>161.49229563250299</v>
      </c>
      <c r="S25" s="263">
        <f t="shared" si="1"/>
        <v>179.8921046701054</v>
      </c>
      <c r="T25" s="263">
        <f t="shared" si="1"/>
        <v>178.89304165895669</v>
      </c>
      <c r="U25" s="263">
        <f t="shared" si="1"/>
        <v>172.8067259292043</v>
      </c>
      <c r="V25" s="263">
        <f t="shared" si="1"/>
        <v>168.96955362250409</v>
      </c>
      <c r="W25" s="263">
        <f t="shared" si="1"/>
        <v>166.12075990404779</v>
      </c>
      <c r="DA25" s="70"/>
    </row>
    <row r="26" spans="1:105" ht="12" customHeight="1" x14ac:dyDescent="0.25">
      <c r="A26" s="60" t="s">
        <v>2162</v>
      </c>
      <c r="B26" s="331">
        <v>229.19192846588069</v>
      </c>
      <c r="C26" s="331">
        <v>275.10427211772821</v>
      </c>
      <c r="D26" s="331">
        <v>322.08038925751089</v>
      </c>
      <c r="E26" s="331">
        <v>302.12632219079848</v>
      </c>
      <c r="F26" s="331">
        <v>276.30888141500571</v>
      </c>
      <c r="G26" s="331">
        <v>214.24422027058469</v>
      </c>
      <c r="H26" s="331">
        <v>128.89080258182679</v>
      </c>
      <c r="I26" s="331">
        <v>129.7127994341225</v>
      </c>
      <c r="J26" s="331">
        <v>119.3559930489902</v>
      </c>
      <c r="K26" s="331">
        <v>116.1374901111093</v>
      </c>
      <c r="L26" s="331">
        <v>118.1417180599353</v>
      </c>
      <c r="M26" s="331">
        <v>73.197774364001702</v>
      </c>
      <c r="N26" s="331">
        <v>113.50275739369511</v>
      </c>
      <c r="O26" s="331">
        <v>137.27499340351889</v>
      </c>
      <c r="P26" s="331">
        <v>115.22864130956501</v>
      </c>
      <c r="Q26" s="331">
        <v>115.9376746226885</v>
      </c>
      <c r="R26" s="331">
        <v>161.49229563250299</v>
      </c>
      <c r="S26" s="331">
        <v>179.8921046701054</v>
      </c>
      <c r="T26" s="331">
        <v>178.89304165895669</v>
      </c>
      <c r="U26" s="331">
        <v>172.8067259292043</v>
      </c>
      <c r="V26" s="331">
        <v>168.96955362250409</v>
      </c>
      <c r="W26" s="331">
        <v>166.12075990404779</v>
      </c>
      <c r="DA26" s="72" t="s">
        <v>2321</v>
      </c>
    </row>
    <row r="27" spans="1:105" ht="12" customHeight="1" x14ac:dyDescent="0.25">
      <c r="A27" s="59" t="s">
        <v>30</v>
      </c>
      <c r="B27" s="232">
        <v>0.9004741416074955</v>
      </c>
      <c r="C27" s="232">
        <v>1.1443568884153299</v>
      </c>
      <c r="D27" s="232">
        <v>0.98066978086179124</v>
      </c>
      <c r="E27" s="232">
        <v>4.5993185525859213</v>
      </c>
      <c r="F27" s="232">
        <v>7.1679356156745877</v>
      </c>
      <c r="G27" s="232">
        <v>4.8825979331393663</v>
      </c>
      <c r="H27" s="232">
        <v>3.5255854921288798</v>
      </c>
      <c r="I27" s="232">
        <v>6.7123888635011193</v>
      </c>
      <c r="J27" s="232">
        <v>7.7643733487099613</v>
      </c>
      <c r="K27" s="232">
        <v>4.816886414957696</v>
      </c>
      <c r="L27" s="232">
        <v>4.742436938858055</v>
      </c>
      <c r="M27" s="232">
        <v>3.5434067359513408</v>
      </c>
      <c r="N27" s="232">
        <v>3.7460959894539889</v>
      </c>
      <c r="O27" s="232">
        <v>3.9292407476675462</v>
      </c>
      <c r="P27" s="232">
        <v>3.6274236151475558</v>
      </c>
      <c r="Q27" s="232">
        <v>6.0944249645804556</v>
      </c>
      <c r="R27" s="232">
        <v>5.3746299185958906</v>
      </c>
      <c r="S27" s="232">
        <v>5.1902972568189432</v>
      </c>
      <c r="T27" s="232">
        <v>6.857757315576988</v>
      </c>
      <c r="U27" s="232">
        <v>6.2810051072978217</v>
      </c>
      <c r="V27" s="232">
        <v>5.3972276177801888</v>
      </c>
      <c r="W27" s="232">
        <v>6.6307541735652276</v>
      </c>
      <c r="DA27" s="71" t="s">
        <v>2322</v>
      </c>
    </row>
    <row r="28" spans="1:105" ht="12" customHeight="1" x14ac:dyDescent="0.25">
      <c r="A28" s="59" t="s">
        <v>33</v>
      </c>
      <c r="B28" s="232">
        <v>5.6058307126319988</v>
      </c>
      <c r="C28" s="232">
        <v>5.9415855677831759</v>
      </c>
      <c r="D28" s="232">
        <v>6.1010293588119833</v>
      </c>
      <c r="E28" s="232">
        <v>5.6210629546824826</v>
      </c>
      <c r="F28" s="232">
        <v>5.5765620673591467</v>
      </c>
      <c r="G28" s="232">
        <v>5.0124380270485744</v>
      </c>
      <c r="H28" s="232">
        <v>4.0771043874902864</v>
      </c>
      <c r="I28" s="232">
        <v>3.8287452503812589</v>
      </c>
      <c r="J28" s="232">
        <v>3.6437154497125732</v>
      </c>
      <c r="K28" s="232">
        <v>2.9792008815753328</v>
      </c>
      <c r="L28" s="232">
        <v>2.84720889812874</v>
      </c>
      <c r="M28" s="232">
        <v>2.2304633049139562</v>
      </c>
      <c r="N28" s="232">
        <v>2.4689646320560779</v>
      </c>
      <c r="O28" s="232">
        <v>2.514307240337061</v>
      </c>
      <c r="P28" s="232">
        <v>3.8007949505613539</v>
      </c>
      <c r="Q28" s="232">
        <v>3.203788133394101</v>
      </c>
      <c r="R28" s="232">
        <v>5.2714165351622748</v>
      </c>
      <c r="S28" s="232">
        <v>4.9406097879563982</v>
      </c>
      <c r="T28" s="232">
        <v>4.2037447747380039</v>
      </c>
      <c r="U28" s="232">
        <v>4.8781263180293193</v>
      </c>
      <c r="V28" s="232">
        <v>4.7030230774985826</v>
      </c>
      <c r="W28" s="232">
        <v>3.3303766140973821</v>
      </c>
      <c r="DA28" s="71" t="s">
        <v>2323</v>
      </c>
    </row>
    <row r="29" spans="1:105" ht="12" customHeight="1" x14ac:dyDescent="0.25">
      <c r="A29" s="59" t="s">
        <v>160</v>
      </c>
      <c r="B29" s="232">
        <v>50.24093133981853</v>
      </c>
      <c r="C29" s="232">
        <v>56.843203096390951</v>
      </c>
      <c r="D29" s="232">
        <v>57.148296989454877</v>
      </c>
      <c r="E29" s="232">
        <v>60.45187764676421</v>
      </c>
      <c r="F29" s="232">
        <v>66.574105408322481</v>
      </c>
      <c r="G29" s="232">
        <v>65.431527281393727</v>
      </c>
      <c r="H29" s="232">
        <v>27.036282912431531</v>
      </c>
      <c r="I29" s="232">
        <v>34.182726656002558</v>
      </c>
      <c r="J29" s="232">
        <v>31.480693374488361</v>
      </c>
      <c r="K29" s="232">
        <v>28.091473463535358</v>
      </c>
      <c r="L29" s="232">
        <v>31.871262475337002</v>
      </c>
      <c r="M29" s="232">
        <v>18.746063021960499</v>
      </c>
      <c r="N29" s="232">
        <v>20.689060616079761</v>
      </c>
      <c r="O29" s="232">
        <v>28.45623341738213</v>
      </c>
      <c r="P29" s="232">
        <v>23.04412525951745</v>
      </c>
      <c r="Q29" s="232">
        <v>26.454381604750079</v>
      </c>
      <c r="R29" s="232">
        <v>37.004000468126023</v>
      </c>
      <c r="S29" s="232">
        <v>39.616667481266362</v>
      </c>
      <c r="T29" s="232">
        <v>34.487665768253947</v>
      </c>
      <c r="U29" s="232">
        <v>32.455802502384117</v>
      </c>
      <c r="V29" s="232">
        <v>35.083663360239029</v>
      </c>
      <c r="W29" s="232">
        <v>28.109037345086531</v>
      </c>
      <c r="DA29" s="71" t="s">
        <v>2324</v>
      </c>
    </row>
    <row r="30" spans="1:105" ht="12" customHeight="1" x14ac:dyDescent="0.25">
      <c r="A30" s="59" t="s">
        <v>70</v>
      </c>
      <c r="B30" s="232">
        <v>53.409107229769717</v>
      </c>
      <c r="C30" s="232">
        <v>55.440798581541188</v>
      </c>
      <c r="D30" s="232">
        <v>61.722561718256657</v>
      </c>
      <c r="E30" s="232">
        <v>58.701152580312403</v>
      </c>
      <c r="F30" s="232">
        <v>33.95953396781222</v>
      </c>
      <c r="G30" s="232">
        <v>18.216058725224851</v>
      </c>
      <c r="H30" s="232">
        <v>33.877645791430183</v>
      </c>
      <c r="I30" s="232">
        <v>29.798433096315069</v>
      </c>
      <c r="J30" s="232">
        <v>29.832866961548319</v>
      </c>
      <c r="K30" s="232">
        <v>21.306106627137979</v>
      </c>
      <c r="L30" s="232">
        <v>19.118192521009671</v>
      </c>
      <c r="M30" s="232">
        <v>15.306214966251179</v>
      </c>
      <c r="N30" s="232">
        <v>10.92163952434929</v>
      </c>
      <c r="O30" s="232">
        <v>16.115165292953542</v>
      </c>
      <c r="P30" s="232">
        <v>12.87527624640733</v>
      </c>
      <c r="Q30" s="232">
        <v>7.8750355779249999</v>
      </c>
      <c r="R30" s="232">
        <v>12.384459054815601</v>
      </c>
      <c r="S30" s="232">
        <v>11.958838362449869</v>
      </c>
      <c r="T30" s="232">
        <v>12.11159987094897</v>
      </c>
      <c r="U30" s="232">
        <v>10.75020469346865</v>
      </c>
      <c r="V30" s="232">
        <v>9.124626360599251</v>
      </c>
      <c r="W30" s="232">
        <v>5.759672804304846</v>
      </c>
      <c r="DA30" s="71" t="s">
        <v>2325</v>
      </c>
    </row>
    <row r="31" spans="1:105" ht="12" customHeight="1" x14ac:dyDescent="0.25">
      <c r="A31" s="59" t="s">
        <v>162</v>
      </c>
      <c r="B31" s="232">
        <v>119.035585042053</v>
      </c>
      <c r="C31" s="232">
        <v>155.73432798359761</v>
      </c>
      <c r="D31" s="232">
        <v>196.12783141012571</v>
      </c>
      <c r="E31" s="232">
        <v>172.75291045645349</v>
      </c>
      <c r="F31" s="232">
        <v>163.0307443558373</v>
      </c>
      <c r="G31" s="232">
        <v>120.7015983037782</v>
      </c>
      <c r="H31" s="232">
        <v>60.374183998345927</v>
      </c>
      <c r="I31" s="232">
        <v>55.190505567922521</v>
      </c>
      <c r="J31" s="232">
        <v>46.634343914530987</v>
      </c>
      <c r="K31" s="232">
        <v>58.943822723902898</v>
      </c>
      <c r="L31" s="232">
        <v>59.56261722660188</v>
      </c>
      <c r="M31" s="232">
        <v>33.371626334924727</v>
      </c>
      <c r="N31" s="232">
        <v>75.676996631756026</v>
      </c>
      <c r="O31" s="232">
        <v>86.260046705178596</v>
      </c>
      <c r="P31" s="232">
        <v>71.88102123793135</v>
      </c>
      <c r="Q31" s="232">
        <v>72.310044342038836</v>
      </c>
      <c r="R31" s="232">
        <v>101.4577896558032</v>
      </c>
      <c r="S31" s="232">
        <v>118.1856917816139</v>
      </c>
      <c r="T31" s="232">
        <v>121.2322739294388</v>
      </c>
      <c r="U31" s="232">
        <v>118.4415873080244</v>
      </c>
      <c r="V31" s="232">
        <v>114.6610132063871</v>
      </c>
      <c r="W31" s="232">
        <v>122.2909189669938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2863.7915579905589</v>
      </c>
      <c r="C34" s="263">
        <v>3219.8310162033772</v>
      </c>
      <c r="D34" s="263">
        <v>3656.6510902168188</v>
      </c>
      <c r="E34" s="263">
        <v>3637.3414970941872</v>
      </c>
      <c r="F34" s="263">
        <v>3480.2468478850151</v>
      </c>
      <c r="G34" s="263">
        <v>3041.0632760786061</v>
      </c>
      <c r="H34" s="263">
        <v>2048.3257558117712</v>
      </c>
      <c r="I34" s="263">
        <v>2126.983338092718</v>
      </c>
      <c r="J34" s="263">
        <v>1976.627549938738</v>
      </c>
      <c r="K34" s="263">
        <v>2029.677047036125</v>
      </c>
      <c r="L34" s="263">
        <v>2067.7608800393559</v>
      </c>
      <c r="M34" s="263">
        <v>1495.8725536437651</v>
      </c>
      <c r="N34" s="263">
        <v>1859.2772528787041</v>
      </c>
      <c r="O34" s="263">
        <v>2073.120377396941</v>
      </c>
      <c r="P34" s="263">
        <v>2066.8127380326241</v>
      </c>
      <c r="Q34" s="263">
        <v>2148.7930771276469</v>
      </c>
      <c r="R34" s="263">
        <v>2205.350104185994</v>
      </c>
      <c r="S34" s="263">
        <v>2285.552573018917</v>
      </c>
      <c r="T34" s="263">
        <v>2199.463206802649</v>
      </c>
      <c r="U34" s="263">
        <v>2226.0616517762742</v>
      </c>
      <c r="V34" s="263">
        <v>2087.08946088736</v>
      </c>
      <c r="W34" s="263">
        <v>2233.992483922746</v>
      </c>
      <c r="DA34" s="70" t="s">
        <v>2329</v>
      </c>
    </row>
    <row r="35" spans="1:105" ht="12" customHeight="1" x14ac:dyDescent="0.25">
      <c r="A35" s="64" t="s">
        <v>30</v>
      </c>
      <c r="B35" s="231">
        <v>11.251575315874341</v>
      </c>
      <c r="C35" s="231">
        <v>13.39359717885028</v>
      </c>
      <c r="D35" s="231">
        <v>11.133764559828229</v>
      </c>
      <c r="E35" s="231">
        <v>55.371846148218353</v>
      </c>
      <c r="F35" s="231">
        <v>90.28368977697086</v>
      </c>
      <c r="G35" s="231">
        <v>69.305436793461425</v>
      </c>
      <c r="H35" s="231">
        <v>56.028416482698788</v>
      </c>
      <c r="I35" s="231">
        <v>110.0673128153167</v>
      </c>
      <c r="J35" s="231">
        <v>128.5840273036884</v>
      </c>
      <c r="K35" s="231">
        <v>84.182323772162874</v>
      </c>
      <c r="L35" s="231">
        <v>83.003918846426572</v>
      </c>
      <c r="M35" s="231">
        <v>72.413197378755328</v>
      </c>
      <c r="N35" s="231">
        <v>61.364421624869131</v>
      </c>
      <c r="O35" s="231">
        <v>59.339205631891687</v>
      </c>
      <c r="P35" s="231">
        <v>65.063731107319597</v>
      </c>
      <c r="Q35" s="231">
        <v>112.9542938961243</v>
      </c>
      <c r="R35" s="231">
        <v>73.396322744148378</v>
      </c>
      <c r="S35" s="231">
        <v>65.943401306076922</v>
      </c>
      <c r="T35" s="231">
        <v>84.315101118065769</v>
      </c>
      <c r="U35" s="231">
        <v>80.910650489927804</v>
      </c>
      <c r="V35" s="231">
        <v>66.665837942883485</v>
      </c>
      <c r="W35" s="231">
        <v>89.170402272661164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70.045794273028392</v>
      </c>
      <c r="C37" s="231">
        <v>69.540546750897889</v>
      </c>
      <c r="D37" s="231">
        <v>69.266358339215174</v>
      </c>
      <c r="E37" s="231">
        <v>67.672771424177995</v>
      </c>
      <c r="F37" s="231">
        <v>70.239553855715513</v>
      </c>
      <c r="G37" s="231">
        <v>71.148436062478808</v>
      </c>
      <c r="H37" s="231">
        <v>64.793125333576171</v>
      </c>
      <c r="I37" s="231">
        <v>62.7823729723643</v>
      </c>
      <c r="J37" s="231">
        <v>60.342745747866118</v>
      </c>
      <c r="K37" s="231">
        <v>52.066009365780403</v>
      </c>
      <c r="L37" s="231">
        <v>49.832923318956787</v>
      </c>
      <c r="M37" s="231">
        <v>45.58183453964714</v>
      </c>
      <c r="N37" s="231">
        <v>40.44386131185653</v>
      </c>
      <c r="O37" s="231">
        <v>37.970947553844972</v>
      </c>
      <c r="P37" s="231">
        <v>68.173427449918236</v>
      </c>
      <c r="Q37" s="231">
        <v>59.379125758950913</v>
      </c>
      <c r="R37" s="231">
        <v>71.986833548287933</v>
      </c>
      <c r="S37" s="231">
        <v>62.771089558677588</v>
      </c>
      <c r="T37" s="231">
        <v>51.684413642268737</v>
      </c>
      <c r="U37" s="231">
        <v>62.839046748298379</v>
      </c>
      <c r="V37" s="231">
        <v>58.091115759745023</v>
      </c>
      <c r="W37" s="231">
        <v>44.786914825233403</v>
      </c>
      <c r="DA37" s="73" t="s">
        <v>2332</v>
      </c>
    </row>
    <row r="38" spans="1:105" ht="12" customHeight="1" x14ac:dyDescent="0.25">
      <c r="A38" s="64" t="s">
        <v>160</v>
      </c>
      <c r="B38" s="231">
        <v>627.7688573050018</v>
      </c>
      <c r="C38" s="231">
        <v>665.29504242588916</v>
      </c>
      <c r="D38" s="231">
        <v>648.81746750326727</v>
      </c>
      <c r="E38" s="231">
        <v>727.78869959888857</v>
      </c>
      <c r="F38" s="231">
        <v>838.5337427865112</v>
      </c>
      <c r="G38" s="231">
        <v>928.75977919905461</v>
      </c>
      <c r="H38" s="231">
        <v>429.65916513546063</v>
      </c>
      <c r="I38" s="231">
        <v>560.51592722598366</v>
      </c>
      <c r="J38" s="231">
        <v>521.34462816330301</v>
      </c>
      <c r="K38" s="231">
        <v>490.94068463003669</v>
      </c>
      <c r="L38" s="231">
        <v>557.8228489155274</v>
      </c>
      <c r="M38" s="231">
        <v>383.0952704105411</v>
      </c>
      <c r="N38" s="231">
        <v>338.90542106814507</v>
      </c>
      <c r="O38" s="231">
        <v>429.74467453171621</v>
      </c>
      <c r="P38" s="231">
        <v>413.33379515633032</v>
      </c>
      <c r="Q38" s="231">
        <v>490.30647058411557</v>
      </c>
      <c r="R38" s="231">
        <v>505.32922309425402</v>
      </c>
      <c r="S38" s="231">
        <v>503.3349099021915</v>
      </c>
      <c r="T38" s="231">
        <v>424.0206955080522</v>
      </c>
      <c r="U38" s="231">
        <v>418.08915098467048</v>
      </c>
      <c r="V38" s="231">
        <v>433.34874525420281</v>
      </c>
      <c r="W38" s="231">
        <v>378.01041962183422</v>
      </c>
      <c r="DA38" s="73" t="s">
        <v>2333</v>
      </c>
    </row>
    <row r="39" spans="1:105" ht="12" customHeight="1" x14ac:dyDescent="0.25">
      <c r="A39" s="64" t="s">
        <v>70</v>
      </c>
      <c r="B39" s="231">
        <v>667.35574602574536</v>
      </c>
      <c r="C39" s="231">
        <v>648.88124587007098</v>
      </c>
      <c r="D39" s="231">
        <v>700.75012365185421</v>
      </c>
      <c r="E39" s="231">
        <v>706.71147306651505</v>
      </c>
      <c r="F39" s="231">
        <v>427.73710509004309</v>
      </c>
      <c r="G39" s="231">
        <v>258.56560869744209</v>
      </c>
      <c r="H39" s="231">
        <v>538.38173888940321</v>
      </c>
      <c r="I39" s="231">
        <v>488.623875004117</v>
      </c>
      <c r="J39" s="231">
        <v>494.05534840340789</v>
      </c>
      <c r="K39" s="231">
        <v>372.35620936386692</v>
      </c>
      <c r="L39" s="231">
        <v>334.61381162537009</v>
      </c>
      <c r="M39" s="231">
        <v>312.79840223457359</v>
      </c>
      <c r="N39" s="231">
        <v>178.90627856140151</v>
      </c>
      <c r="O39" s="231">
        <v>243.37045462998029</v>
      </c>
      <c r="P39" s="231">
        <v>230.93898052891981</v>
      </c>
      <c r="Q39" s="231">
        <v>145.95619574957081</v>
      </c>
      <c r="R39" s="231">
        <v>169.12304057511821</v>
      </c>
      <c r="S39" s="231">
        <v>151.93859585854719</v>
      </c>
      <c r="T39" s="231">
        <v>148.91031000776891</v>
      </c>
      <c r="U39" s="231">
        <v>138.48198493546951</v>
      </c>
      <c r="V39" s="231">
        <v>112.7061716354403</v>
      </c>
      <c r="W39" s="231">
        <v>77.456097372196908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1487.3695850709089</v>
      </c>
      <c r="C41" s="231">
        <v>1822.720583977668</v>
      </c>
      <c r="D41" s="231">
        <v>2226.683376162654</v>
      </c>
      <c r="E41" s="231">
        <v>2079.7967068563871</v>
      </c>
      <c r="F41" s="231">
        <v>2053.4527563757738</v>
      </c>
      <c r="G41" s="231">
        <v>1713.2840153261691</v>
      </c>
      <c r="H41" s="231">
        <v>959.46330997063205</v>
      </c>
      <c r="I41" s="231">
        <v>904.99385007493618</v>
      </c>
      <c r="J41" s="231">
        <v>772.30080032047272</v>
      </c>
      <c r="K41" s="231">
        <v>1030.131819904278</v>
      </c>
      <c r="L41" s="231">
        <v>1042.487377333076</v>
      </c>
      <c r="M41" s="231">
        <v>681.98384908024798</v>
      </c>
      <c r="N41" s="231">
        <v>1239.6572703124309</v>
      </c>
      <c r="O41" s="231">
        <v>1302.6950950495079</v>
      </c>
      <c r="P41" s="231">
        <v>1289.3028037901361</v>
      </c>
      <c r="Q41" s="231">
        <v>1340.1969911388851</v>
      </c>
      <c r="R41" s="231">
        <v>1385.5146842241861</v>
      </c>
      <c r="S41" s="231">
        <v>1501.5645763934231</v>
      </c>
      <c r="T41" s="231">
        <v>1490.532686526494</v>
      </c>
      <c r="U41" s="231">
        <v>1525.740818617908</v>
      </c>
      <c r="V41" s="231">
        <v>1416.277590295088</v>
      </c>
      <c r="W41" s="231">
        <v>1644.568649830821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497.8055065518335</v>
      </c>
      <c r="C45" s="263">
        <f t="shared" si="2"/>
        <v>553.27248628985421</v>
      </c>
      <c r="D45" s="263">
        <f t="shared" si="2"/>
        <v>626.97360599622129</v>
      </c>
      <c r="E45" s="263">
        <f t="shared" si="2"/>
        <v>621.51372749402458</v>
      </c>
      <c r="F45" s="263">
        <f t="shared" si="2"/>
        <v>596.75284003159493</v>
      </c>
      <c r="G45" s="263">
        <f t="shared" si="2"/>
        <v>528.45529609382424</v>
      </c>
      <c r="H45" s="263">
        <f t="shared" si="2"/>
        <v>376.49928641215092</v>
      </c>
      <c r="I45" s="263">
        <f t="shared" si="2"/>
        <v>389.92232055488057</v>
      </c>
      <c r="J45" s="263">
        <f t="shared" si="2"/>
        <v>373.57752759866491</v>
      </c>
      <c r="K45" s="263">
        <f t="shared" si="2"/>
        <v>363.21589285648429</v>
      </c>
      <c r="L45" s="263">
        <f t="shared" si="2"/>
        <v>368.74712836168987</v>
      </c>
      <c r="M45" s="263">
        <f t="shared" si="2"/>
        <v>281.67989581498819</v>
      </c>
      <c r="N45" s="263">
        <f t="shared" si="2"/>
        <v>335.46454575734271</v>
      </c>
      <c r="O45" s="263">
        <f t="shared" si="2"/>
        <v>366.85997919115096</v>
      </c>
      <c r="P45" s="263">
        <f t="shared" si="2"/>
        <v>366.09975646528073</v>
      </c>
      <c r="Q45" s="263">
        <f t="shared" si="2"/>
        <v>375.06895160621838</v>
      </c>
      <c r="R45" s="263">
        <f t="shared" si="2"/>
        <v>426.71474221788799</v>
      </c>
      <c r="S45" s="263">
        <f t="shared" si="2"/>
        <v>439.09247409136879</v>
      </c>
      <c r="T45" s="263">
        <f t="shared" si="2"/>
        <v>425.33486198087218</v>
      </c>
      <c r="U45" s="263">
        <f t="shared" si="2"/>
        <v>429.63026839684539</v>
      </c>
      <c r="V45" s="263">
        <f t="shared" si="2"/>
        <v>408.01219928901173</v>
      </c>
      <c r="W45" s="263">
        <f t="shared" si="2"/>
        <v>430.84111661214149</v>
      </c>
      <c r="DA45" s="70"/>
    </row>
    <row r="46" spans="1:105" ht="12" customHeight="1" x14ac:dyDescent="0.25">
      <c r="A46" s="165" t="s">
        <v>2186</v>
      </c>
      <c r="B46" s="348">
        <v>290.83692685681399</v>
      </c>
      <c r="C46" s="348">
        <v>320.57264107165662</v>
      </c>
      <c r="D46" s="348">
        <v>362.70441347389522</v>
      </c>
      <c r="E46" s="348">
        <v>358.64005520498102</v>
      </c>
      <c r="F46" s="348">
        <v>345.23252770821989</v>
      </c>
      <c r="G46" s="348">
        <v>308.67514301092763</v>
      </c>
      <c r="H46" s="348">
        <v>228.46509333332381</v>
      </c>
      <c r="I46" s="348">
        <v>236.20347907994099</v>
      </c>
      <c r="J46" s="348">
        <v>230.72502303861921</v>
      </c>
      <c r="K46" s="348">
        <v>216.52945735368331</v>
      </c>
      <c r="L46" s="348">
        <v>219.30834281301071</v>
      </c>
      <c r="M46" s="348">
        <v>173.5719516566331</v>
      </c>
      <c r="N46" s="348">
        <v>201.09304402780529</v>
      </c>
      <c r="O46" s="348">
        <v>217.03385834466229</v>
      </c>
      <c r="P46" s="348">
        <v>216.7294939220329</v>
      </c>
      <c r="Q46" s="348">
        <v>219.77390228927169</v>
      </c>
      <c r="R46" s="348">
        <v>267.33226987276089</v>
      </c>
      <c r="S46" s="348">
        <v>273.91370312385487</v>
      </c>
      <c r="T46" s="348">
        <v>266.37784056873699</v>
      </c>
      <c r="U46" s="348">
        <v>268.75095541187318</v>
      </c>
      <c r="V46" s="348">
        <v>257.17652124846461</v>
      </c>
      <c r="W46" s="348">
        <v>269.38863584176431</v>
      </c>
      <c r="DA46" s="167" t="s">
        <v>2340</v>
      </c>
    </row>
    <row r="47" spans="1:105" ht="12" customHeight="1" x14ac:dyDescent="0.25">
      <c r="A47" s="59" t="s">
        <v>30</v>
      </c>
      <c r="B47" s="232">
        <v>1.142671706687693</v>
      </c>
      <c r="C47" s="232">
        <v>1.333492596184968</v>
      </c>
      <c r="D47" s="232">
        <v>1.104361735587273</v>
      </c>
      <c r="E47" s="232">
        <v>5.4596363787297468</v>
      </c>
      <c r="F47" s="232">
        <v>8.9559355398799099</v>
      </c>
      <c r="G47" s="232">
        <v>7.0346663885409884</v>
      </c>
      <c r="H47" s="232">
        <v>6.2492683913771048</v>
      </c>
      <c r="I47" s="232">
        <v>12.223077517509291</v>
      </c>
      <c r="J47" s="232">
        <v>15.00917695038777</v>
      </c>
      <c r="K47" s="232">
        <v>8.9807158788025987</v>
      </c>
      <c r="L47" s="232">
        <v>8.8034608183751732</v>
      </c>
      <c r="M47" s="232">
        <v>8.4023869306988939</v>
      </c>
      <c r="N47" s="232">
        <v>6.6369651543064707</v>
      </c>
      <c r="O47" s="232">
        <v>6.2121895524308481</v>
      </c>
      <c r="P47" s="232">
        <v>6.8226933461767887</v>
      </c>
      <c r="Q47" s="232">
        <v>11.552720554677141</v>
      </c>
      <c r="R47" s="232">
        <v>8.8970932652660242</v>
      </c>
      <c r="S47" s="232">
        <v>7.9030346803492559</v>
      </c>
      <c r="T47" s="232">
        <v>10.21143454171011</v>
      </c>
      <c r="U47" s="232">
        <v>9.7682894832733336</v>
      </c>
      <c r="V47" s="232">
        <v>8.2147356927264905</v>
      </c>
      <c r="W47" s="232">
        <v>10.752718820035311</v>
      </c>
      <c r="DA47" s="71" t="s">
        <v>2341</v>
      </c>
    </row>
    <row r="48" spans="1:105" ht="12" customHeight="1" x14ac:dyDescent="0.25">
      <c r="A48" s="59" t="s">
        <v>33</v>
      </c>
      <c r="B48" s="232">
        <v>7.11361254235507</v>
      </c>
      <c r="C48" s="232">
        <v>6.923592145462532</v>
      </c>
      <c r="D48" s="232">
        <v>6.8705526600865863</v>
      </c>
      <c r="E48" s="232">
        <v>6.6725014681272841</v>
      </c>
      <c r="F48" s="232">
        <v>6.9676030990280697</v>
      </c>
      <c r="G48" s="232">
        <v>7.2217351902354174</v>
      </c>
      <c r="H48" s="232">
        <v>7.2268619308683499</v>
      </c>
      <c r="I48" s="232">
        <v>6.9720409442720674</v>
      </c>
      <c r="J48" s="232">
        <v>7.0436038409570179</v>
      </c>
      <c r="K48" s="232">
        <v>5.5544919183113581</v>
      </c>
      <c r="L48" s="232">
        <v>5.2853189825315958</v>
      </c>
      <c r="M48" s="232">
        <v>5.2890388033821933</v>
      </c>
      <c r="N48" s="232">
        <v>4.3742691795144566</v>
      </c>
      <c r="O48" s="232">
        <v>3.9751580962034438</v>
      </c>
      <c r="P48" s="232">
        <v>7.1487813860754246</v>
      </c>
      <c r="Q48" s="232">
        <v>6.0731683853032239</v>
      </c>
      <c r="R48" s="232">
        <v>8.7262351573514181</v>
      </c>
      <c r="S48" s="232">
        <v>7.5228466818532533</v>
      </c>
      <c r="T48" s="232">
        <v>6.2595193474969726</v>
      </c>
      <c r="U48" s="232">
        <v>7.5865166794912557</v>
      </c>
      <c r="V48" s="232">
        <v>7.158136412696579</v>
      </c>
      <c r="W48" s="232">
        <v>5.4006832946659724</v>
      </c>
      <c r="DA48" s="71" t="s">
        <v>2342</v>
      </c>
    </row>
    <row r="49" spans="1:105" ht="12" customHeight="1" x14ac:dyDescent="0.25">
      <c r="A49" s="59" t="s">
        <v>160</v>
      </c>
      <c r="B49" s="232">
        <v>63.754069225314197</v>
      </c>
      <c r="C49" s="232">
        <v>66.238068944943592</v>
      </c>
      <c r="D49" s="232">
        <v>64.3564160748071</v>
      </c>
      <c r="E49" s="232">
        <v>71.759602338748394</v>
      </c>
      <c r="F49" s="232">
        <v>83.180629490907336</v>
      </c>
      <c r="G49" s="232">
        <v>94.271322771271201</v>
      </c>
      <c r="H49" s="232">
        <v>47.923100603345389</v>
      </c>
      <c r="I49" s="232">
        <v>62.245815338269992</v>
      </c>
      <c r="J49" s="232">
        <v>60.854788423730383</v>
      </c>
      <c r="K49" s="232">
        <v>52.374401233446847</v>
      </c>
      <c r="L49" s="232">
        <v>59.163129431372298</v>
      </c>
      <c r="M49" s="232">
        <v>44.452044790587557</v>
      </c>
      <c r="N49" s="232">
        <v>36.654846744669193</v>
      </c>
      <c r="O49" s="232">
        <v>44.989739058857943</v>
      </c>
      <c r="P49" s="232">
        <v>43.342883753646888</v>
      </c>
      <c r="Q49" s="232">
        <v>50.147483955036002</v>
      </c>
      <c r="R49" s="232">
        <v>61.255946612018029</v>
      </c>
      <c r="S49" s="232">
        <v>60.322536751238459</v>
      </c>
      <c r="T49" s="232">
        <v>51.3533106062199</v>
      </c>
      <c r="U49" s="232">
        <v>50.4756275212821</v>
      </c>
      <c r="V49" s="232">
        <v>53.398344862744601</v>
      </c>
      <c r="W49" s="232">
        <v>45.582835219341881</v>
      </c>
      <c r="DA49" s="71" t="s">
        <v>2343</v>
      </c>
    </row>
    <row r="50" spans="1:105" ht="12" customHeight="1" x14ac:dyDescent="0.25">
      <c r="A50" s="59" t="s">
        <v>70</v>
      </c>
      <c r="B50" s="232">
        <v>67.774378953247876</v>
      </c>
      <c r="C50" s="232">
        <v>64.603879422129467</v>
      </c>
      <c r="D50" s="232">
        <v>69.507633164922723</v>
      </c>
      <c r="E50" s="232">
        <v>69.681398328160697</v>
      </c>
      <c r="F50" s="232">
        <v>42.430542556075309</v>
      </c>
      <c r="G50" s="232">
        <v>26.245023202972469</v>
      </c>
      <c r="H50" s="232">
        <v>60.049742515480901</v>
      </c>
      <c r="I50" s="232">
        <v>54.262136035812958</v>
      </c>
      <c r="J50" s="232">
        <v>57.669403447433623</v>
      </c>
      <c r="K50" s="232">
        <v>39.72360434068483</v>
      </c>
      <c r="L50" s="232">
        <v>35.489403643475512</v>
      </c>
      <c r="M50" s="232">
        <v>36.295223826842893</v>
      </c>
      <c r="N50" s="232">
        <v>19.349888832284769</v>
      </c>
      <c r="O50" s="232">
        <v>25.478322123175879</v>
      </c>
      <c r="P50" s="232">
        <v>24.21665371800751</v>
      </c>
      <c r="Q50" s="232">
        <v>14.9280836040568</v>
      </c>
      <c r="R50" s="232">
        <v>20.501074291520428</v>
      </c>
      <c r="S50" s="232">
        <v>18.20919104218261</v>
      </c>
      <c r="T50" s="232">
        <v>18.034585300453191</v>
      </c>
      <c r="U50" s="232">
        <v>16.718838729845061</v>
      </c>
      <c r="V50" s="232">
        <v>13.88794380290307</v>
      </c>
      <c r="W50" s="232">
        <v>9.3401354565365438</v>
      </c>
      <c r="DA50" s="71" t="s">
        <v>2344</v>
      </c>
    </row>
    <row r="51" spans="1:105" ht="12" customHeight="1" x14ac:dyDescent="0.25">
      <c r="A51" s="59" t="s">
        <v>162</v>
      </c>
      <c r="B51" s="232">
        <v>151.05219442920921</v>
      </c>
      <c r="C51" s="232">
        <v>181.473607962936</v>
      </c>
      <c r="D51" s="232">
        <v>220.86544983849149</v>
      </c>
      <c r="E51" s="232">
        <v>205.0669166912148</v>
      </c>
      <c r="F51" s="232">
        <v>203.6978170223293</v>
      </c>
      <c r="G51" s="232">
        <v>173.90239545790749</v>
      </c>
      <c r="H51" s="232">
        <v>107.01611989225199</v>
      </c>
      <c r="I51" s="232">
        <v>100.50040924407671</v>
      </c>
      <c r="J51" s="232">
        <v>90.148050376110461</v>
      </c>
      <c r="K51" s="232">
        <v>109.8962439824376</v>
      </c>
      <c r="L51" s="232">
        <v>110.56702993725609</v>
      </c>
      <c r="M51" s="232">
        <v>79.133257305121617</v>
      </c>
      <c r="N51" s="232">
        <v>134.07707411703049</v>
      </c>
      <c r="O51" s="232">
        <v>136.37844951399421</v>
      </c>
      <c r="P51" s="232">
        <v>135.19848171812629</v>
      </c>
      <c r="Q51" s="232">
        <v>137.0724457901986</v>
      </c>
      <c r="R51" s="232">
        <v>167.95192054660501</v>
      </c>
      <c r="S51" s="232">
        <v>179.9560939682313</v>
      </c>
      <c r="T51" s="232">
        <v>180.5189907728568</v>
      </c>
      <c r="U51" s="232">
        <v>184.20168299798149</v>
      </c>
      <c r="V51" s="232">
        <v>174.51736047739391</v>
      </c>
      <c r="W51" s="232">
        <v>198.3122630511846</v>
      </c>
      <c r="DA51" s="71" t="s">
        <v>2345</v>
      </c>
    </row>
    <row r="52" spans="1:105" ht="12" customHeight="1" x14ac:dyDescent="0.25">
      <c r="A52" s="165" t="s">
        <v>2193</v>
      </c>
      <c r="B52" s="348">
        <v>206.96857969501951</v>
      </c>
      <c r="C52" s="348">
        <v>232.69984521819759</v>
      </c>
      <c r="D52" s="348">
        <v>264.26919252232608</v>
      </c>
      <c r="E52" s="348">
        <v>262.8736722890435</v>
      </c>
      <c r="F52" s="348">
        <v>251.52031232337501</v>
      </c>
      <c r="G52" s="348">
        <v>219.78015308289659</v>
      </c>
      <c r="H52" s="348">
        <v>148.03419307882709</v>
      </c>
      <c r="I52" s="348">
        <v>153.71884147493961</v>
      </c>
      <c r="J52" s="348">
        <v>142.8525045600457</v>
      </c>
      <c r="K52" s="348">
        <v>146.686435502801</v>
      </c>
      <c r="L52" s="348">
        <v>149.43878554867919</v>
      </c>
      <c r="M52" s="348">
        <v>108.1079441583551</v>
      </c>
      <c r="N52" s="348">
        <v>134.37150172953741</v>
      </c>
      <c r="O52" s="348">
        <v>149.82612084648869</v>
      </c>
      <c r="P52" s="348">
        <v>149.3702625432478</v>
      </c>
      <c r="Q52" s="348">
        <v>155.29504931694669</v>
      </c>
      <c r="R52" s="348">
        <v>159.3824723451271</v>
      </c>
      <c r="S52" s="348">
        <v>165.17877096751391</v>
      </c>
      <c r="T52" s="348">
        <v>158.95702141213519</v>
      </c>
      <c r="U52" s="348">
        <v>160.87931298497219</v>
      </c>
      <c r="V52" s="348">
        <v>150.83567804054709</v>
      </c>
      <c r="W52" s="348">
        <v>161.45248077037721</v>
      </c>
      <c r="DA52" s="167" t="s">
        <v>2346</v>
      </c>
    </row>
    <row r="53" spans="1:105" ht="12" customHeight="1" x14ac:dyDescent="0.25">
      <c r="A53" s="64" t="s">
        <v>30</v>
      </c>
      <c r="B53" s="231">
        <v>0.81316063522865123</v>
      </c>
      <c r="C53" s="231">
        <v>0.96796632330983401</v>
      </c>
      <c r="D53" s="231">
        <v>0.8046463546471524</v>
      </c>
      <c r="E53" s="231">
        <v>4.0017690255464</v>
      </c>
      <c r="F53" s="231">
        <v>6.524876781142817</v>
      </c>
      <c r="G53" s="231">
        <v>5.0087611223878552</v>
      </c>
      <c r="H53" s="231">
        <v>4.0492199055583002</v>
      </c>
      <c r="I53" s="231">
        <v>7.9546555477026129</v>
      </c>
      <c r="J53" s="231">
        <v>9.2928737876381877</v>
      </c>
      <c r="K53" s="231">
        <v>6.083926023853536</v>
      </c>
      <c r="L53" s="231">
        <v>5.9987617272046601</v>
      </c>
      <c r="M53" s="231">
        <v>5.2333615450602951</v>
      </c>
      <c r="N53" s="231">
        <v>4.43485740156909</v>
      </c>
      <c r="O53" s="231">
        <v>4.2884933701253027</v>
      </c>
      <c r="P53" s="231">
        <v>4.7022095513087594</v>
      </c>
      <c r="Q53" s="231">
        <v>8.1633000533524616</v>
      </c>
      <c r="R53" s="231">
        <v>5.3044128266976784</v>
      </c>
      <c r="S53" s="231">
        <v>4.7657840426605604</v>
      </c>
      <c r="T53" s="231">
        <v>6.0935219522375421</v>
      </c>
      <c r="U53" s="231">
        <v>5.8474794952781597</v>
      </c>
      <c r="V53" s="231">
        <v>4.8179951347082017</v>
      </c>
      <c r="W53" s="231">
        <v>6.4444185742889388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5.0622673685338144</v>
      </c>
      <c r="C55" s="231">
        <v>5.025752713073639</v>
      </c>
      <c r="D55" s="231">
        <v>5.005936890243774</v>
      </c>
      <c r="E55" s="231">
        <v>4.8907670485332124</v>
      </c>
      <c r="F55" s="231">
        <v>5.0762705335054967</v>
      </c>
      <c r="G55" s="231">
        <v>5.1419562007877424</v>
      </c>
      <c r="H55" s="231">
        <v>4.6826526486799063</v>
      </c>
      <c r="I55" s="231">
        <v>4.5373339158422281</v>
      </c>
      <c r="J55" s="231">
        <v>4.3610200426377173</v>
      </c>
      <c r="K55" s="231">
        <v>3.762853472612504</v>
      </c>
      <c r="L55" s="231">
        <v>3.601466500799464</v>
      </c>
      <c r="M55" s="231">
        <v>3.2942368058322389</v>
      </c>
      <c r="N55" s="231">
        <v>2.9229112397309782</v>
      </c>
      <c r="O55" s="231">
        <v>2.744191721274456</v>
      </c>
      <c r="P55" s="231">
        <v>4.9269498727593994</v>
      </c>
      <c r="Q55" s="231">
        <v>4.2913784306583009</v>
      </c>
      <c r="R55" s="231">
        <v>5.2025478791079163</v>
      </c>
      <c r="S55" s="231">
        <v>4.5365184542216586</v>
      </c>
      <c r="T55" s="231">
        <v>3.7352752347018119</v>
      </c>
      <c r="U55" s="231">
        <v>4.5414297764080231</v>
      </c>
      <c r="V55" s="231">
        <v>4.1982928848807726</v>
      </c>
      <c r="W55" s="231">
        <v>3.23678730193775</v>
      </c>
      <c r="DA55" s="73" t="s">
        <v>2349</v>
      </c>
    </row>
    <row r="56" spans="1:105" ht="12" customHeight="1" x14ac:dyDescent="0.25">
      <c r="A56" s="64" t="s">
        <v>160</v>
      </c>
      <c r="B56" s="231">
        <v>45.369373483434892</v>
      </c>
      <c r="C56" s="231">
        <v>48.081421856568618</v>
      </c>
      <c r="D56" s="231">
        <v>46.890573916173743</v>
      </c>
      <c r="E56" s="231">
        <v>52.597890043282163</v>
      </c>
      <c r="F56" s="231">
        <v>60.601525724396033</v>
      </c>
      <c r="G56" s="231">
        <v>67.122235849304047</v>
      </c>
      <c r="H56" s="231">
        <v>31.051822508838921</v>
      </c>
      <c r="I56" s="231">
        <v>40.508948715457173</v>
      </c>
      <c r="J56" s="231">
        <v>37.678006599858342</v>
      </c>
      <c r="K56" s="231">
        <v>35.480688505023579</v>
      </c>
      <c r="L56" s="231">
        <v>40.314317723069692</v>
      </c>
      <c r="M56" s="231">
        <v>27.686611402815831</v>
      </c>
      <c r="N56" s="231">
        <v>24.4929745161459</v>
      </c>
      <c r="O56" s="231">
        <v>31.058002343486521</v>
      </c>
      <c r="P56" s="231">
        <v>29.87197454534147</v>
      </c>
      <c r="Q56" s="231">
        <v>35.434853332438927</v>
      </c>
      <c r="R56" s="231">
        <v>36.520560056260273</v>
      </c>
      <c r="S56" s="231">
        <v>36.376429395746058</v>
      </c>
      <c r="T56" s="231">
        <v>30.644325654823099</v>
      </c>
      <c r="U56" s="231">
        <v>30.215648036168659</v>
      </c>
      <c r="V56" s="231">
        <v>31.31847150943268</v>
      </c>
      <c r="W56" s="231">
        <v>27.319125039234869</v>
      </c>
      <c r="DA56" s="73" t="s">
        <v>2350</v>
      </c>
    </row>
    <row r="57" spans="1:105" ht="12" customHeight="1" x14ac:dyDescent="0.25">
      <c r="A57" s="64" t="s">
        <v>70</v>
      </c>
      <c r="B57" s="231">
        <v>48.230350606653339</v>
      </c>
      <c r="C57" s="231">
        <v>46.895183231385879</v>
      </c>
      <c r="D57" s="231">
        <v>50.643789841708738</v>
      </c>
      <c r="E57" s="231">
        <v>51.07462148445714</v>
      </c>
      <c r="F57" s="231">
        <v>30.912913642871139</v>
      </c>
      <c r="G57" s="231">
        <v>18.68674996291897</v>
      </c>
      <c r="H57" s="231">
        <v>38.909292654616443</v>
      </c>
      <c r="I57" s="231">
        <v>35.313250761043072</v>
      </c>
      <c r="J57" s="231">
        <v>35.70578782679631</v>
      </c>
      <c r="K57" s="231">
        <v>26.9104905968561</v>
      </c>
      <c r="L57" s="231">
        <v>24.182816359383921</v>
      </c>
      <c r="M57" s="231">
        <v>22.60619871607798</v>
      </c>
      <c r="N57" s="231">
        <v>12.929704422467211</v>
      </c>
      <c r="O57" s="231">
        <v>17.588583636248099</v>
      </c>
      <c r="P57" s="231">
        <v>16.69015074191509</v>
      </c>
      <c r="Q57" s="231">
        <v>10.54837474036457</v>
      </c>
      <c r="R57" s="231">
        <v>12.222661738026799</v>
      </c>
      <c r="S57" s="231">
        <v>10.980727734166591</v>
      </c>
      <c r="T57" s="231">
        <v>10.761871016156761</v>
      </c>
      <c r="U57" s="231">
        <v>10.008207355549329</v>
      </c>
      <c r="V57" s="231">
        <v>8.1453680527705021</v>
      </c>
      <c r="W57" s="231">
        <v>5.5978160900408556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107.4934276011688</v>
      </c>
      <c r="C59" s="231">
        <v>131.7295210938596</v>
      </c>
      <c r="D59" s="231">
        <v>160.92424551955281</v>
      </c>
      <c r="E59" s="231">
        <v>150.30862468722461</v>
      </c>
      <c r="F59" s="231">
        <v>148.40472564145961</v>
      </c>
      <c r="G59" s="231">
        <v>123.82044994749791</v>
      </c>
      <c r="H59" s="231">
        <v>69.341205361133561</v>
      </c>
      <c r="I59" s="231">
        <v>65.404652534894566</v>
      </c>
      <c r="J59" s="231">
        <v>55.81481630311518</v>
      </c>
      <c r="K59" s="231">
        <v>74.448476904455262</v>
      </c>
      <c r="L59" s="231">
        <v>75.341423238221481</v>
      </c>
      <c r="M59" s="231">
        <v>49.287535688568717</v>
      </c>
      <c r="N59" s="231">
        <v>89.591054149624185</v>
      </c>
      <c r="O59" s="231">
        <v>94.14684977535434</v>
      </c>
      <c r="P59" s="231">
        <v>93.178977831923078</v>
      </c>
      <c r="Q59" s="231">
        <v>96.857142760132461</v>
      </c>
      <c r="R59" s="231">
        <v>100.13228984503441</v>
      </c>
      <c r="S59" s="231">
        <v>108.519311340719</v>
      </c>
      <c r="T59" s="231">
        <v>107.722027554216</v>
      </c>
      <c r="U59" s="231">
        <v>110.2665483215681</v>
      </c>
      <c r="V59" s="231">
        <v>102.35555045875491</v>
      </c>
      <c r="W59" s="231">
        <v>118.8543337648748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140.0166700229621</v>
      </c>
      <c r="C66" s="263">
        <f t="shared" si="3"/>
        <v>157.08113123527875</v>
      </c>
      <c r="D66" s="263">
        <f t="shared" si="3"/>
        <v>179.74100000044916</v>
      </c>
      <c r="E66" s="263">
        <f t="shared" si="3"/>
        <v>176.13086967155402</v>
      </c>
      <c r="F66" s="263">
        <f t="shared" si="3"/>
        <v>170.00478453727871</v>
      </c>
      <c r="G66" s="263">
        <f t="shared" si="3"/>
        <v>150.44605297733827</v>
      </c>
      <c r="H66" s="263">
        <f t="shared" si="3"/>
        <v>104.56453778860893</v>
      </c>
      <c r="I66" s="263">
        <f t="shared" si="3"/>
        <v>106.38988909008464</v>
      </c>
      <c r="J66" s="263">
        <f t="shared" si="3"/>
        <v>101.78136976538389</v>
      </c>
      <c r="K66" s="263">
        <f t="shared" si="3"/>
        <v>101.92355277460975</v>
      </c>
      <c r="L66" s="263">
        <f t="shared" si="3"/>
        <v>102.43831290192165</v>
      </c>
      <c r="M66" s="263">
        <f t="shared" si="3"/>
        <v>78.074623464317824</v>
      </c>
      <c r="N66" s="263">
        <f t="shared" si="3"/>
        <v>98.214976176528026</v>
      </c>
      <c r="O66" s="263">
        <f t="shared" si="3"/>
        <v>105.37637548721786</v>
      </c>
      <c r="P66" s="263">
        <f t="shared" si="3"/>
        <v>105.45889358200947</v>
      </c>
      <c r="Q66" s="263">
        <f t="shared" si="3"/>
        <v>107.95856817746618</v>
      </c>
      <c r="R66" s="263">
        <f t="shared" si="3"/>
        <v>126.25633740461548</v>
      </c>
      <c r="S66" s="263">
        <f t="shared" si="3"/>
        <v>130.71932386501302</v>
      </c>
      <c r="T66" s="263">
        <f t="shared" si="3"/>
        <v>127.15885980247405</v>
      </c>
      <c r="U66" s="263">
        <f t="shared" si="3"/>
        <v>128.75315528058726</v>
      </c>
      <c r="V66" s="263">
        <f t="shared" si="3"/>
        <v>122.27458986341176</v>
      </c>
      <c r="W66" s="263">
        <f t="shared" si="3"/>
        <v>130.28511702499054</v>
      </c>
      <c r="DA66" s="70"/>
    </row>
    <row r="67" spans="1:105" ht="12" customHeight="1" x14ac:dyDescent="0.25">
      <c r="A67" s="165" t="s">
        <v>2212</v>
      </c>
      <c r="B67" s="348">
        <v>101.0308987784709</v>
      </c>
      <c r="C67" s="348">
        <v>113.2484734102443</v>
      </c>
      <c r="D67" s="348">
        <v>129.96176151978941</v>
      </c>
      <c r="E67" s="348">
        <v>126.61449926807769</v>
      </c>
      <c r="F67" s="348">
        <v>122.6269971744269</v>
      </c>
      <c r="G67" s="348">
        <v>109.04702137169571</v>
      </c>
      <c r="H67" s="348">
        <v>76.679980643566708</v>
      </c>
      <c r="I67" s="348">
        <v>77.434539449375791</v>
      </c>
      <c r="J67" s="348">
        <v>74.87286475130324</v>
      </c>
      <c r="K67" s="348">
        <v>74.292866862724793</v>
      </c>
      <c r="L67" s="348">
        <v>74.289178781948834</v>
      </c>
      <c r="M67" s="348">
        <v>57.710800187951783</v>
      </c>
      <c r="N67" s="348">
        <v>72.904000781490524</v>
      </c>
      <c r="O67" s="348">
        <v>77.154280701729689</v>
      </c>
      <c r="P67" s="348">
        <v>77.322666842561119</v>
      </c>
      <c r="Q67" s="348">
        <v>78.706315120534398</v>
      </c>
      <c r="R67" s="348">
        <v>96.234154248192652</v>
      </c>
      <c r="S67" s="348">
        <v>99.605317145370506</v>
      </c>
      <c r="T67" s="348">
        <v>97.216816987999849</v>
      </c>
      <c r="U67" s="348">
        <v>98.449018762642368</v>
      </c>
      <c r="V67" s="348">
        <v>93.862329179873811</v>
      </c>
      <c r="W67" s="348">
        <v>99.873015384033081</v>
      </c>
      <c r="DA67" s="167" t="s">
        <v>2360</v>
      </c>
    </row>
    <row r="68" spans="1:105" ht="12" customHeight="1" x14ac:dyDescent="0.25">
      <c r="A68" s="165" t="s">
        <v>2214</v>
      </c>
      <c r="B68" s="348">
        <v>38.985771244491218</v>
      </c>
      <c r="C68" s="348">
        <v>43.832657825034438</v>
      </c>
      <c r="D68" s="348">
        <v>49.779238480659757</v>
      </c>
      <c r="E68" s="348">
        <v>49.516370403476323</v>
      </c>
      <c r="F68" s="348">
        <v>47.377787362851798</v>
      </c>
      <c r="G68" s="348">
        <v>41.39903160564257</v>
      </c>
      <c r="H68" s="348">
        <v>27.88455714504223</v>
      </c>
      <c r="I68" s="348">
        <v>28.95534964070885</v>
      </c>
      <c r="J68" s="348">
        <v>26.908505014080649</v>
      </c>
      <c r="K68" s="348">
        <v>27.630685911884949</v>
      </c>
      <c r="L68" s="348">
        <v>28.149134119972821</v>
      </c>
      <c r="M68" s="348">
        <v>20.363823276366048</v>
      </c>
      <c r="N68" s="348">
        <v>25.310975395037499</v>
      </c>
      <c r="O68" s="348">
        <v>28.222094785488171</v>
      </c>
      <c r="P68" s="348">
        <v>28.13622673944834</v>
      </c>
      <c r="Q68" s="348">
        <v>29.252253056931782</v>
      </c>
      <c r="R68" s="348">
        <v>30.02218315642283</v>
      </c>
      <c r="S68" s="348">
        <v>31.114006719642511</v>
      </c>
      <c r="T68" s="348">
        <v>29.94204281447421</v>
      </c>
      <c r="U68" s="348">
        <v>30.304136517944901</v>
      </c>
      <c r="V68" s="348">
        <v>28.412260683537951</v>
      </c>
      <c r="W68" s="348">
        <v>30.41210164095747</v>
      </c>
      <c r="DA68" s="167" t="s">
        <v>2361</v>
      </c>
    </row>
    <row r="69" spans="1:105" ht="12" customHeight="1" x14ac:dyDescent="0.25">
      <c r="A69" s="64" t="s">
        <v>30</v>
      </c>
      <c r="B69" s="231">
        <v>0.1531715323976407</v>
      </c>
      <c r="C69" s="231">
        <v>0.1823316066068385</v>
      </c>
      <c r="D69" s="231">
        <v>0.1515677343933694</v>
      </c>
      <c r="E69" s="231">
        <v>0.75379582752674557</v>
      </c>
      <c r="F69" s="231">
        <v>1.229062662375932</v>
      </c>
      <c r="G69" s="231">
        <v>0.94347854936945752</v>
      </c>
      <c r="H69" s="231">
        <v>0.76273394342926415</v>
      </c>
      <c r="I69" s="231">
        <v>1.4983838704813781</v>
      </c>
      <c r="J69" s="231">
        <v>1.750458220386141</v>
      </c>
      <c r="K69" s="231">
        <v>1.1460026859336301</v>
      </c>
      <c r="L69" s="231">
        <v>1.129960657756002</v>
      </c>
      <c r="M69" s="231">
        <v>0.98578555419418301</v>
      </c>
      <c r="N69" s="231">
        <v>0.83537480140359566</v>
      </c>
      <c r="O69" s="231">
        <v>0.80780484534216201</v>
      </c>
      <c r="P69" s="231">
        <v>0.88573476312741128</v>
      </c>
      <c r="Q69" s="231">
        <v>1.5376853286093271</v>
      </c>
      <c r="R69" s="231">
        <v>0.99916917511202763</v>
      </c>
      <c r="S69" s="231">
        <v>0.89771001357595037</v>
      </c>
      <c r="T69" s="231">
        <v>1.14781022923034</v>
      </c>
      <c r="U69" s="231">
        <v>1.101464281659043</v>
      </c>
      <c r="V69" s="231">
        <v>0.90754478991733445</v>
      </c>
      <c r="W69" s="231">
        <v>1.2139070998660599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0.95355728825567698</v>
      </c>
      <c r="C71" s="231">
        <v>0.94667918140999296</v>
      </c>
      <c r="D71" s="231">
        <v>0.94294656104314833</v>
      </c>
      <c r="E71" s="231">
        <v>0.92125251883728043</v>
      </c>
      <c r="F71" s="231">
        <v>0.95619500354120124</v>
      </c>
      <c r="G71" s="231">
        <v>0.96856792701818972</v>
      </c>
      <c r="H71" s="231">
        <v>0.88205091443278016</v>
      </c>
      <c r="I71" s="231">
        <v>0.85467785672374375</v>
      </c>
      <c r="J71" s="231">
        <v>0.82146637922261745</v>
      </c>
      <c r="K71" s="231">
        <v>0.7087923438716075</v>
      </c>
      <c r="L71" s="231">
        <v>0.6783925818680433</v>
      </c>
      <c r="M71" s="231">
        <v>0.62052106037837185</v>
      </c>
      <c r="N71" s="231">
        <v>0.55057607839807898</v>
      </c>
      <c r="O71" s="231">
        <v>0.51691145996305532</v>
      </c>
      <c r="P71" s="231">
        <v>0.92806812007656292</v>
      </c>
      <c r="Q71" s="231">
        <v>0.80834829164754674</v>
      </c>
      <c r="R71" s="231">
        <v>0.97998131794830545</v>
      </c>
      <c r="S71" s="231">
        <v>0.85452425176474478</v>
      </c>
      <c r="T71" s="231">
        <v>0.70359755113496714</v>
      </c>
      <c r="U71" s="231">
        <v>0.85544937616549999</v>
      </c>
      <c r="V71" s="231">
        <v>0.7908141722213089</v>
      </c>
      <c r="W71" s="231">
        <v>0.60969954717941</v>
      </c>
      <c r="DA71" s="73" t="s">
        <v>2364</v>
      </c>
    </row>
    <row r="72" spans="1:105" ht="12" customHeight="1" x14ac:dyDescent="0.25">
      <c r="A72" s="64" t="s">
        <v>160</v>
      </c>
      <c r="B72" s="231">
        <v>8.5460315702869067</v>
      </c>
      <c r="C72" s="231">
        <v>9.0568883275530911</v>
      </c>
      <c r="D72" s="231">
        <v>8.8325734800548847</v>
      </c>
      <c r="E72" s="231">
        <v>9.9076357976265523</v>
      </c>
      <c r="F72" s="231">
        <v>11.41524584282252</v>
      </c>
      <c r="G72" s="231">
        <v>12.64352365028442</v>
      </c>
      <c r="H72" s="231">
        <v>5.8490967606677184</v>
      </c>
      <c r="I72" s="231">
        <v>7.6304944948783584</v>
      </c>
      <c r="J72" s="231">
        <v>7.0972422404165298</v>
      </c>
      <c r="K72" s="231">
        <v>6.6833429870958554</v>
      </c>
      <c r="L72" s="231">
        <v>7.5938327012984477</v>
      </c>
      <c r="M72" s="231">
        <v>5.2152065800317908</v>
      </c>
      <c r="N72" s="231">
        <v>4.6136350889139086</v>
      </c>
      <c r="O72" s="231">
        <v>5.8502608292439966</v>
      </c>
      <c r="P72" s="231">
        <v>5.6268539309784487</v>
      </c>
      <c r="Q72" s="231">
        <v>6.6747092149746443</v>
      </c>
      <c r="R72" s="231">
        <v>6.879219068769248</v>
      </c>
      <c r="S72" s="231">
        <v>6.8520698030768177</v>
      </c>
      <c r="T72" s="231">
        <v>5.7723383504929924</v>
      </c>
      <c r="U72" s="231">
        <v>5.6915902117990802</v>
      </c>
      <c r="V72" s="231">
        <v>5.8993242732449378</v>
      </c>
      <c r="W72" s="231">
        <v>5.1459847719334393</v>
      </c>
      <c r="DA72" s="73" t="s">
        <v>2365</v>
      </c>
    </row>
    <row r="73" spans="1:105" ht="12" customHeight="1" x14ac:dyDescent="0.25">
      <c r="A73" s="64" t="s">
        <v>70</v>
      </c>
      <c r="B73" s="231">
        <v>9.0849413885108827</v>
      </c>
      <c r="C73" s="231">
        <v>8.8334417167153436</v>
      </c>
      <c r="D73" s="231">
        <v>9.5395504410974876</v>
      </c>
      <c r="E73" s="231">
        <v>9.6207043239420607</v>
      </c>
      <c r="F73" s="231">
        <v>5.8229311017042562</v>
      </c>
      <c r="G73" s="231">
        <v>3.5199418212700562</v>
      </c>
      <c r="H73" s="231">
        <v>7.3291742396507411</v>
      </c>
      <c r="I73" s="231">
        <v>6.651803467454096</v>
      </c>
      <c r="J73" s="231">
        <v>6.7257439673743757</v>
      </c>
      <c r="K73" s="231">
        <v>5.0690120791861908</v>
      </c>
      <c r="L73" s="231">
        <v>4.5552119458119309</v>
      </c>
      <c r="M73" s="231">
        <v>4.2582313371005602</v>
      </c>
      <c r="N73" s="231">
        <v>2.435512190381635</v>
      </c>
      <c r="O73" s="231">
        <v>3.313085006273881</v>
      </c>
      <c r="P73" s="231">
        <v>3.143851109280404</v>
      </c>
      <c r="Q73" s="231">
        <v>1.986951474639308</v>
      </c>
      <c r="R73" s="231">
        <v>2.3023296348637738</v>
      </c>
      <c r="S73" s="231">
        <v>2.0683919277654521</v>
      </c>
      <c r="T73" s="231">
        <v>2.0271668396084741</v>
      </c>
      <c r="U73" s="231">
        <v>1.8852024935660789</v>
      </c>
      <c r="V73" s="231">
        <v>1.5343075556465211</v>
      </c>
      <c r="W73" s="231">
        <v>1.0544362718082501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20.248069465040111</v>
      </c>
      <c r="C75" s="231">
        <v>24.813316992749169</v>
      </c>
      <c r="D75" s="231">
        <v>30.31260026407087</v>
      </c>
      <c r="E75" s="231">
        <v>28.312981935543679</v>
      </c>
      <c r="F75" s="231">
        <v>27.954352752407889</v>
      </c>
      <c r="G75" s="231">
        <v>23.323519657700441</v>
      </c>
      <c r="H75" s="231">
        <v>13.06150128686172</v>
      </c>
      <c r="I75" s="231">
        <v>12.319989951171269</v>
      </c>
      <c r="J75" s="231">
        <v>10.513594206680979</v>
      </c>
      <c r="K75" s="231">
        <v>14.02353581579767</v>
      </c>
      <c r="L75" s="231">
        <v>14.1917362332384</v>
      </c>
      <c r="M75" s="231">
        <v>9.2840787446611426</v>
      </c>
      <c r="N75" s="231">
        <v>16.87587723594028</v>
      </c>
      <c r="O75" s="231">
        <v>17.734032644665081</v>
      </c>
      <c r="P75" s="231">
        <v>17.55171881598551</v>
      </c>
      <c r="Q75" s="231">
        <v>18.24455874706095</v>
      </c>
      <c r="R75" s="231">
        <v>18.861483959729469</v>
      </c>
      <c r="S75" s="231">
        <v>20.441310723459541</v>
      </c>
      <c r="T75" s="231">
        <v>20.29112984400744</v>
      </c>
      <c r="U75" s="231">
        <v>20.7704301547552</v>
      </c>
      <c r="V75" s="231">
        <v>19.28026989250785</v>
      </c>
      <c r="W75" s="231">
        <v>22.38807395017032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1</v>
      </c>
      <c r="E84" s="234">
        <f t="shared" si="4"/>
        <v>1</v>
      </c>
      <c r="F84" s="234">
        <f t="shared" si="4"/>
        <v>1</v>
      </c>
      <c r="G84" s="234">
        <f t="shared" si="4"/>
        <v>1.0000000000000002</v>
      </c>
      <c r="H84" s="234">
        <f t="shared" si="4"/>
        <v>1.0000000000000002</v>
      </c>
      <c r="I84" s="234">
        <f t="shared" si="4"/>
        <v>1.0000000000000004</v>
      </c>
      <c r="J84" s="234">
        <f t="shared" si="4"/>
        <v>0.99999999999999967</v>
      </c>
      <c r="K84" s="234">
        <f t="shared" si="4"/>
        <v>0.99999999999999989</v>
      </c>
      <c r="L84" s="234">
        <f t="shared" si="4"/>
        <v>1.0000000000000002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1</v>
      </c>
      <c r="P84" s="234">
        <f t="shared" si="4"/>
        <v>1</v>
      </c>
      <c r="Q84" s="234">
        <f t="shared" si="4"/>
        <v>0.99999999999999978</v>
      </c>
      <c r="R84" s="234">
        <f t="shared" si="4"/>
        <v>1.0000000000000002</v>
      </c>
      <c r="S84" s="234">
        <f t="shared" si="4"/>
        <v>1</v>
      </c>
      <c r="T84" s="234">
        <f t="shared" si="4"/>
        <v>1.0000000000000002</v>
      </c>
      <c r="U84" s="234">
        <f t="shared" si="4"/>
        <v>0.99999999999999989</v>
      </c>
      <c r="V84" s="234">
        <f t="shared" si="4"/>
        <v>1.0000000000000002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1.9342625769539355E-2</v>
      </c>
      <c r="C89" s="302">
        <f t="shared" si="9"/>
        <v>2.117189561682974E-2</v>
      </c>
      <c r="D89" s="302">
        <f t="shared" si="9"/>
        <v>2.197234077982322E-2</v>
      </c>
      <c r="E89" s="302">
        <f t="shared" si="9"/>
        <v>2.0563392030369599E-2</v>
      </c>
      <c r="F89" s="302">
        <f t="shared" si="9"/>
        <v>2.0306773097003478E-2</v>
      </c>
      <c r="G89" s="302">
        <f t="shared" si="9"/>
        <v>1.85017618460552E-2</v>
      </c>
      <c r="H89" s="302">
        <f t="shared" si="9"/>
        <v>1.3958168835418075E-2</v>
      </c>
      <c r="I89" s="302">
        <f t="shared" si="9"/>
        <v>1.3673556071923729E-2</v>
      </c>
      <c r="J89" s="302">
        <f t="shared" si="9"/>
        <v>1.2914132835466455E-2</v>
      </c>
      <c r="K89" s="302">
        <f t="shared" si="9"/>
        <v>1.3648973178315702E-2</v>
      </c>
      <c r="L89" s="302">
        <f t="shared" si="9"/>
        <v>1.3917386577433733E-2</v>
      </c>
      <c r="M89" s="302">
        <f t="shared" si="9"/>
        <v>1.1067027849625538E-2</v>
      </c>
      <c r="N89" s="302">
        <f t="shared" si="9"/>
        <v>1.5588542644083492E-2</v>
      </c>
      <c r="O89" s="302">
        <f t="shared" si="9"/>
        <v>1.6750884818341499E-2</v>
      </c>
      <c r="P89" s="302">
        <f t="shared" si="9"/>
        <v>1.2180668159811515E-2</v>
      </c>
      <c r="Q89" s="302">
        <f t="shared" si="9"/>
        <v>1.1810978537159376E-2</v>
      </c>
      <c r="R89" s="302">
        <f t="shared" si="9"/>
        <v>1.5124422126610075E-2</v>
      </c>
      <c r="S89" s="302">
        <f t="shared" si="9"/>
        <v>1.6052757657996828E-2</v>
      </c>
      <c r="T89" s="302">
        <f t="shared" si="9"/>
        <v>1.6046425268343222E-2</v>
      </c>
      <c r="U89" s="302">
        <f t="shared" si="9"/>
        <v>1.505565898417016E-2</v>
      </c>
      <c r="V89" s="302">
        <f t="shared" si="9"/>
        <v>1.4938793886879759E-2</v>
      </c>
      <c r="W89" s="302">
        <f t="shared" si="9"/>
        <v>1.4024629250702258E-2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6.7329393228470438E-2</v>
      </c>
      <c r="C90" s="303">
        <f t="shared" si="10"/>
        <v>7.1247244356111364E-2</v>
      </c>
      <c r="D90" s="303">
        <f t="shared" si="10"/>
        <v>7.3087477515567018E-2</v>
      </c>
      <c r="E90" s="303">
        <f t="shared" si="10"/>
        <v>6.9631312182026728E-2</v>
      </c>
      <c r="F90" s="303">
        <f t="shared" si="10"/>
        <v>6.690943116510599E-2</v>
      </c>
      <c r="G90" s="303">
        <f t="shared" si="10"/>
        <v>6.0204775296571839E-2</v>
      </c>
      <c r="H90" s="303">
        <f t="shared" si="10"/>
        <v>5.4217139683374022E-2</v>
      </c>
      <c r="I90" s="303">
        <f t="shared" si="10"/>
        <v>5.2782656411833349E-2</v>
      </c>
      <c r="J90" s="303">
        <f t="shared" si="10"/>
        <v>5.2081013142161917E-2</v>
      </c>
      <c r="K90" s="303">
        <f t="shared" si="10"/>
        <v>4.998067518791742E-2</v>
      </c>
      <c r="L90" s="303">
        <f t="shared" si="10"/>
        <v>4.994786726302429E-2</v>
      </c>
      <c r="M90" s="303">
        <f t="shared" si="10"/>
        <v>4.3073764202605017E-2</v>
      </c>
      <c r="N90" s="303">
        <f t="shared" si="10"/>
        <v>5.2732157648919205E-2</v>
      </c>
      <c r="O90" s="303">
        <f t="shared" si="10"/>
        <v>5.6884454813601264E-2</v>
      </c>
      <c r="P90" s="303">
        <f t="shared" si="10"/>
        <v>4.8924154830014943E-2</v>
      </c>
      <c r="Q90" s="303">
        <f t="shared" si="10"/>
        <v>4.7622983602993885E-2</v>
      </c>
      <c r="R90" s="303">
        <f t="shared" si="10"/>
        <v>6.1298664577655509E-2</v>
      </c>
      <c r="S90" s="303">
        <f t="shared" si="10"/>
        <v>6.533279330197303E-2</v>
      </c>
      <c r="T90" s="303">
        <f t="shared" si="10"/>
        <v>6.7151640619183536E-2</v>
      </c>
      <c r="U90" s="303">
        <f t="shared" si="10"/>
        <v>6.4540455530576149E-2</v>
      </c>
      <c r="V90" s="303">
        <f t="shared" si="10"/>
        <v>6.6820716419763351E-2</v>
      </c>
      <c r="W90" s="303">
        <f t="shared" si="10"/>
        <v>6.2187604945791647E-2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6.7329393228470438E-2</v>
      </c>
      <c r="C91" s="304">
        <f t="shared" si="11"/>
        <v>7.1247244356111364E-2</v>
      </c>
      <c r="D91" s="304">
        <f t="shared" si="11"/>
        <v>7.3087477515567018E-2</v>
      </c>
      <c r="E91" s="304">
        <f t="shared" si="11"/>
        <v>6.9631312182026728E-2</v>
      </c>
      <c r="F91" s="304">
        <f t="shared" si="11"/>
        <v>6.690943116510599E-2</v>
      </c>
      <c r="G91" s="304">
        <f t="shared" si="11"/>
        <v>6.0204775296571839E-2</v>
      </c>
      <c r="H91" s="304">
        <f t="shared" si="11"/>
        <v>5.4217139683374022E-2</v>
      </c>
      <c r="I91" s="304">
        <f t="shared" si="11"/>
        <v>5.2782656411833349E-2</v>
      </c>
      <c r="J91" s="304">
        <f t="shared" si="11"/>
        <v>5.2081013142161917E-2</v>
      </c>
      <c r="K91" s="304">
        <f t="shared" si="11"/>
        <v>4.998067518791742E-2</v>
      </c>
      <c r="L91" s="304">
        <f t="shared" si="11"/>
        <v>4.994786726302429E-2</v>
      </c>
      <c r="M91" s="304">
        <f t="shared" si="11"/>
        <v>4.3073764202605017E-2</v>
      </c>
      <c r="N91" s="304">
        <f t="shared" si="11"/>
        <v>5.2732157648919205E-2</v>
      </c>
      <c r="O91" s="304">
        <f t="shared" si="11"/>
        <v>5.6884454813601264E-2</v>
      </c>
      <c r="P91" s="304">
        <f t="shared" si="11"/>
        <v>4.8924154830014943E-2</v>
      </c>
      <c r="Q91" s="304">
        <f t="shared" si="11"/>
        <v>4.7622983602993885E-2</v>
      </c>
      <c r="R91" s="304">
        <f t="shared" si="11"/>
        <v>6.1298664577655509E-2</v>
      </c>
      <c r="S91" s="304">
        <f t="shared" si="11"/>
        <v>6.533279330197303E-2</v>
      </c>
      <c r="T91" s="304">
        <f t="shared" si="11"/>
        <v>6.7151640619183536E-2</v>
      </c>
      <c r="U91" s="304">
        <f t="shared" si="11"/>
        <v>6.4540455530576149E-2</v>
      </c>
      <c r="V91" s="304">
        <f t="shared" si="11"/>
        <v>6.6820716419763351E-2</v>
      </c>
      <c r="W91" s="304">
        <f t="shared" si="11"/>
        <v>6.2187604945791647E-2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5.6107827690392041E-2</v>
      </c>
      <c r="C94" s="303">
        <f t="shared" si="14"/>
        <v>5.9372703630092789E-2</v>
      </c>
      <c r="D94" s="303">
        <f t="shared" si="14"/>
        <v>6.0906231262972524E-2</v>
      </c>
      <c r="E94" s="303">
        <f t="shared" si="14"/>
        <v>5.802609348502228E-2</v>
      </c>
      <c r="F94" s="303">
        <f t="shared" si="14"/>
        <v>5.5757859304254996E-2</v>
      </c>
      <c r="G94" s="303">
        <f t="shared" si="14"/>
        <v>5.0170646080476541E-2</v>
      </c>
      <c r="H94" s="303">
        <f t="shared" si="14"/>
        <v>4.5180949736145025E-2</v>
      </c>
      <c r="I94" s="303">
        <f t="shared" si="14"/>
        <v>4.3985547009861119E-2</v>
      </c>
      <c r="J94" s="303">
        <f t="shared" si="14"/>
        <v>4.340084428513491E-2</v>
      </c>
      <c r="K94" s="303">
        <f t="shared" si="14"/>
        <v>4.1650562656597868E-2</v>
      </c>
      <c r="L94" s="303">
        <f t="shared" si="14"/>
        <v>4.1623222719186892E-2</v>
      </c>
      <c r="M94" s="303">
        <f t="shared" si="14"/>
        <v>3.5894803502170856E-2</v>
      </c>
      <c r="N94" s="303">
        <f t="shared" si="14"/>
        <v>4.3943464707432649E-2</v>
      </c>
      <c r="O94" s="303">
        <f t="shared" si="14"/>
        <v>4.7403712344667739E-2</v>
      </c>
      <c r="P94" s="303">
        <f t="shared" si="14"/>
        <v>4.0770129025012425E-2</v>
      </c>
      <c r="Q94" s="303">
        <f t="shared" si="14"/>
        <v>3.9685819669161571E-2</v>
      </c>
      <c r="R94" s="303">
        <f t="shared" si="14"/>
        <v>5.1082220481379607E-2</v>
      </c>
      <c r="S94" s="303">
        <f t="shared" si="14"/>
        <v>5.4443994418310881E-2</v>
      </c>
      <c r="T94" s="303">
        <f t="shared" si="14"/>
        <v>5.5959700515986262E-2</v>
      </c>
      <c r="U94" s="303">
        <f t="shared" si="14"/>
        <v>5.3783712942146782E-2</v>
      </c>
      <c r="V94" s="303">
        <f t="shared" si="14"/>
        <v>5.5683930349802797E-2</v>
      </c>
      <c r="W94" s="303">
        <f t="shared" si="14"/>
        <v>5.1823004121493051E-2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5.6107827690392041E-2</v>
      </c>
      <c r="C95" s="304">
        <f t="shared" si="15"/>
        <v>5.9372703630092789E-2</v>
      </c>
      <c r="D95" s="304">
        <f t="shared" si="15"/>
        <v>6.0906231262972524E-2</v>
      </c>
      <c r="E95" s="304">
        <f t="shared" si="15"/>
        <v>5.802609348502228E-2</v>
      </c>
      <c r="F95" s="304">
        <f t="shared" si="15"/>
        <v>5.5757859304254996E-2</v>
      </c>
      <c r="G95" s="304">
        <f t="shared" si="15"/>
        <v>5.0170646080476541E-2</v>
      </c>
      <c r="H95" s="304">
        <f t="shared" si="15"/>
        <v>4.5180949736145025E-2</v>
      </c>
      <c r="I95" s="304">
        <f t="shared" si="15"/>
        <v>4.3985547009861119E-2</v>
      </c>
      <c r="J95" s="304">
        <f t="shared" si="15"/>
        <v>4.340084428513491E-2</v>
      </c>
      <c r="K95" s="304">
        <f t="shared" si="15"/>
        <v>4.1650562656597868E-2</v>
      </c>
      <c r="L95" s="304">
        <f t="shared" si="15"/>
        <v>4.1623222719186892E-2</v>
      </c>
      <c r="M95" s="304">
        <f t="shared" si="15"/>
        <v>3.5894803502170856E-2</v>
      </c>
      <c r="N95" s="304">
        <f t="shared" si="15"/>
        <v>4.3943464707432649E-2</v>
      </c>
      <c r="O95" s="304">
        <f t="shared" si="15"/>
        <v>4.7403712344667739E-2</v>
      </c>
      <c r="P95" s="304">
        <f t="shared" si="15"/>
        <v>4.0770129025012425E-2</v>
      </c>
      <c r="Q95" s="304">
        <f t="shared" si="15"/>
        <v>3.9685819669161571E-2</v>
      </c>
      <c r="R95" s="304">
        <f t="shared" si="15"/>
        <v>5.1082220481379607E-2</v>
      </c>
      <c r="S95" s="304">
        <f t="shared" si="15"/>
        <v>5.4443994418310881E-2</v>
      </c>
      <c r="T95" s="304">
        <f t="shared" si="15"/>
        <v>5.5959700515986262E-2</v>
      </c>
      <c r="U95" s="304">
        <f t="shared" si="15"/>
        <v>5.3783712942146782E-2</v>
      </c>
      <c r="V95" s="304">
        <f t="shared" si="15"/>
        <v>5.5683930349802797E-2</v>
      </c>
      <c r="W95" s="304">
        <f t="shared" si="15"/>
        <v>5.1823004121493051E-2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0.70107671047784703</v>
      </c>
      <c r="C98" s="303">
        <f t="shared" si="18"/>
        <v>0.69490041427715166</v>
      </c>
      <c r="D98" s="303">
        <f t="shared" si="18"/>
        <v>0.6914821404127216</v>
      </c>
      <c r="E98" s="303">
        <f t="shared" si="18"/>
        <v>0.69858434120165602</v>
      </c>
      <c r="F98" s="303">
        <f t="shared" si="18"/>
        <v>0.70229778027653056</v>
      </c>
      <c r="G98" s="303">
        <f t="shared" si="18"/>
        <v>0.71214107498339885</v>
      </c>
      <c r="H98" s="303">
        <f t="shared" si="18"/>
        <v>0.71801324192880389</v>
      </c>
      <c r="I98" s="303">
        <f t="shared" si="18"/>
        <v>0.72125901233350009</v>
      </c>
      <c r="J98" s="303">
        <f t="shared" si="18"/>
        <v>0.71875154580119915</v>
      </c>
      <c r="K98" s="303">
        <f t="shared" si="18"/>
        <v>0.72790613039217156</v>
      </c>
      <c r="L98" s="303">
        <f t="shared" si="18"/>
        <v>0.728505332859954</v>
      </c>
      <c r="M98" s="303">
        <f t="shared" si="18"/>
        <v>0.73354759545448611</v>
      </c>
      <c r="N98" s="303">
        <f t="shared" si="18"/>
        <v>0.71983347558520305</v>
      </c>
      <c r="O98" s="303">
        <f t="shared" si="18"/>
        <v>0.71588859405091387</v>
      </c>
      <c r="P98" s="303">
        <f t="shared" si="18"/>
        <v>0.73127844815726917</v>
      </c>
      <c r="Q98" s="303">
        <f t="shared" si="18"/>
        <v>0.73553842478519338</v>
      </c>
      <c r="R98" s="303">
        <f t="shared" si="18"/>
        <v>0.69758238199190559</v>
      </c>
      <c r="S98" s="303">
        <f t="shared" si="18"/>
        <v>0.69171802596001652</v>
      </c>
      <c r="T98" s="303">
        <f t="shared" si="18"/>
        <v>0.6880161531561988</v>
      </c>
      <c r="U98" s="303">
        <f t="shared" si="18"/>
        <v>0.69283102394814022</v>
      </c>
      <c r="V98" s="303">
        <f t="shared" si="18"/>
        <v>0.68780050418728744</v>
      </c>
      <c r="W98" s="303">
        <f t="shared" si="18"/>
        <v>0.69691591688229448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0.12186635791188692</v>
      </c>
      <c r="C99" s="303">
        <f t="shared" si="19"/>
        <v>0.11940666388893648</v>
      </c>
      <c r="D99" s="303">
        <f t="shared" si="19"/>
        <v>0.11856232392980182</v>
      </c>
      <c r="E99" s="303">
        <f t="shared" si="19"/>
        <v>0.11936733414117366</v>
      </c>
      <c r="F99" s="303">
        <f t="shared" si="19"/>
        <v>0.12042197385584741</v>
      </c>
      <c r="G99" s="303">
        <f t="shared" si="19"/>
        <v>0.12375103326564217</v>
      </c>
      <c r="H99" s="303">
        <f t="shared" si="19"/>
        <v>0.13197679736909562</v>
      </c>
      <c r="I99" s="303">
        <f t="shared" si="19"/>
        <v>0.13222246868298701</v>
      </c>
      <c r="J99" s="303">
        <f t="shared" si="19"/>
        <v>0.13584219518060067</v>
      </c>
      <c r="K99" s="303">
        <f t="shared" si="19"/>
        <v>0.13026066164180031</v>
      </c>
      <c r="L99" s="303">
        <f t="shared" si="19"/>
        <v>0.12991552944128246</v>
      </c>
      <c r="M99" s="303">
        <f t="shared" si="19"/>
        <v>0.13813049096972846</v>
      </c>
      <c r="N99" s="303">
        <f t="shared" si="19"/>
        <v>0.12987767668014008</v>
      </c>
      <c r="O99" s="303">
        <f t="shared" si="19"/>
        <v>0.12668385183038244</v>
      </c>
      <c r="P99" s="303">
        <f t="shared" si="19"/>
        <v>0.12953319710692568</v>
      </c>
      <c r="Q99" s="303">
        <f t="shared" si="19"/>
        <v>0.12838724621127562</v>
      </c>
      <c r="R99" s="303">
        <f t="shared" si="19"/>
        <v>0.13497570555460051</v>
      </c>
      <c r="S99" s="303">
        <f t="shared" si="19"/>
        <v>0.13289048039319262</v>
      </c>
      <c r="T99" s="303">
        <f t="shared" si="19"/>
        <v>0.13304939797956794</v>
      </c>
      <c r="U99" s="303">
        <f t="shared" si="19"/>
        <v>0.13371650265615218</v>
      </c>
      <c r="V99" s="303">
        <f t="shared" si="19"/>
        <v>0.13446045396934325</v>
      </c>
      <c r="W99" s="303">
        <f t="shared" si="19"/>
        <v>0.13440512176079705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7.1198965370695991E-2</v>
      </c>
      <c r="C100" s="304">
        <f t="shared" si="20"/>
        <v>6.9185637372139674E-2</v>
      </c>
      <c r="D100" s="304">
        <f t="shared" si="20"/>
        <v>6.8588338886661077E-2</v>
      </c>
      <c r="E100" s="304">
        <f t="shared" si="20"/>
        <v>6.8880067184796862E-2</v>
      </c>
      <c r="F100" s="304">
        <f t="shared" si="20"/>
        <v>6.9666333592423732E-2</v>
      </c>
      <c r="G100" s="304">
        <f t="shared" si="20"/>
        <v>7.2284009969010063E-2</v>
      </c>
      <c r="H100" s="304">
        <f t="shared" si="20"/>
        <v>8.0085387720380249E-2</v>
      </c>
      <c r="I100" s="304">
        <f t="shared" si="20"/>
        <v>8.0096484528036485E-2</v>
      </c>
      <c r="J100" s="304">
        <f t="shared" si="20"/>
        <v>8.3897427701624699E-2</v>
      </c>
      <c r="K100" s="304">
        <f t="shared" si="20"/>
        <v>7.7654284778159138E-2</v>
      </c>
      <c r="L100" s="304">
        <f t="shared" si="20"/>
        <v>7.7265847720707631E-2</v>
      </c>
      <c r="M100" s="304">
        <f t="shared" si="20"/>
        <v>8.5116400769518333E-2</v>
      </c>
      <c r="N100" s="304">
        <f t="shared" si="20"/>
        <v>7.7854717242639662E-2</v>
      </c>
      <c r="O100" s="304">
        <f t="shared" si="20"/>
        <v>7.4945992237505449E-2</v>
      </c>
      <c r="P100" s="304">
        <f t="shared" si="20"/>
        <v>7.6683100054859829E-2</v>
      </c>
      <c r="Q100" s="304">
        <f t="shared" si="20"/>
        <v>7.5229277132087075E-2</v>
      </c>
      <c r="R100" s="304">
        <f t="shared" si="20"/>
        <v>8.4560851017338359E-2</v>
      </c>
      <c r="S100" s="304">
        <f t="shared" si="20"/>
        <v>8.2899447706846832E-2</v>
      </c>
      <c r="T100" s="304">
        <f t="shared" si="20"/>
        <v>8.3325902696312792E-2</v>
      </c>
      <c r="U100" s="304">
        <f t="shared" si="20"/>
        <v>8.3645032686526247E-2</v>
      </c>
      <c r="V100" s="304">
        <f t="shared" si="20"/>
        <v>8.4752543815069914E-2</v>
      </c>
      <c r="W100" s="304">
        <f t="shared" si="20"/>
        <v>8.4038433207112795E-2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5.0667392541190931E-2</v>
      </c>
      <c r="C101" s="304">
        <f t="shared" si="21"/>
        <v>5.0221026516796795E-2</v>
      </c>
      <c r="D101" s="304">
        <f t="shared" si="21"/>
        <v>4.9973985043140753E-2</v>
      </c>
      <c r="E101" s="304">
        <f t="shared" si="21"/>
        <v>5.0487266956376793E-2</v>
      </c>
      <c r="F101" s="304">
        <f t="shared" si="21"/>
        <v>5.0755640263423663E-2</v>
      </c>
      <c r="G101" s="304">
        <f t="shared" si="21"/>
        <v>5.1467023296632095E-2</v>
      </c>
      <c r="H101" s="304">
        <f t="shared" si="21"/>
        <v>5.1891409648715373E-2</v>
      </c>
      <c r="I101" s="304">
        <f t="shared" si="21"/>
        <v>5.2125984154950532E-2</v>
      </c>
      <c r="J101" s="304">
        <f t="shared" si="21"/>
        <v>5.1944767478975966E-2</v>
      </c>
      <c r="K101" s="304">
        <f t="shared" si="21"/>
        <v>5.2606376863641169E-2</v>
      </c>
      <c r="L101" s="304">
        <f t="shared" si="21"/>
        <v>5.2649681720574833E-2</v>
      </c>
      <c r="M101" s="304">
        <f t="shared" si="21"/>
        <v>5.301409020021014E-2</v>
      </c>
      <c r="N101" s="304">
        <f t="shared" si="21"/>
        <v>5.2022959437500425E-2</v>
      </c>
      <c r="O101" s="304">
        <f t="shared" si="21"/>
        <v>5.1737859592877002E-2</v>
      </c>
      <c r="P101" s="304">
        <f t="shared" si="21"/>
        <v>5.2850097052065843E-2</v>
      </c>
      <c r="Q101" s="304">
        <f t="shared" si="21"/>
        <v>5.3157969079188551E-2</v>
      </c>
      <c r="R101" s="304">
        <f t="shared" si="21"/>
        <v>5.0414854537262133E-2</v>
      </c>
      <c r="S101" s="304">
        <f t="shared" si="21"/>
        <v>4.9991032686345797E-2</v>
      </c>
      <c r="T101" s="304">
        <f t="shared" si="21"/>
        <v>4.9723495283255155E-2</v>
      </c>
      <c r="U101" s="304">
        <f t="shared" si="21"/>
        <v>5.0071469969625929E-2</v>
      </c>
      <c r="V101" s="304">
        <f t="shared" si="21"/>
        <v>4.9707910154273331E-2</v>
      </c>
      <c r="W101" s="304">
        <f t="shared" si="21"/>
        <v>5.0366688553684265E-2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3.4277084921864293E-2</v>
      </c>
      <c r="C105" s="303">
        <f t="shared" si="25"/>
        <v>3.3901078230878227E-2</v>
      </c>
      <c r="D105" s="303">
        <f t="shared" si="25"/>
        <v>3.3989486099113717E-2</v>
      </c>
      <c r="E105" s="303">
        <f t="shared" si="25"/>
        <v>3.3827526959751719E-2</v>
      </c>
      <c r="F105" s="303">
        <f t="shared" si="25"/>
        <v>3.4306182301257662E-2</v>
      </c>
      <c r="G105" s="303">
        <f t="shared" si="25"/>
        <v>3.5230708527855606E-2</v>
      </c>
      <c r="H105" s="303">
        <f t="shared" si="25"/>
        <v>3.6653702447163539E-2</v>
      </c>
      <c r="I105" s="303">
        <f t="shared" si="25"/>
        <v>3.607675948989502E-2</v>
      </c>
      <c r="J105" s="303">
        <f t="shared" si="25"/>
        <v>3.7010268755436719E-2</v>
      </c>
      <c r="K105" s="303">
        <f t="shared" si="25"/>
        <v>3.6552996943196935E-2</v>
      </c>
      <c r="L105" s="303">
        <f t="shared" si="25"/>
        <v>3.6090661139118838E-2</v>
      </c>
      <c r="M105" s="303">
        <f t="shared" si="25"/>
        <v>3.8286318021383839E-2</v>
      </c>
      <c r="N105" s="303">
        <f t="shared" si="25"/>
        <v>3.8024682734221743E-2</v>
      </c>
      <c r="O105" s="303">
        <f t="shared" si="25"/>
        <v>3.6388502142093167E-2</v>
      </c>
      <c r="P105" s="303">
        <f t="shared" si="25"/>
        <v>3.7313402720966372E-2</v>
      </c>
      <c r="Q105" s="303">
        <f t="shared" si="25"/>
        <v>3.6954547194216057E-2</v>
      </c>
      <c r="R105" s="303">
        <f t="shared" si="25"/>
        <v>3.9936605267848854E-2</v>
      </c>
      <c r="S105" s="303">
        <f t="shared" si="25"/>
        <v>3.9561948268510255E-2</v>
      </c>
      <c r="T105" s="303">
        <f t="shared" si="25"/>
        <v>3.9776682460720317E-2</v>
      </c>
      <c r="U105" s="303">
        <f t="shared" si="25"/>
        <v>4.0072645938814482E-2</v>
      </c>
      <c r="V105" s="303">
        <f t="shared" si="25"/>
        <v>4.0295601186923581E-2</v>
      </c>
      <c r="W105" s="303">
        <f t="shared" si="25"/>
        <v>4.064372303892147E-2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2.4733088542914203E-2</v>
      </c>
      <c r="C106" s="304">
        <f t="shared" si="26"/>
        <v>2.444116187868382E-2</v>
      </c>
      <c r="D106" s="304">
        <f t="shared" si="26"/>
        <v>2.4576103874920999E-2</v>
      </c>
      <c r="E106" s="304">
        <f t="shared" si="26"/>
        <v>2.431746005384141E-2</v>
      </c>
      <c r="F106" s="304">
        <f t="shared" si="26"/>
        <v>2.4745563082662625E-2</v>
      </c>
      <c r="G106" s="304">
        <f t="shared" si="26"/>
        <v>2.5536089181121584E-2</v>
      </c>
      <c r="H106" s="304">
        <f t="shared" si="26"/>
        <v>2.6879143288956766E-2</v>
      </c>
      <c r="I106" s="304">
        <f t="shared" si="26"/>
        <v>2.6258014552120408E-2</v>
      </c>
      <c r="J106" s="304">
        <f t="shared" si="26"/>
        <v>2.7225658814798579E-2</v>
      </c>
      <c r="K106" s="304">
        <f t="shared" si="26"/>
        <v>2.6643762520128792E-2</v>
      </c>
      <c r="L106" s="304">
        <f t="shared" si="26"/>
        <v>2.6173269568484241E-2</v>
      </c>
      <c r="M106" s="304">
        <f t="shared" si="26"/>
        <v>2.8300284410263929E-2</v>
      </c>
      <c r="N106" s="304">
        <f t="shared" si="26"/>
        <v>2.8225344114415574E-2</v>
      </c>
      <c r="O106" s="304">
        <f t="shared" si="26"/>
        <v>2.6642866540110798E-2</v>
      </c>
      <c r="P106" s="304">
        <f t="shared" si="26"/>
        <v>2.7358259785951196E-2</v>
      </c>
      <c r="Q106" s="304">
        <f t="shared" si="26"/>
        <v>2.6941411744396609E-2</v>
      </c>
      <c r="R106" s="304">
        <f t="shared" si="26"/>
        <v>3.0440178374403357E-2</v>
      </c>
      <c r="S106" s="304">
        <f t="shared" si="26"/>
        <v>3.0145354853907718E-2</v>
      </c>
      <c r="T106" s="304">
        <f t="shared" si="26"/>
        <v>3.0410483903209655E-2</v>
      </c>
      <c r="U106" s="304">
        <f t="shared" si="26"/>
        <v>3.0640900902984665E-2</v>
      </c>
      <c r="V106" s="304">
        <f t="shared" si="26"/>
        <v>3.093233833237902E-2</v>
      </c>
      <c r="W106" s="304">
        <f t="shared" si="26"/>
        <v>3.1156368962327211E-2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9.5439963789500943E-3</v>
      </c>
      <c r="C107" s="304">
        <f t="shared" si="27"/>
        <v>9.4599163521944078E-3</v>
      </c>
      <c r="D107" s="304">
        <f t="shared" si="27"/>
        <v>9.4133822241927179E-3</v>
      </c>
      <c r="E107" s="304">
        <f t="shared" si="27"/>
        <v>9.5100669059103079E-3</v>
      </c>
      <c r="F107" s="304">
        <f t="shared" si="27"/>
        <v>9.5606192185950373E-3</v>
      </c>
      <c r="G107" s="304">
        <f t="shared" si="27"/>
        <v>9.6946193467340232E-3</v>
      </c>
      <c r="H107" s="304">
        <f t="shared" si="27"/>
        <v>9.7745591582067762E-3</v>
      </c>
      <c r="I107" s="304">
        <f t="shared" si="27"/>
        <v>9.8187449377746157E-3</v>
      </c>
      <c r="J107" s="304">
        <f t="shared" si="27"/>
        <v>9.7846099406381382E-3</v>
      </c>
      <c r="K107" s="304">
        <f t="shared" si="27"/>
        <v>9.9092344230681407E-3</v>
      </c>
      <c r="L107" s="304">
        <f t="shared" si="27"/>
        <v>9.917391570634598E-3</v>
      </c>
      <c r="M107" s="304">
        <f t="shared" si="27"/>
        <v>9.9860336111199117E-3</v>
      </c>
      <c r="N107" s="304">
        <f t="shared" si="27"/>
        <v>9.7993386198061676E-3</v>
      </c>
      <c r="O107" s="304">
        <f t="shared" si="27"/>
        <v>9.7456356019823692E-3</v>
      </c>
      <c r="P107" s="304">
        <f t="shared" si="27"/>
        <v>9.9551429350151713E-3</v>
      </c>
      <c r="Q107" s="304">
        <f t="shared" si="27"/>
        <v>1.0013135449819448E-2</v>
      </c>
      <c r="R107" s="304">
        <f t="shared" si="27"/>
        <v>9.4964268934454969E-3</v>
      </c>
      <c r="S107" s="304">
        <f t="shared" si="27"/>
        <v>9.4165934146025337E-3</v>
      </c>
      <c r="T107" s="304">
        <f t="shared" si="27"/>
        <v>9.3661985575106636E-3</v>
      </c>
      <c r="U107" s="304">
        <f t="shared" si="27"/>
        <v>9.4317450358298149E-3</v>
      </c>
      <c r="V107" s="304">
        <f t="shared" si="27"/>
        <v>9.363262854544559E-3</v>
      </c>
      <c r="W107" s="304">
        <f t="shared" si="27"/>
        <v>9.4873540765942621E-3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1.5927344340012719</v>
      </c>
      <c r="C113" s="322">
        <f>IF(C$5=0,0,C$5/FBT_fec!C$5)</f>
        <v>1.6756913264861819</v>
      </c>
      <c r="D113" s="322">
        <f>IF(D$5=0,0,D$5/FBT_fec!D$5)</f>
        <v>1.6981022957729439</v>
      </c>
      <c r="E113" s="322">
        <f>IF(E$5=0,0,E$5/FBT_fec!E$5)</f>
        <v>1.6722607913126628</v>
      </c>
      <c r="F113" s="322">
        <f>IF(F$5=0,0,F$5/FBT_fec!F$5)</f>
        <v>1.6096593770530447</v>
      </c>
      <c r="G113" s="322">
        <f>IF(G$5=0,0,G$5/FBT_fec!G$5)</f>
        <v>1.480321194843631</v>
      </c>
      <c r="H113" s="322">
        <f>IF(H$5=0,0,H$5/FBT_fec!H$5)</f>
        <v>1.2832587733448726</v>
      </c>
      <c r="I113" s="322">
        <f>IF(I$5=0,0,I$5/FBT_fec!I$5)</f>
        <v>1.2945812958937588</v>
      </c>
      <c r="J113" s="322">
        <f>IF(J$5=0,0,J$5/FBT_fec!J$5)</f>
        <v>1.249030526266766</v>
      </c>
      <c r="K113" s="322">
        <f>IF(K$5=0,0,K$5/FBT_fec!K$5)</f>
        <v>1.3017788311834262</v>
      </c>
      <c r="L113" s="322">
        <f>IF(L$5=0,0,L$5/FBT_fec!L$5)</f>
        <v>1.283787499075721</v>
      </c>
      <c r="M113" s="322">
        <f>IF(M$5=0,0,M$5/FBT_fec!M$5)</f>
        <v>1.1166486535477007</v>
      </c>
      <c r="N113" s="322">
        <f>IF(N$5=0,0,N$5/FBT_fec!N$5)</f>
        <v>1.2473173739946892</v>
      </c>
      <c r="O113" s="322">
        <f>IF(O$5=0,0,O$5/FBT_fec!O$5)</f>
        <v>1.3254378156221438</v>
      </c>
      <c r="P113" s="322">
        <f>IF(P$5=0,0,P$5/FBT_fec!P$5)</f>
        <v>1.2316493048795132</v>
      </c>
      <c r="Q113" s="322">
        <f>IF(Q$5=0,0,Q$5/FBT_fec!Q$5)</f>
        <v>1.2785824605027833</v>
      </c>
      <c r="R113" s="322">
        <f>IF(R$5=0,0,R$5/FBT_fec!R$5)</f>
        <v>1.1905339976646463</v>
      </c>
      <c r="S113" s="322">
        <f>IF(S$5=0,0,S$5/FBT_fec!S$5)</f>
        <v>1.2341591662942262</v>
      </c>
      <c r="T113" s="322">
        <f>IF(T$5=0,0,T$5/FBT_fec!T$5)</f>
        <v>1.2304785147104138</v>
      </c>
      <c r="U113" s="322">
        <f>IF(U$5=0,0,U$5/FBT_fec!U$5)</f>
        <v>1.2040382389026103</v>
      </c>
      <c r="V113" s="322">
        <f>IF(V$5=0,0,V$5/FBT_fec!V$5)</f>
        <v>1.1972142369299836</v>
      </c>
      <c r="W113" s="322">
        <f>IF(W$5=0,0,W$5/FBT_fec!W$5)</f>
        <v>1.1689593926084934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1.5679252162024189</v>
      </c>
      <c r="C118" s="334">
        <f>IF(C$10=0,0,C$10/FBT_fec!C$10)</f>
        <v>1.8035980953245272</v>
      </c>
      <c r="D118" s="334">
        <f>IF(D$10=0,0,D$10/FBT_fec!D$10)</f>
        <v>1.8892313193693946</v>
      </c>
      <c r="E118" s="334">
        <f>IF(E$10=0,0,E$10/FBT_fec!E$10)</f>
        <v>1.7459610371436796</v>
      </c>
      <c r="F118" s="334">
        <f>IF(F$10=0,0,F$10/FBT_fec!F$10)</f>
        <v>1.6540530228876371</v>
      </c>
      <c r="G118" s="334">
        <f>IF(G$10=0,0,G$10/FBT_fec!G$10)</f>
        <v>1.365324552671682</v>
      </c>
      <c r="H118" s="334">
        <f>IF(H$10=0,0,H$10/FBT_fec!H$10)</f>
        <v>0.85556931905336198</v>
      </c>
      <c r="I118" s="334">
        <f>IF(I$10=0,0,I$10/FBT_fec!I$10)</f>
        <v>0.83908654467677524</v>
      </c>
      <c r="J118" s="334">
        <f>IF(J$10=0,0,J$10/FBT_fec!J$10)</f>
        <v>0.75437812293556339</v>
      </c>
      <c r="K118" s="334">
        <f>IF(K$10=0,0,K$10/FBT_fec!K$10)</f>
        <v>0.83417081934907633</v>
      </c>
      <c r="L118" s="334">
        <f>IF(L$10=0,0,L$10/FBT_fec!L$10)</f>
        <v>0.84010614434930275</v>
      </c>
      <c r="M118" s="334">
        <f>IF(M$10=0,0,M$10/FBT_fec!M$10)</f>
        <v>0.54548604110416032</v>
      </c>
      <c r="N118" s="334">
        <f>IF(N$10=0,0,N$10/FBT_fec!N$10)</f>
        <v>0.92700394444142831</v>
      </c>
      <c r="O118" s="334">
        <f>IF(O$10=0,0,O$10/FBT_fec!O$10)</f>
        <v>1.0817825025783958</v>
      </c>
      <c r="P118" s="334">
        <f>IF(P$10=0,0,P$10/FBT_fec!P$10)</f>
        <v>0.61044229746927037</v>
      </c>
      <c r="Q118" s="334">
        <f>IF(Q$10=0,0,Q$10/FBT_fec!Q$10)</f>
        <v>0.598431144449737</v>
      </c>
      <c r="R118" s="334">
        <f>IF(R$10=0,0,R$10/FBT_fec!R$10)</f>
        <v>0.73915839749950185</v>
      </c>
      <c r="S118" s="334">
        <f>IF(S$10=0,0,S$10/FBT_fec!S$10)</f>
        <v>0.80872904114391575</v>
      </c>
      <c r="T118" s="334">
        <f>IF(T$10=0,0,T$10/FBT_fec!T$10)</f>
        <v>0.7934494219356012</v>
      </c>
      <c r="U118" s="334">
        <f>IF(U$10=0,0,U$10/FBT_fec!U$10)</f>
        <v>0.70654757735510121</v>
      </c>
      <c r="V118" s="334">
        <f>IF(V$10=0,0,V$10/FBT_fec!V$10)</f>
        <v>0.66801893584685967</v>
      </c>
      <c r="W118" s="334">
        <f>IF(W$10=0,0,W$10/FBT_fec!W$10)</f>
        <v>0.60389593132511177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1.7745610055443595</v>
      </c>
      <c r="C119" s="350">
        <f>IF(C$16=0,0,C$16/FBT_fec!C$16)</f>
        <v>1.9694669130539899</v>
      </c>
      <c r="D119" s="350">
        <f>IF(D$16=0,0,D$16/FBT_fec!D$16)</f>
        <v>2.0386593345562152</v>
      </c>
      <c r="E119" s="350">
        <f>IF(E$16=0,0,E$16/FBT_fec!E$16)</f>
        <v>1.9217495234688029</v>
      </c>
      <c r="F119" s="350">
        <f>IF(F$16=0,0,F$16/FBT_fec!F$16)</f>
        <v>1.7796594283860514</v>
      </c>
      <c r="G119" s="350">
        <f>IF(G$16=0,0,G$16/FBT_fec!G$16)</f>
        <v>1.4570541125838783</v>
      </c>
      <c r="H119" s="350">
        <f>IF(H$16=0,0,H$16/FBT_fec!H$16)</f>
        <v>1.1053582065436607</v>
      </c>
      <c r="I119" s="350">
        <f>IF(I$16=0,0,I$16/FBT_fec!I$16)</f>
        <v>1.0785213281367372</v>
      </c>
      <c r="J119" s="350">
        <f>IF(J$16=0,0,J$16/FBT_fec!J$16)</f>
        <v>1.0184984948251252</v>
      </c>
      <c r="K119" s="350">
        <f>IF(K$16=0,0,K$16/FBT_fec!K$16)</f>
        <v>1.0168520463184834</v>
      </c>
      <c r="L119" s="350">
        <f>IF(L$16=0,0,L$16/FBT_fec!L$16)</f>
        <v>1.0024710539846373</v>
      </c>
      <c r="M119" s="350">
        <f>IF(M$16=0,0,M$16/FBT_fec!M$16)</f>
        <v>0.71484302890229678</v>
      </c>
      <c r="N119" s="350">
        <f>IF(N$16=0,0,N$16/FBT_fec!N$16)</f>
        <v>1.0414270127070571</v>
      </c>
      <c r="O119" s="350">
        <f>IF(O$16=0,0,O$16/FBT_fec!O$16)</f>
        <v>1.2178054212798786</v>
      </c>
      <c r="P119" s="350">
        <f>IF(P$16=0,0,P$16/FBT_fec!P$16)</f>
        <v>0.94085402558639775</v>
      </c>
      <c r="Q119" s="350">
        <f>IF(Q$16=0,0,Q$16/FBT_fec!Q$16)</f>
        <v>0.94696355362955309</v>
      </c>
      <c r="R119" s="350">
        <f>IF(R$16=0,0,R$16/FBT_fec!R$16)</f>
        <v>1.1918015274500919</v>
      </c>
      <c r="S119" s="350">
        <f>IF(S$16=0,0,S$16/FBT_fec!S$16)</f>
        <v>1.3359191533238108</v>
      </c>
      <c r="T119" s="350">
        <f>IF(T$16=0,0,T$16/FBT_fec!T$16)</f>
        <v>1.3762167971106487</v>
      </c>
      <c r="U119" s="350">
        <f>IF(U$16=0,0,U$16/FBT_fec!U$16)</f>
        <v>1.2853196875141395</v>
      </c>
      <c r="V119" s="350">
        <f>IF(V$16=0,0,V$16/FBT_fec!V$16)</f>
        <v>1.3327789188567449</v>
      </c>
      <c r="W119" s="350">
        <f>IF(W$16=0,0,W$16/FBT_fec!W$16)</f>
        <v>1.1945312606049396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1.7745610055443595</v>
      </c>
      <c r="C120" s="350">
        <f>IF(C$25=0,0,C$25/FBT_fec!C$25)</f>
        <v>1.9694669130539895</v>
      </c>
      <c r="D120" s="350">
        <f>IF(D$25=0,0,D$25/FBT_fec!D$25)</f>
        <v>2.0386593345562152</v>
      </c>
      <c r="E120" s="350">
        <f>IF(E$25=0,0,E$25/FBT_fec!E$25)</f>
        <v>1.9217495234688029</v>
      </c>
      <c r="F120" s="350">
        <f>IF(F$25=0,0,F$25/FBT_fec!F$25)</f>
        <v>1.7796594283860512</v>
      </c>
      <c r="G120" s="350">
        <f>IF(G$25=0,0,G$25/FBT_fec!G$25)</f>
        <v>1.4570541125838783</v>
      </c>
      <c r="H120" s="350">
        <f>IF(H$25=0,0,H$25/FBT_fec!H$25)</f>
        <v>1.1053582065436609</v>
      </c>
      <c r="I120" s="350">
        <f>IF(I$25=0,0,I$25/FBT_fec!I$25)</f>
        <v>1.0785213281367374</v>
      </c>
      <c r="J120" s="350">
        <f>IF(J$25=0,0,J$25/FBT_fec!J$25)</f>
        <v>1.0184984948251246</v>
      </c>
      <c r="K120" s="350">
        <f>IF(K$25=0,0,K$25/FBT_fec!K$25)</f>
        <v>1.0168520463184834</v>
      </c>
      <c r="L120" s="350">
        <f>IF(L$25=0,0,L$25/FBT_fec!L$25)</f>
        <v>1.0024710539846367</v>
      </c>
      <c r="M120" s="350">
        <f>IF(M$25=0,0,M$25/FBT_fec!M$25)</f>
        <v>0.7148430289022969</v>
      </c>
      <c r="N120" s="350">
        <f>IF(N$25=0,0,N$25/FBT_fec!N$25)</f>
        <v>1.0414270127070564</v>
      </c>
      <c r="O120" s="350">
        <f>IF(O$25=0,0,O$25/FBT_fec!O$25)</f>
        <v>1.2178054212798788</v>
      </c>
      <c r="P120" s="350">
        <f>IF(P$25=0,0,P$25/FBT_fec!P$25)</f>
        <v>0.94085402558639708</v>
      </c>
      <c r="Q120" s="350">
        <f>IF(Q$25=0,0,Q$25/FBT_fec!Q$25)</f>
        <v>0.94696355362955309</v>
      </c>
      <c r="R120" s="350">
        <f>IF(R$25=0,0,R$25/FBT_fec!R$25)</f>
        <v>1.1918015274500922</v>
      </c>
      <c r="S120" s="350">
        <f>IF(S$25=0,0,S$25/FBT_fec!S$25)</f>
        <v>1.3359191533238104</v>
      </c>
      <c r="T120" s="350">
        <f>IF(T$25=0,0,T$25/FBT_fec!T$25)</f>
        <v>1.3762167971106485</v>
      </c>
      <c r="U120" s="350">
        <f>IF(U$25=0,0,U$25/FBT_fec!U$25)</f>
        <v>1.2853196875141391</v>
      </c>
      <c r="V120" s="350">
        <f>IF(V$25=0,0,V$25/FBT_fec!V$25)</f>
        <v>1.3327789188567447</v>
      </c>
      <c r="W120" s="350">
        <f>IF(W$25=0,0,W$25/FBT_fec!W$25)</f>
        <v>1.1945312606049396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2.1915554251515985</v>
      </c>
      <c r="C121" s="350">
        <f>IF(C$34=0,0,C$34/FBT_fec!C$34)</f>
        <v>2.2111444814916652</v>
      </c>
      <c r="D121" s="350">
        <f>IF(D$34=0,0,D$34/FBT_fec!D$34)</f>
        <v>2.1951852108811085</v>
      </c>
      <c r="E121" s="350">
        <f>IF(E$34=0,0,E$34/FBT_fec!E$34)</f>
        <v>2.2407741913987436</v>
      </c>
      <c r="F121" s="350">
        <f>IF(F$34=0,0,F$34/FBT_fec!F$34)</f>
        <v>2.2148737701710033</v>
      </c>
      <c r="G121" s="350">
        <f>IF(G$34=0,0,G$34/FBT_fec!G$34)</f>
        <v>2.1724112278764038</v>
      </c>
      <c r="H121" s="350">
        <f>IF(H$34=0,0,H$34/FBT_fec!H$34)</f>
        <v>1.9979252825230576</v>
      </c>
      <c r="I121" s="350">
        <f>IF(I$34=0,0,I$34/FBT_fec!I$34)</f>
        <v>2.0441113022447781</v>
      </c>
      <c r="J121" s="350">
        <f>IF(J$34=0,0,J$34/FBT_fec!J$34)</f>
        <v>1.982171791228035</v>
      </c>
      <c r="K121" s="350">
        <f>IF(K$34=0,0,K$34/FBT_fec!K$34)</f>
        <v>2.1081613454632357</v>
      </c>
      <c r="L121" s="350">
        <f>IF(L$34=0,0,L$34/FBT_fec!L$34)</f>
        <v>2.0805273290210669</v>
      </c>
      <c r="M121" s="350">
        <f>IF(M$34=0,0,M$34/FBT_fec!M$34)</f>
        <v>1.9305261504397373</v>
      </c>
      <c r="N121" s="350">
        <f>IF(N$34=0,0,N$34/FBT_fec!N$34)</f>
        <v>1.9604043898684742</v>
      </c>
      <c r="O121" s="350">
        <f>IF(O$34=0,0,O$34/FBT_fec!O$34)</f>
        <v>2.0080570177678787</v>
      </c>
      <c r="P121" s="350">
        <f>IF(P$34=0,0,P$34/FBT_fec!P$34)</f>
        <v>2.0252708313346459</v>
      </c>
      <c r="Q121" s="350">
        <f>IF(Q$34=0,0,Q$34/FBT_fec!Q$34)</f>
        <v>2.1327206689572882</v>
      </c>
      <c r="R121" s="350">
        <f>IF(R$34=0,0,R$34/FBT_fec!R$34)</f>
        <v>1.7423301708534582</v>
      </c>
      <c r="S121" s="350">
        <f>IF(S$34=0,0,S$34/FBT_fec!S$34)</f>
        <v>1.7473242521707524</v>
      </c>
      <c r="T121" s="350">
        <f>IF(T$34=0,0,T$34/FBT_fec!T$34)</f>
        <v>1.7173794403993325</v>
      </c>
      <c r="U121" s="350">
        <f>IF(U$34=0,0,U$34/FBT_fec!U$34)</f>
        <v>1.7192433111104508</v>
      </c>
      <c r="V121" s="350">
        <f>IF(V$34=0,0,V$34/FBT_fec!V$34)</f>
        <v>1.6808418880598985</v>
      </c>
      <c r="W121" s="350">
        <f>IF(W$34=0,0,W$34/FBT_fec!W$34)</f>
        <v>1.7053136025781659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2.0408318419279139</v>
      </c>
      <c r="C122" s="350">
        <f>IF(C$45=0,0,C$45/FBT_fec!C$45)</f>
        <v>2.0719134223749474</v>
      </c>
      <c r="D122" s="350">
        <f>IF(D$45=0,0,D$45/FBT_fec!D$45)</f>
        <v>2.0706753043385988</v>
      </c>
      <c r="E122" s="350">
        <f>IF(E$45=0,0,E$45/FBT_fec!E$45)</f>
        <v>2.0750526023617839</v>
      </c>
      <c r="F122" s="350">
        <f>IF(F$45=0,0,F$45/FBT_fec!F$45)</f>
        <v>2.0344866545648914</v>
      </c>
      <c r="G122" s="350">
        <f>IF(G$45=0,0,G$45/FBT_fec!G$45)</f>
        <v>1.9689525389091802</v>
      </c>
      <c r="H122" s="350">
        <f>IF(H$45=0,0,H$45/FBT_fec!H$45)</f>
        <v>1.871938431330711</v>
      </c>
      <c r="I122" s="350">
        <f>IF(I$45=0,0,I$45/FBT_fec!I$45)</f>
        <v>1.9000426191678128</v>
      </c>
      <c r="J122" s="350">
        <f>IF(J$45=0,0,J$45/FBT_fec!J$45)</f>
        <v>1.8953668085575388</v>
      </c>
      <c r="K122" s="350">
        <f>IF(K$45=0,0,K$45/FBT_fec!K$45)</f>
        <v>1.8931334473603572</v>
      </c>
      <c r="L122" s="350">
        <f>IF(L$45=0,0,L$45/FBT_fec!L$45)</f>
        <v>1.8614250731440272</v>
      </c>
      <c r="M122" s="350">
        <f>IF(M$45=0,0,M$45/FBT_fec!M$45)</f>
        <v>1.7766168244976877</v>
      </c>
      <c r="N122" s="350">
        <f>IF(N$45=0,0,N$45/FBT_fec!N$45)</f>
        <v>1.7939673823289288</v>
      </c>
      <c r="O122" s="350">
        <f>IF(O$45=0,0,O$45/FBT_fec!O$45)</f>
        <v>1.8297798472779547</v>
      </c>
      <c r="P122" s="350">
        <f>IF(P$45=0,0,P$45/FBT_fec!P$45)</f>
        <v>1.7917224062641297</v>
      </c>
      <c r="Q122" s="350">
        <f>IF(Q$45=0,0,Q$45/FBT_fec!Q$45)</f>
        <v>1.849400374866756</v>
      </c>
      <c r="R122" s="350">
        <f>IF(R$45=0,0,R$45/FBT_fec!R$45)</f>
        <v>1.760032538028915</v>
      </c>
      <c r="S122" s="350">
        <f>IF(S$45=0,0,S$45/FBT_fec!S$45)</f>
        <v>1.7757736225937784</v>
      </c>
      <c r="T122" s="350">
        <f>IF(T$45=0,0,T$45/FBT_fec!T$45)</f>
        <v>1.7668757676058704</v>
      </c>
      <c r="U122" s="350">
        <f>IF(U$45=0,0,U$45/FBT_fec!U$45)</f>
        <v>1.7502972675079955</v>
      </c>
      <c r="V122" s="350">
        <f>IF(V$45=0,0,V$45/FBT_fec!V$45)</f>
        <v>1.7454024768262815</v>
      </c>
      <c r="W122" s="350">
        <f>IF(W$45=0,0,W$45/FBT_fec!W$45)</f>
        <v>1.721314384576996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0.65174795105028005</v>
      </c>
      <c r="C123" s="350">
        <f>IF(C$66=0,0,C$66/FBT_fec!C$66)</f>
        <v>0.71263326929268567</v>
      </c>
      <c r="D123" s="350">
        <f>IF(D$66=0,0,D$66/FBT_fec!D$66)</f>
        <v>0.74309728828213739</v>
      </c>
      <c r="E123" s="350">
        <f>IF(E$66=0,0,E$66/FBT_fec!E$66)</f>
        <v>0.69868398734005177</v>
      </c>
      <c r="F123" s="350">
        <f>IF(F$66=0,0,F$66/FBT_fec!F$66)</f>
        <v>0.66090625365008215</v>
      </c>
      <c r="G123" s="350">
        <f>IF(G$66=0,0,G$66/FBT_fec!G$66)</f>
        <v>0.58556305543176523</v>
      </c>
      <c r="H123" s="350">
        <f>IF(H$66=0,0,H$66/FBT_fec!H$66)</f>
        <v>0.50234797805676645</v>
      </c>
      <c r="I123" s="350">
        <f>IF(I$66=0,0,I$66/FBT_fec!I$66)</f>
        <v>0.49461956862271422</v>
      </c>
      <c r="J123" s="350">
        <f>IF(J$66=0,0,J$66/FBT_fec!J$66)</f>
        <v>0.48663168400470452</v>
      </c>
      <c r="K123" s="350">
        <f>IF(K$66=0,0,K$66/FBT_fec!K$66)</f>
        <v>0.49626181474023984</v>
      </c>
      <c r="L123" s="350">
        <f>IF(L$66=0,0,L$66/FBT_fec!L$66)</f>
        <v>0.48314847771928882</v>
      </c>
      <c r="M123" s="350">
        <f>IF(M$66=0,0,M$66/FBT_fec!M$66)</f>
        <v>0.42756014111500312</v>
      </c>
      <c r="N123" s="350">
        <f>IF(N$66=0,0,N$66/FBT_fec!N$66)</f>
        <v>0.50250190718031573</v>
      </c>
      <c r="O123" s="350">
        <f>IF(O$66=0,0,O$66/FBT_fec!O$66)</f>
        <v>0.5263807933118454</v>
      </c>
      <c r="P123" s="350">
        <f>IF(P$66=0,0,P$66/FBT_fec!P$66)</f>
        <v>0.47738333001296046</v>
      </c>
      <c r="Q123" s="350">
        <f>IF(Q$66=0,0,Q$66/FBT_fec!Q$66)</f>
        <v>0.48763540606497874</v>
      </c>
      <c r="R123" s="350">
        <f>IF(R$66=0,0,R$66/FBT_fec!R$66)</f>
        <v>0.52831172741670784</v>
      </c>
      <c r="S123" s="350">
        <f>IF(S$66=0,0,S$66/FBT_fec!S$66)</f>
        <v>0.55757535573954808</v>
      </c>
      <c r="T123" s="350">
        <f>IF(T$66=0,0,T$66/FBT_fec!T$66)</f>
        <v>0.56524500947231793</v>
      </c>
      <c r="U123" s="350">
        <f>IF(U$66=0,0,U$66/FBT_fec!U$66)</f>
        <v>0.54799297634271882</v>
      </c>
      <c r="V123" s="350">
        <f>IF(V$66=0,0,V$66/FBT_fec!V$66)</f>
        <v>0.55536846124321071</v>
      </c>
      <c r="W123" s="350">
        <f>IF(W$66=0,0,W$66/FBT_fec!W$66)</f>
        <v>0.53203159365577368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ES: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16267.14869622695</v>
      </c>
      <c r="C3" s="205">
        <v>16046.84530965215</v>
      </c>
      <c r="D3" s="205">
        <v>16701.207480671619</v>
      </c>
      <c r="E3" s="205">
        <v>17013.614720168451</v>
      </c>
      <c r="F3" s="205">
        <v>16509.259686879421</v>
      </c>
      <c r="G3" s="205">
        <v>15691.030676621451</v>
      </c>
      <c r="H3" s="205">
        <v>16382.24154256693</v>
      </c>
      <c r="I3" s="205">
        <v>16340.66196058919</v>
      </c>
      <c r="J3" s="205">
        <v>15037.81094527363</v>
      </c>
      <c r="K3" s="205">
        <v>13167.693320365081</v>
      </c>
      <c r="L3" s="205">
        <v>12566.610118750619</v>
      </c>
      <c r="M3" s="205">
        <v>13189.096321157091</v>
      </c>
      <c r="N3" s="205">
        <v>12008.8233819622</v>
      </c>
      <c r="O3" s="205">
        <v>13682.62116865469</v>
      </c>
      <c r="P3" s="205">
        <v>14735.70679783888</v>
      </c>
      <c r="Q3" s="205">
        <v>14876</v>
      </c>
      <c r="R3" s="205">
        <v>15055.293988831711</v>
      </c>
      <c r="S3" s="205">
        <v>15679.651804001889</v>
      </c>
      <c r="T3" s="205">
        <v>16711.33026047808</v>
      </c>
      <c r="U3" s="205">
        <v>16688.252506355831</v>
      </c>
      <c r="V3" s="205">
        <v>14447.2444809393</v>
      </c>
      <c r="W3" s="205">
        <v>15201.31622730802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21711.463105973911</v>
      </c>
      <c r="C5" s="205">
        <v>22637.496626535361</v>
      </c>
      <c r="D5" s="205">
        <v>22309.770862577159</v>
      </c>
      <c r="E5" s="205">
        <v>24631.865279461799</v>
      </c>
      <c r="F5" s="205">
        <v>23714.126685018469</v>
      </c>
      <c r="G5" s="205">
        <v>20092.536237813209</v>
      </c>
      <c r="H5" s="205">
        <v>17477.981597080539</v>
      </c>
      <c r="I5" s="205">
        <v>20814.803884765541</v>
      </c>
      <c r="J5" s="205">
        <v>19830.186360386069</v>
      </c>
      <c r="K5" s="205">
        <v>14252.553392371699</v>
      </c>
      <c r="L5" s="205">
        <v>13389.16768223848</v>
      </c>
      <c r="M5" s="205">
        <v>16471.26698368552</v>
      </c>
      <c r="N5" s="205">
        <v>13853.311622099111</v>
      </c>
      <c r="O5" s="205">
        <v>12960.171885509801</v>
      </c>
      <c r="P5" s="205">
        <v>16383.22343969925</v>
      </c>
      <c r="Q5" s="205">
        <v>17249.31195323449</v>
      </c>
      <c r="R5" s="205">
        <v>22010.863057951221</v>
      </c>
      <c r="S5" s="205">
        <v>23192.811463832761</v>
      </c>
      <c r="T5" s="205">
        <v>22473.674443851291</v>
      </c>
      <c r="U5" s="205">
        <v>24544.915867668809</v>
      </c>
      <c r="V5" s="205">
        <v>18475.530753598759</v>
      </c>
      <c r="W5" s="205">
        <v>19789.26749072349</v>
      </c>
      <c r="DA5" s="112" t="s">
        <v>2375</v>
      </c>
    </row>
    <row r="6" spans="1:105" ht="12" customHeight="1" x14ac:dyDescent="0.25">
      <c r="A6" s="154" t="s">
        <v>2114</v>
      </c>
      <c r="B6" s="340">
        <v>27139.328882467391</v>
      </c>
      <c r="C6" s="340">
        <v>25782.362438344018</v>
      </c>
      <c r="D6" s="340">
        <v>24425.395994220649</v>
      </c>
      <c r="E6" s="340">
        <v>27139.328882467391</v>
      </c>
      <c r="F6" s="340">
        <v>25782.362438344018</v>
      </c>
      <c r="G6" s="340">
        <v>25782.362438344018</v>
      </c>
      <c r="H6" s="340">
        <v>24425.395994220649</v>
      </c>
      <c r="I6" s="340">
        <v>23068.42955009728</v>
      </c>
      <c r="J6" s="340">
        <v>23068.42955009728</v>
      </c>
      <c r="K6" s="340">
        <v>21711.463105973911</v>
      </c>
      <c r="L6" s="340">
        <v>20354.496661850539</v>
      </c>
      <c r="M6" s="340">
        <v>20354.496661850539</v>
      </c>
      <c r="N6" s="340">
        <v>18997.53021772717</v>
      </c>
      <c r="O6" s="340">
        <v>17640.563773603801</v>
      </c>
      <c r="P6" s="340">
        <v>17640.563773603801</v>
      </c>
      <c r="Q6" s="340">
        <v>18997.53021772717</v>
      </c>
      <c r="R6" s="340">
        <v>24425.395994220649</v>
      </c>
      <c r="S6" s="340">
        <v>24425.395994220649</v>
      </c>
      <c r="T6" s="340">
        <v>24425.395994220649</v>
      </c>
      <c r="U6" s="340">
        <v>27139.328882467391</v>
      </c>
      <c r="V6" s="340">
        <v>25782.362438344018</v>
      </c>
      <c r="W6" s="340">
        <v>25782.362438344018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2713.9328882467389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2713.9328882467389</v>
      </c>
      <c r="R7" s="342">
        <v>6784.8322206168468</v>
      </c>
      <c r="S7" s="342">
        <v>0</v>
      </c>
      <c r="T7" s="342">
        <v>1356.966444123369</v>
      </c>
      <c r="U7" s="342">
        <v>4070.8993323701079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1356.9664441233726</v>
      </c>
      <c r="D8" s="344">
        <f t="shared" si="0"/>
        <v>1356.966444123369</v>
      </c>
      <c r="E8" s="344">
        <f t="shared" si="0"/>
        <v>0</v>
      </c>
      <c r="F8" s="344">
        <f t="shared" si="0"/>
        <v>1356.9664441233726</v>
      </c>
      <c r="G8" s="344">
        <f t="shared" si="0"/>
        <v>0</v>
      </c>
      <c r="H8" s="344">
        <f t="shared" si="0"/>
        <v>1356.966444123369</v>
      </c>
      <c r="I8" s="344">
        <f t="shared" si="0"/>
        <v>1356.966444123369</v>
      </c>
      <c r="J8" s="344">
        <f t="shared" si="0"/>
        <v>0</v>
      </c>
      <c r="K8" s="344">
        <f t="shared" si="0"/>
        <v>1356.966444123369</v>
      </c>
      <c r="L8" s="344">
        <f t="shared" si="0"/>
        <v>1356.9664441233726</v>
      </c>
      <c r="M8" s="344">
        <f t="shared" si="0"/>
        <v>0</v>
      </c>
      <c r="N8" s="344">
        <f t="shared" si="0"/>
        <v>1356.966444123369</v>
      </c>
      <c r="O8" s="344">
        <f t="shared" si="0"/>
        <v>1356.966444123369</v>
      </c>
      <c r="P8" s="344">
        <f t="shared" si="0"/>
        <v>0</v>
      </c>
      <c r="Q8" s="344">
        <f t="shared" si="0"/>
        <v>1356.966444123369</v>
      </c>
      <c r="R8" s="344">
        <f t="shared" si="0"/>
        <v>1356.966444123369</v>
      </c>
      <c r="S8" s="344">
        <f t="shared" si="0"/>
        <v>0</v>
      </c>
      <c r="T8" s="344">
        <f t="shared" si="0"/>
        <v>1356.966444123369</v>
      </c>
      <c r="U8" s="344">
        <f t="shared" si="0"/>
        <v>1356.9664441233654</v>
      </c>
      <c r="V8" s="344">
        <f t="shared" si="0"/>
        <v>1356.9664441233726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5427.8657764934796</v>
      </c>
      <c r="C9" s="345">
        <f t="shared" si="1"/>
        <v>3144.8658118086569</v>
      </c>
      <c r="D9" s="345">
        <f t="shared" si="1"/>
        <v>2115.62513164349</v>
      </c>
      <c r="E9" s="345">
        <f t="shared" si="1"/>
        <v>2507.4636030055917</v>
      </c>
      <c r="F9" s="345">
        <f t="shared" si="1"/>
        <v>2068.235753325549</v>
      </c>
      <c r="G9" s="345">
        <f t="shared" si="1"/>
        <v>5689.8262005308097</v>
      </c>
      <c r="H9" s="345">
        <f t="shared" si="1"/>
        <v>6947.4143971401099</v>
      </c>
      <c r="I9" s="345">
        <f t="shared" si="1"/>
        <v>2253.6256653317396</v>
      </c>
      <c r="J9" s="345">
        <f t="shared" si="1"/>
        <v>3238.243189711211</v>
      </c>
      <c r="K9" s="345">
        <f t="shared" si="1"/>
        <v>7458.9097136022119</v>
      </c>
      <c r="L9" s="345">
        <f t="shared" si="1"/>
        <v>6965.3289796120589</v>
      </c>
      <c r="M9" s="345">
        <f t="shared" si="1"/>
        <v>3883.2296781650184</v>
      </c>
      <c r="N9" s="345">
        <f t="shared" si="1"/>
        <v>5144.2185956280591</v>
      </c>
      <c r="O9" s="345">
        <f t="shared" si="1"/>
        <v>4680.391888094</v>
      </c>
      <c r="P9" s="345">
        <f t="shared" si="1"/>
        <v>1257.3403339045508</v>
      </c>
      <c r="Q9" s="345">
        <f t="shared" si="1"/>
        <v>1748.2182644926797</v>
      </c>
      <c r="R9" s="345">
        <f t="shared" si="1"/>
        <v>2414.5329362694283</v>
      </c>
      <c r="S9" s="345">
        <f t="shared" si="1"/>
        <v>1232.5845303878887</v>
      </c>
      <c r="T9" s="345">
        <f t="shared" si="1"/>
        <v>1951.7215503693587</v>
      </c>
      <c r="U9" s="345">
        <f t="shared" si="1"/>
        <v>2594.4130147985816</v>
      </c>
      <c r="V9" s="345">
        <f t="shared" si="1"/>
        <v>7306.8316847452588</v>
      </c>
      <c r="W9" s="345">
        <f t="shared" si="1"/>
        <v>5993.0949476205278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928.85460017196897</v>
      </c>
      <c r="C12" s="212">
        <v>947.37824591573508</v>
      </c>
      <c r="D12" s="212">
        <v>894.34264832330177</v>
      </c>
      <c r="E12" s="212">
        <v>1043.770765262253</v>
      </c>
      <c r="F12" s="212">
        <v>1029.344969905417</v>
      </c>
      <c r="G12" s="212">
        <v>835.8611349957007</v>
      </c>
      <c r="H12" s="212">
        <v>660.87910576096306</v>
      </c>
      <c r="I12" s="212">
        <v>762.17016337059329</v>
      </c>
      <c r="J12" s="212">
        <v>733.93456577815982</v>
      </c>
      <c r="K12" s="212">
        <v>559.11272570937228</v>
      </c>
      <c r="L12" s="212">
        <v>467.54221840068777</v>
      </c>
      <c r="M12" s="212">
        <v>520.1984522785898</v>
      </c>
      <c r="N12" s="212">
        <v>446.62579535683568</v>
      </c>
      <c r="O12" s="212">
        <v>420.10653482373158</v>
      </c>
      <c r="P12" s="212">
        <v>464.79749982662338</v>
      </c>
      <c r="Q12" s="212">
        <v>464.4128682681561</v>
      </c>
      <c r="R12" s="212">
        <v>591.2263222947671</v>
      </c>
      <c r="S12" s="212">
        <v>605.33973913283603</v>
      </c>
      <c r="T12" s="212">
        <v>603.15022531026898</v>
      </c>
      <c r="U12" s="212">
        <v>647.99147308213855</v>
      </c>
      <c r="V12" s="212">
        <v>540.0770995411915</v>
      </c>
      <c r="W12" s="212">
        <v>573.38603926795474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154.02932072226997</v>
      </c>
      <c r="C14" s="206">
        <f t="shared" si="2"/>
        <v>155.18065348237315</v>
      </c>
      <c r="D14" s="206">
        <f t="shared" si="2"/>
        <v>156.98632846087705</v>
      </c>
      <c r="E14" s="206">
        <f t="shared" si="2"/>
        <v>170.15141874462594</v>
      </c>
      <c r="F14" s="206">
        <f t="shared" si="2"/>
        <v>159.37953568357693</v>
      </c>
      <c r="G14" s="206">
        <f t="shared" si="2"/>
        <v>148.88942390369729</v>
      </c>
      <c r="H14" s="206">
        <f t="shared" si="2"/>
        <v>126.19664660361136</v>
      </c>
      <c r="I14" s="206">
        <f t="shared" si="2"/>
        <v>148.13705932932072</v>
      </c>
      <c r="J14" s="206">
        <f t="shared" si="2"/>
        <v>148.07489251934649</v>
      </c>
      <c r="K14" s="206">
        <f t="shared" si="2"/>
        <v>131.07386070507309</v>
      </c>
      <c r="L14" s="206">
        <f t="shared" si="2"/>
        <v>122.45150472914874</v>
      </c>
      <c r="M14" s="206">
        <f t="shared" si="2"/>
        <v>113.82201203783319</v>
      </c>
      <c r="N14" s="206">
        <f t="shared" si="2"/>
        <v>87.92631126397248</v>
      </c>
      <c r="O14" s="206">
        <f t="shared" si="2"/>
        <v>27.092175408426488</v>
      </c>
      <c r="P14" s="206">
        <f t="shared" si="2"/>
        <v>31.53000859845228</v>
      </c>
      <c r="Q14" s="206">
        <f t="shared" si="2"/>
        <v>39.643594153052447</v>
      </c>
      <c r="R14" s="206">
        <f t="shared" si="2"/>
        <v>33.562596732588126</v>
      </c>
      <c r="S14" s="206">
        <f t="shared" si="2"/>
        <v>30.543594153052453</v>
      </c>
      <c r="T14" s="206">
        <f t="shared" si="2"/>
        <v>28.221926053310405</v>
      </c>
      <c r="U14" s="206">
        <f t="shared" si="2"/>
        <v>23.086758383490977</v>
      </c>
      <c r="V14" s="206">
        <f t="shared" si="2"/>
        <v>19.902923473774717</v>
      </c>
      <c r="W14" s="206">
        <f t="shared" si="2"/>
        <v>18.940842648323301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14.68667239896819</v>
      </c>
      <c r="C16" s="206">
        <v>14.68667239896819</v>
      </c>
      <c r="D16" s="206">
        <v>14.68667239896819</v>
      </c>
      <c r="E16" s="206">
        <v>14.68667239896819</v>
      </c>
      <c r="F16" s="206">
        <v>14.68667239896819</v>
      </c>
      <c r="G16" s="206">
        <v>14.68667239896819</v>
      </c>
      <c r="H16" s="206">
        <v>13.556921754084261</v>
      </c>
      <c r="I16" s="206">
        <v>13.556921754084261</v>
      </c>
      <c r="J16" s="206">
        <v>13.556921754084261</v>
      </c>
      <c r="K16" s="206">
        <v>9.0379191745485805</v>
      </c>
      <c r="L16" s="206">
        <v>9.0379191745485805</v>
      </c>
      <c r="M16" s="206">
        <v>7.9081685296646604</v>
      </c>
      <c r="N16" s="206">
        <v>7.9081685296646604</v>
      </c>
      <c r="O16" s="206">
        <v>5.6486672398968194</v>
      </c>
      <c r="P16" s="206">
        <v>7.9081685296646604</v>
      </c>
      <c r="Q16" s="206">
        <v>6.7784178847807386</v>
      </c>
      <c r="R16" s="206">
        <v>9.0379191745485805</v>
      </c>
      <c r="S16" s="206">
        <v>9.0379191745485805</v>
      </c>
      <c r="T16" s="206">
        <v>6.7784178847807386</v>
      </c>
      <c r="U16" s="206">
        <v>6.7784178847807386</v>
      </c>
      <c r="V16" s="206">
        <v>5.6486672398968194</v>
      </c>
      <c r="W16" s="206">
        <v>2.677472055030095</v>
      </c>
      <c r="DA16" s="71" t="s">
        <v>2381</v>
      </c>
    </row>
    <row r="17" spans="1:105" ht="12" customHeight="1" x14ac:dyDescent="0.25">
      <c r="A17" s="18" t="s">
        <v>69</v>
      </c>
      <c r="B17" s="206">
        <v>86.271109200343929</v>
      </c>
      <c r="C17" s="206">
        <v>89.35227858985381</v>
      </c>
      <c r="D17" s="206">
        <v>87.298194325021498</v>
      </c>
      <c r="E17" s="206">
        <v>97.568529664660346</v>
      </c>
      <c r="F17" s="206">
        <v>110.9200343938091</v>
      </c>
      <c r="G17" s="206">
        <v>112.9741186586414</v>
      </c>
      <c r="H17" s="206">
        <v>59.568185726569219</v>
      </c>
      <c r="I17" s="206">
        <v>87.298194325021498</v>
      </c>
      <c r="J17" s="206">
        <v>86.271109200343929</v>
      </c>
      <c r="K17" s="206">
        <v>87.298194325021498</v>
      </c>
      <c r="L17" s="206">
        <v>88.325193465176255</v>
      </c>
      <c r="M17" s="206">
        <v>76.000773860705067</v>
      </c>
      <c r="N17" s="206">
        <v>62.649269131556323</v>
      </c>
      <c r="O17" s="206">
        <v>19.51367153912296</v>
      </c>
      <c r="P17" s="206">
        <v>23.62184006878762</v>
      </c>
      <c r="Q17" s="206">
        <v>32.865176268271711</v>
      </c>
      <c r="R17" s="206">
        <v>22.594840928632841</v>
      </c>
      <c r="S17" s="206">
        <v>20.540756663800519</v>
      </c>
      <c r="T17" s="206">
        <v>19.51367153912296</v>
      </c>
      <c r="U17" s="206">
        <v>14.378503869303531</v>
      </c>
      <c r="V17" s="206">
        <v>12.32441960447119</v>
      </c>
      <c r="W17" s="206">
        <v>13.936887360275151</v>
      </c>
      <c r="DA17" s="71" t="s">
        <v>2382</v>
      </c>
    </row>
    <row r="18" spans="1:105" ht="12" customHeight="1" x14ac:dyDescent="0.25">
      <c r="A18" s="18" t="s">
        <v>70</v>
      </c>
      <c r="B18" s="206">
        <v>53.071539122957873</v>
      </c>
      <c r="C18" s="206">
        <v>51.141702493551158</v>
      </c>
      <c r="D18" s="206">
        <v>55.001461736887357</v>
      </c>
      <c r="E18" s="206">
        <v>57.896216680997412</v>
      </c>
      <c r="F18" s="206">
        <v>33.772828890799659</v>
      </c>
      <c r="G18" s="206">
        <v>21.228632846087699</v>
      </c>
      <c r="H18" s="206">
        <v>53.071539122957873</v>
      </c>
      <c r="I18" s="206">
        <v>47.281943250214958</v>
      </c>
      <c r="J18" s="206">
        <v>48.246861564918312</v>
      </c>
      <c r="K18" s="206">
        <v>34.737747205503013</v>
      </c>
      <c r="L18" s="206">
        <v>25.088392089423909</v>
      </c>
      <c r="M18" s="206">
        <v>29.913069647463459</v>
      </c>
      <c r="N18" s="206">
        <v>17.368873602751499</v>
      </c>
      <c r="O18" s="206">
        <v>1.9298366294067071</v>
      </c>
      <c r="P18" s="206">
        <v>0</v>
      </c>
      <c r="Q18" s="206">
        <v>0</v>
      </c>
      <c r="R18" s="206">
        <v>1.9298366294067071</v>
      </c>
      <c r="S18" s="206">
        <v>0.96491831470335332</v>
      </c>
      <c r="T18" s="206">
        <v>1.9298366294067071</v>
      </c>
      <c r="U18" s="206">
        <v>1.9298366294067071</v>
      </c>
      <c r="V18" s="206">
        <v>1.9298366294067071</v>
      </c>
      <c r="W18" s="206">
        <v>2.326483233018056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429.68263112639721</v>
      </c>
      <c r="C20" s="206">
        <f t="shared" si="3"/>
        <v>476.19982803095439</v>
      </c>
      <c r="D20" s="206">
        <f t="shared" si="3"/>
        <v>408.78856405846949</v>
      </c>
      <c r="E20" s="206">
        <f t="shared" si="3"/>
        <v>523.55546001719688</v>
      </c>
      <c r="F20" s="206">
        <f t="shared" si="3"/>
        <v>497.63129836629412</v>
      </c>
      <c r="G20" s="206">
        <f t="shared" si="3"/>
        <v>308.1014617368873</v>
      </c>
      <c r="H20" s="206">
        <f t="shared" si="3"/>
        <v>210.18744625967321</v>
      </c>
      <c r="I20" s="206">
        <f t="shared" si="3"/>
        <v>284.11203783319002</v>
      </c>
      <c r="J20" s="206">
        <f t="shared" si="3"/>
        <v>272.85193465176269</v>
      </c>
      <c r="K20" s="206">
        <f t="shared" si="3"/>
        <v>155.07222699914021</v>
      </c>
      <c r="L20" s="206">
        <f t="shared" si="3"/>
        <v>99.634307824591573</v>
      </c>
      <c r="M20" s="206">
        <f t="shared" si="3"/>
        <v>174.50558899398109</v>
      </c>
      <c r="N20" s="206">
        <f t="shared" si="3"/>
        <v>129.92407566637999</v>
      </c>
      <c r="O20" s="206">
        <f t="shared" si="3"/>
        <v>136.11427343078239</v>
      </c>
      <c r="P20" s="206">
        <f t="shared" si="3"/>
        <v>131.88056749785039</v>
      </c>
      <c r="Q20" s="206">
        <f t="shared" si="3"/>
        <v>106.9871023215821</v>
      </c>
      <c r="R20" s="206">
        <f t="shared" si="3"/>
        <v>190.86569217540841</v>
      </c>
      <c r="S20" s="206">
        <f t="shared" si="3"/>
        <v>182.39664660361129</v>
      </c>
      <c r="T20" s="206">
        <f t="shared" si="3"/>
        <v>196.10920034393811</v>
      </c>
      <c r="U20" s="206">
        <f t="shared" si="3"/>
        <v>239.05846947549441</v>
      </c>
      <c r="V20" s="206">
        <f t="shared" si="3"/>
        <v>187.31668099742041</v>
      </c>
      <c r="W20" s="206">
        <f t="shared" si="3"/>
        <v>197.24849527085121</v>
      </c>
      <c r="DA20" s="71"/>
    </row>
    <row r="21" spans="1:105" ht="12" customHeight="1" x14ac:dyDescent="0.25">
      <c r="A21" s="18" t="s">
        <v>72</v>
      </c>
      <c r="B21" s="206">
        <v>429.68263112639721</v>
      </c>
      <c r="C21" s="206">
        <v>476.19982803095439</v>
      </c>
      <c r="D21" s="206">
        <v>408.78856405846949</v>
      </c>
      <c r="E21" s="206">
        <v>523.55546001719688</v>
      </c>
      <c r="F21" s="206">
        <v>497.63129836629412</v>
      </c>
      <c r="G21" s="206">
        <v>308.1014617368873</v>
      </c>
      <c r="H21" s="206">
        <v>210.18744625967321</v>
      </c>
      <c r="I21" s="206">
        <v>284.11203783319002</v>
      </c>
      <c r="J21" s="206">
        <v>272.85193465176269</v>
      </c>
      <c r="K21" s="206">
        <v>155.07222699914021</v>
      </c>
      <c r="L21" s="206">
        <v>99.634307824591573</v>
      </c>
      <c r="M21" s="206">
        <v>174.50558899398109</v>
      </c>
      <c r="N21" s="206">
        <v>129.92407566637999</v>
      </c>
      <c r="O21" s="206">
        <v>136.11427343078239</v>
      </c>
      <c r="P21" s="206">
        <v>131.88056749785039</v>
      </c>
      <c r="Q21" s="206">
        <v>106.9871023215821</v>
      </c>
      <c r="R21" s="206">
        <v>190.86569217540841</v>
      </c>
      <c r="S21" s="206">
        <v>182.39664660361129</v>
      </c>
      <c r="T21" s="206">
        <v>196.10920034393811</v>
      </c>
      <c r="U21" s="206">
        <v>239.05846947549441</v>
      </c>
      <c r="V21" s="206">
        <v>187.31668099742041</v>
      </c>
      <c r="W21" s="206">
        <v>197.24849527085121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7.7386070507308674E-4</v>
      </c>
      <c r="C23" s="206">
        <f t="shared" si="4"/>
        <v>4.6431642304385207E-3</v>
      </c>
      <c r="D23" s="206">
        <f t="shared" si="4"/>
        <v>2.089423903697334E-2</v>
      </c>
      <c r="E23" s="206">
        <f t="shared" si="4"/>
        <v>2.089423903697334E-2</v>
      </c>
      <c r="F23" s="206">
        <f t="shared" si="4"/>
        <v>2.1152192605331039E-2</v>
      </c>
      <c r="G23" s="206">
        <f t="shared" si="4"/>
        <v>2.2441960447119519E-2</v>
      </c>
      <c r="H23" s="206">
        <f t="shared" si="4"/>
        <v>7.540842648323301E-2</v>
      </c>
      <c r="I23" s="206">
        <f t="shared" si="4"/>
        <v>8.4436801375752352E-2</v>
      </c>
      <c r="J23" s="206">
        <f t="shared" si="4"/>
        <v>0.1100601891659501</v>
      </c>
      <c r="K23" s="206">
        <f t="shared" si="4"/>
        <v>0.3097162510748066</v>
      </c>
      <c r="L23" s="206">
        <f t="shared" si="4"/>
        <v>0.3145313843508169</v>
      </c>
      <c r="M23" s="206">
        <f t="shared" si="4"/>
        <v>0.3145313843508169</v>
      </c>
      <c r="N23" s="206">
        <f t="shared" si="4"/>
        <v>0.3145313843508169</v>
      </c>
      <c r="O23" s="206">
        <f t="shared" si="4"/>
        <v>0.32226999140154766</v>
      </c>
      <c r="P23" s="206">
        <f t="shared" si="4"/>
        <v>3.1925987088245762</v>
      </c>
      <c r="Q23" s="206">
        <f t="shared" si="4"/>
        <v>3.6807100566341662</v>
      </c>
      <c r="R23" s="206">
        <f t="shared" si="4"/>
        <v>4.9751615037095647</v>
      </c>
      <c r="S23" s="206">
        <f t="shared" si="4"/>
        <v>5.555130362414717</v>
      </c>
      <c r="T23" s="206">
        <f t="shared" si="4"/>
        <v>6.0761926361503527</v>
      </c>
      <c r="U23" s="206">
        <f t="shared" si="4"/>
        <v>7.17040687405607</v>
      </c>
      <c r="V23" s="206">
        <f t="shared" si="4"/>
        <v>7.1481227570127386</v>
      </c>
      <c r="W23" s="206">
        <f t="shared" si="4"/>
        <v>7.6696162241027643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0.1194325021496131</v>
      </c>
      <c r="L24" s="206">
        <v>0.1194325021496131</v>
      </c>
      <c r="M24" s="206">
        <v>0.1194325021496131</v>
      </c>
      <c r="N24" s="206">
        <v>0.1194325021496131</v>
      </c>
      <c r="O24" s="206">
        <v>0.1194325021496131</v>
      </c>
      <c r="P24" s="206">
        <v>0.1194325021496131</v>
      </c>
      <c r="Q24" s="206">
        <v>0.1194325021496131</v>
      </c>
      <c r="R24" s="206">
        <v>0.26276870163370591</v>
      </c>
      <c r="S24" s="206">
        <v>0.26276870163370591</v>
      </c>
      <c r="T24" s="206">
        <v>0.26276870163370591</v>
      </c>
      <c r="U24" s="206">
        <v>0.26276870163370591</v>
      </c>
      <c r="V24" s="206">
        <v>0.26276870163370591</v>
      </c>
      <c r="W24" s="206">
        <v>0.26276870163370591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7.7386070507308674E-4</v>
      </c>
      <c r="C27" s="206">
        <v>4.6431642304385207E-3</v>
      </c>
      <c r="D27" s="206">
        <v>2.089423903697334E-2</v>
      </c>
      <c r="E27" s="206">
        <v>2.089423903697334E-2</v>
      </c>
      <c r="F27" s="206">
        <v>2.1152192605331039E-2</v>
      </c>
      <c r="G27" s="206">
        <v>2.2441960447119519E-2</v>
      </c>
      <c r="H27" s="206">
        <v>7.540842648323301E-2</v>
      </c>
      <c r="I27" s="206">
        <v>8.4436801375752352E-2</v>
      </c>
      <c r="J27" s="206">
        <v>0.1100601891659501</v>
      </c>
      <c r="K27" s="206">
        <v>0.19028374892519351</v>
      </c>
      <c r="L27" s="206">
        <v>0.1950988822012038</v>
      </c>
      <c r="M27" s="206">
        <v>0.1950988822012038</v>
      </c>
      <c r="N27" s="206">
        <v>0.1950988822012038</v>
      </c>
      <c r="O27" s="206">
        <v>0.20283748925193459</v>
      </c>
      <c r="P27" s="206">
        <v>0.20696474634565781</v>
      </c>
      <c r="Q27" s="206">
        <v>0.20696474634565781</v>
      </c>
      <c r="R27" s="206">
        <v>0.20748065348237321</v>
      </c>
      <c r="S27" s="206">
        <v>0.229664660361135</v>
      </c>
      <c r="T27" s="206">
        <v>0.229664660361135</v>
      </c>
      <c r="U27" s="206">
        <v>0.24084264832330179</v>
      </c>
      <c r="V27" s="206">
        <v>0.25674978503869311</v>
      </c>
      <c r="W27" s="206">
        <v>0.25631986242476351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2.8662014603293051</v>
      </c>
      <c r="Q29" s="206">
        <v>3.3543128081388951</v>
      </c>
      <c r="R29" s="206">
        <v>4.504912148593486</v>
      </c>
      <c r="S29" s="206">
        <v>5.0626970004198766</v>
      </c>
      <c r="T29" s="206">
        <v>5.5837592741555113</v>
      </c>
      <c r="U29" s="206">
        <v>6.6667955240990624</v>
      </c>
      <c r="V29" s="206">
        <v>6.6286042703403396</v>
      </c>
      <c r="W29" s="206">
        <v>7.1505276600442951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2393</v>
      </c>
    </row>
    <row r="31" spans="1:105" ht="12" customHeight="1" x14ac:dyDescent="0.25">
      <c r="A31" s="21" t="s">
        <v>38</v>
      </c>
      <c r="B31" s="209">
        <v>345.14187446259672</v>
      </c>
      <c r="C31" s="209">
        <v>315.99312123817708</v>
      </c>
      <c r="D31" s="209">
        <v>328.54686156491829</v>
      </c>
      <c r="E31" s="209">
        <v>350.04299226139301</v>
      </c>
      <c r="F31" s="209">
        <v>372.31298366294072</v>
      </c>
      <c r="G31" s="209">
        <v>378.84780739466902</v>
      </c>
      <c r="H31" s="209">
        <v>324.41960447119521</v>
      </c>
      <c r="I31" s="209">
        <v>329.83662940670678</v>
      </c>
      <c r="J31" s="209">
        <v>312.89767841788478</v>
      </c>
      <c r="K31" s="209">
        <v>272.65692175408418</v>
      </c>
      <c r="L31" s="209">
        <v>245.14187446259669</v>
      </c>
      <c r="M31" s="209">
        <v>231.55631986242469</v>
      </c>
      <c r="N31" s="209">
        <v>228.46087704213241</v>
      </c>
      <c r="O31" s="209">
        <v>256.57781599312119</v>
      </c>
      <c r="P31" s="209">
        <v>298.19432502149613</v>
      </c>
      <c r="Q31" s="209">
        <v>314.10146173688742</v>
      </c>
      <c r="R31" s="209">
        <v>361.822871883061</v>
      </c>
      <c r="S31" s="209">
        <v>386.8443680137575</v>
      </c>
      <c r="T31" s="209">
        <v>372.74290627687009</v>
      </c>
      <c r="U31" s="209">
        <v>378.67583834909709</v>
      </c>
      <c r="V31" s="209">
        <v>325.70937231298359</v>
      </c>
      <c r="W31" s="209">
        <v>349.52708512467751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1487.668469759107</v>
      </c>
      <c r="C33" s="205">
        <f>TRE_emi!C5</f>
        <v>1600.233101638298</v>
      </c>
      <c r="D33" s="205">
        <f>TRE_emi!D5</f>
        <v>1448.033116678964</v>
      </c>
      <c r="E33" s="205">
        <f>TRE_emi!E5</f>
        <v>1758.8405807982731</v>
      </c>
      <c r="F33" s="205">
        <f>TRE_emi!F5</f>
        <v>1661.1981587984831</v>
      </c>
      <c r="G33" s="205">
        <f>TRE_emi!G5</f>
        <v>1181.753582758854</v>
      </c>
      <c r="H33" s="205">
        <f>TRE_emi!H5</f>
        <v>886.29101387896026</v>
      </c>
      <c r="I33" s="205">
        <f>TRE_emi!I5</f>
        <v>1127.193143037907</v>
      </c>
      <c r="J33" s="205">
        <f>TRE_emi!J5</f>
        <v>1100.6859211174699</v>
      </c>
      <c r="K33" s="205">
        <f>TRE_emi!K5</f>
        <v>771.5159744390096</v>
      </c>
      <c r="L33" s="205">
        <f>TRE_emi!L5</f>
        <v>613.22032151875158</v>
      </c>
      <c r="M33" s="205">
        <f>TRE_emi!M5</f>
        <v>763.49220011904345</v>
      </c>
      <c r="N33" s="205">
        <f>TRE_emi!N5</f>
        <v>576.70690319850064</v>
      </c>
      <c r="O33" s="205">
        <f>TRE_emi!O5</f>
        <v>401.42092427930038</v>
      </c>
      <c r="P33" s="205">
        <f>TRE_emi!P5</f>
        <v>403.93759140128418</v>
      </c>
      <c r="Q33" s="205">
        <f>TRE_emi!Q5</f>
        <v>371.1599946008244</v>
      </c>
      <c r="R33" s="205">
        <f>TRE_emi!R5</f>
        <v>548.53381547909021</v>
      </c>
      <c r="S33" s="205">
        <f>TRE_emi!S5</f>
        <v>519.14223756135232</v>
      </c>
      <c r="T33" s="205">
        <f>TRE_emi!T5</f>
        <v>545.3213518792586</v>
      </c>
      <c r="U33" s="205">
        <f>TRE_emi!U5</f>
        <v>630.2689311582044</v>
      </c>
      <c r="V33" s="205">
        <f>TRE_emi!V5</f>
        <v>499.38080255896881</v>
      </c>
      <c r="W33" s="205">
        <f>TRE_emi!W5</f>
        <v>521.14699907907811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57.100025180651983</v>
      </c>
      <c r="C35" s="286">
        <f t="shared" si="5"/>
        <v>59.038286194850322</v>
      </c>
      <c r="D35" s="286">
        <f t="shared" si="5"/>
        <v>53.549580134150688</v>
      </c>
      <c r="E35" s="286">
        <f t="shared" si="5"/>
        <v>61.349147869496285</v>
      </c>
      <c r="F35" s="286">
        <f t="shared" si="5"/>
        <v>62.349553488669102</v>
      </c>
      <c r="G35" s="286">
        <f t="shared" si="5"/>
        <v>53.269995593156025</v>
      </c>
      <c r="H35" s="286">
        <f t="shared" si="5"/>
        <v>40.341189210509597</v>
      </c>
      <c r="I35" s="286">
        <f t="shared" si="5"/>
        <v>46.64255127538982</v>
      </c>
      <c r="J35" s="286">
        <f t="shared" si="5"/>
        <v>48.805944458879821</v>
      </c>
      <c r="K35" s="286">
        <f t="shared" si="5"/>
        <v>42.460946811743533</v>
      </c>
      <c r="L35" s="286">
        <f t="shared" si="5"/>
        <v>37.205118483231111</v>
      </c>
      <c r="M35" s="286">
        <f t="shared" si="5"/>
        <v>39.441553811698327</v>
      </c>
      <c r="N35" s="286">
        <f t="shared" si="5"/>
        <v>37.191470067557823</v>
      </c>
      <c r="O35" s="286">
        <f t="shared" si="5"/>
        <v>30.70365901718797</v>
      </c>
      <c r="P35" s="286">
        <f t="shared" si="5"/>
        <v>31.542260320678341</v>
      </c>
      <c r="Q35" s="286">
        <f t="shared" si="5"/>
        <v>31.218934408991405</v>
      </c>
      <c r="R35" s="286">
        <f t="shared" si="5"/>
        <v>39.270327283768054</v>
      </c>
      <c r="S35" s="286">
        <f t="shared" si="5"/>
        <v>38.60670802513205</v>
      </c>
      <c r="T35" s="286">
        <f t="shared" si="5"/>
        <v>36.092292828220003</v>
      </c>
      <c r="U35" s="286">
        <f t="shared" si="5"/>
        <v>38.829198733381261</v>
      </c>
      <c r="V35" s="286">
        <f t="shared" si="5"/>
        <v>37.382706456842484</v>
      </c>
      <c r="W35" s="286">
        <f t="shared" si="5"/>
        <v>37.719499462678762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42.781759830658054</v>
      </c>
      <c r="C36" s="346">
        <f t="shared" si="6"/>
        <v>41.849956359804878</v>
      </c>
      <c r="D36" s="346">
        <f t="shared" si="6"/>
        <v>40.087486950549071</v>
      </c>
      <c r="E36" s="346">
        <f t="shared" si="6"/>
        <v>42.374816256102029</v>
      </c>
      <c r="F36" s="346">
        <f t="shared" si="6"/>
        <v>43.406404274449265</v>
      </c>
      <c r="G36" s="346">
        <f t="shared" si="6"/>
        <v>41.600578697608583</v>
      </c>
      <c r="H36" s="346">
        <f t="shared" si="6"/>
        <v>37.812095297740441</v>
      </c>
      <c r="I36" s="346">
        <f t="shared" si="6"/>
        <v>36.616735261600496</v>
      </c>
      <c r="J36" s="346">
        <f t="shared" si="6"/>
        <v>37.010976722049882</v>
      </c>
      <c r="K36" s="346">
        <f t="shared" si="6"/>
        <v>39.228951495008779</v>
      </c>
      <c r="L36" s="346">
        <f t="shared" si="6"/>
        <v>34.919438571294471</v>
      </c>
      <c r="M36" s="346">
        <f t="shared" si="6"/>
        <v>31.582175967024064</v>
      </c>
      <c r="N36" s="346">
        <f t="shared" si="6"/>
        <v>32.239641144314419</v>
      </c>
      <c r="O36" s="346">
        <f t="shared" si="6"/>
        <v>32.415197771677263</v>
      </c>
      <c r="P36" s="346">
        <f t="shared" si="6"/>
        <v>28.370332708784428</v>
      </c>
      <c r="Q36" s="346">
        <f t="shared" si="6"/>
        <v>26.923559010773886</v>
      </c>
      <c r="R36" s="346">
        <f t="shared" si="6"/>
        <v>26.860660608271424</v>
      </c>
      <c r="S36" s="346">
        <f t="shared" si="6"/>
        <v>26.100317336551132</v>
      </c>
      <c r="T36" s="346">
        <f t="shared" si="6"/>
        <v>26.838077894969622</v>
      </c>
      <c r="U36" s="346">
        <f t="shared" si="6"/>
        <v>26.400231990026477</v>
      </c>
      <c r="V36" s="346">
        <f t="shared" si="6"/>
        <v>29.232020814124244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23.098174392260347</v>
      </c>
      <c r="C37" s="346">
        <f>IF(TRE_ued!C$5=0,"",TRE_ued!C$5/C$5*1000)</f>
        <v>22.485905550066892</v>
      </c>
      <c r="D37" s="346">
        <f>IF(TRE_ued!D$5=0,"",TRE_ued!D$5/D$5*1000)</f>
        <v>21.609955219698143</v>
      </c>
      <c r="E37" s="346">
        <f>IF(TRE_ued!E$5=0,"",TRE_ued!E$5/E$5*1000)</f>
        <v>22.771115327211525</v>
      </c>
      <c r="F37" s="346">
        <f>IF(TRE_ued!F$5=0,"",TRE_ued!F$5/F$5*1000)</f>
        <v>23.461215521174719</v>
      </c>
      <c r="G37" s="346">
        <f>IF(TRE_ued!G$5=0,"",TRE_ued!G$5/G$5*1000)</f>
        <v>22.762540709509885</v>
      </c>
      <c r="H37" s="346">
        <f>IF(TRE_ued!H$5=0,"",TRE_ued!H$5/H$5*1000)</f>
        <v>20.708533037343027</v>
      </c>
      <c r="I37" s="346">
        <f>IF(TRE_ued!I$5=0,"",TRE_ued!I$5/I$5*1000)</f>
        <v>19.900365083610406</v>
      </c>
      <c r="J37" s="346">
        <f>IF(TRE_ued!J$5=0,"",TRE_ued!J$5/J$5*1000)</f>
        <v>20.08078508960082</v>
      </c>
      <c r="K37" s="346">
        <f>IF(TRE_ued!K$5=0,"",TRE_ued!K$5/K$5*1000)</f>
        <v>21.437832482415228</v>
      </c>
      <c r="L37" s="346">
        <f>IF(TRE_ued!L$5=0,"",TRE_ued!L$5/L$5*1000)</f>
        <v>19.17091156584296</v>
      </c>
      <c r="M37" s="346">
        <f>IF(TRE_ued!M$5=0,"",TRE_ued!M$5/M$5*1000)</f>
        <v>17.172174545630767</v>
      </c>
      <c r="N37" s="346">
        <f>IF(TRE_ued!N$5=0,"",TRE_ued!N$5/N$5*1000)</f>
        <v>17.757731443285557</v>
      </c>
      <c r="O37" s="346">
        <f>IF(TRE_ued!O$5=0,"",TRE_ued!O$5/O$5*1000)</f>
        <v>18.319724288095319</v>
      </c>
      <c r="P37" s="346">
        <f>IF(TRE_ued!P$5=0,"",TRE_ued!P$5/P$5*1000)</f>
        <v>16.166232759218946</v>
      </c>
      <c r="Q37" s="346">
        <f>IF(TRE_ued!Q$5=0,"",TRE_ued!Q$5/Q$5*1000)</f>
        <v>15.404620157693159</v>
      </c>
      <c r="R37" s="346">
        <f>IF(TRE_ued!R$5=0,"",TRE_ued!R$5/R$5*1000)</f>
        <v>15.262334476744904</v>
      </c>
      <c r="S37" s="346">
        <f>IF(TRE_ued!S$5=0,"",TRE_ued!S$5/S$5*1000)</f>
        <v>14.900422701176943</v>
      </c>
      <c r="T37" s="346">
        <f>IF(TRE_ued!T$5=0,"",TRE_ued!T$5/T$5*1000)</f>
        <v>15.285312144270746</v>
      </c>
      <c r="U37" s="346">
        <f>IF(TRE_ued!U$5=0,"",TRE_ued!U$5/U$5*1000)</f>
        <v>14.985418551101773</v>
      </c>
      <c r="V37" s="346">
        <f>IF(TRE_ued!V$5=0,"",TRE_ued!V$5/V$5*1000)</f>
        <v>16.655485488884597</v>
      </c>
      <c r="W37" s="346">
        <f>IF(TRE_ued!W$5=0,"",TRE_ued!W$5/W$5*1000)</f>
        <v>16.52558633166187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1.6016160866121336</v>
      </c>
      <c r="C38" s="347">
        <f t="shared" si="7"/>
        <v>1.6891174233070065</v>
      </c>
      <c r="D38" s="347">
        <f t="shared" si="7"/>
        <v>1.6191032814925148</v>
      </c>
      <c r="E38" s="347">
        <f t="shared" si="7"/>
        <v>1.6850831996203255</v>
      </c>
      <c r="F38" s="347">
        <f t="shared" si="7"/>
        <v>1.6138400704975757</v>
      </c>
      <c r="G38" s="347">
        <f t="shared" si="7"/>
        <v>1.4138156845454148</v>
      </c>
      <c r="H38" s="347">
        <f t="shared" si="7"/>
        <v>1.3410788844026909</v>
      </c>
      <c r="I38" s="347">
        <f t="shared" si="7"/>
        <v>1.4789258320649152</v>
      </c>
      <c r="J38" s="347">
        <f t="shared" si="7"/>
        <v>1.4997057945492172</v>
      </c>
      <c r="K38" s="347">
        <f t="shared" si="7"/>
        <v>1.3798934257133058</v>
      </c>
      <c r="L38" s="347">
        <f t="shared" si="7"/>
        <v>1.3115827777358415</v>
      </c>
      <c r="M38" s="347">
        <f t="shared" si="7"/>
        <v>1.4676941016928648</v>
      </c>
      <c r="N38" s="347">
        <f t="shared" si="7"/>
        <v>1.2912530113441734</v>
      </c>
      <c r="O38" s="347">
        <f t="shared" si="7"/>
        <v>0.95552173319019829</v>
      </c>
      <c r="P38" s="347">
        <f t="shared" si="7"/>
        <v>0.86906145483131714</v>
      </c>
      <c r="Q38" s="347">
        <f t="shared" si="7"/>
        <v>0.7992026491103027</v>
      </c>
      <c r="R38" s="347">
        <f t="shared" si="7"/>
        <v>0.92778990852441823</v>
      </c>
      <c r="S38" s="347">
        <f t="shared" si="7"/>
        <v>0.85760475316726481</v>
      </c>
      <c r="T38" s="347">
        <f t="shared" si="7"/>
        <v>0.90412194009997693</v>
      </c>
      <c r="U38" s="347">
        <f t="shared" si="7"/>
        <v>0.97265003837220609</v>
      </c>
      <c r="V38" s="347">
        <f t="shared" si="7"/>
        <v>0.92464724570474255</v>
      </c>
      <c r="W38" s="347">
        <f t="shared" si="7"/>
        <v>0.90889377031995666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ES: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928.85460017196897</v>
      </c>
      <c r="C5" s="225">
        <v>947.37824591573542</v>
      </c>
      <c r="D5" s="225">
        <v>894.34264832330189</v>
      </c>
      <c r="E5" s="225">
        <v>1043.770765262253</v>
      </c>
      <c r="F5" s="225">
        <v>1029.344969905417</v>
      </c>
      <c r="G5" s="225">
        <v>835.86113499570058</v>
      </c>
      <c r="H5" s="225">
        <v>660.87910576096283</v>
      </c>
      <c r="I5" s="225">
        <v>762.1701633705934</v>
      </c>
      <c r="J5" s="225">
        <v>733.93456577815971</v>
      </c>
      <c r="K5" s="225">
        <v>559.11272570937228</v>
      </c>
      <c r="L5" s="225">
        <v>467.54221840068789</v>
      </c>
      <c r="M5" s="225">
        <v>520.19845227858968</v>
      </c>
      <c r="N5" s="225">
        <v>446.62579535683568</v>
      </c>
      <c r="O5" s="225">
        <v>420.10653482373181</v>
      </c>
      <c r="P5" s="225">
        <v>464.79749982662338</v>
      </c>
      <c r="Q5" s="225">
        <v>464.41286826815622</v>
      </c>
      <c r="R5" s="225">
        <v>591.22632229476733</v>
      </c>
      <c r="S5" s="225">
        <v>605.33973913283603</v>
      </c>
      <c r="T5" s="225">
        <v>603.15022531026898</v>
      </c>
      <c r="U5" s="225">
        <v>647.99147308213844</v>
      </c>
      <c r="V5" s="225">
        <v>540.0770995411915</v>
      </c>
      <c r="W5" s="225">
        <v>573.38603926795474</v>
      </c>
      <c r="DA5" s="89" t="s">
        <v>2378</v>
      </c>
    </row>
    <row r="6" spans="1:105" ht="12" customHeight="1" x14ac:dyDescent="0.25">
      <c r="A6" s="55" t="s">
        <v>92</v>
      </c>
      <c r="B6" s="261">
        <v>18.133209328370761</v>
      </c>
      <c r="C6" s="261">
        <v>17.384168308022229</v>
      </c>
      <c r="D6" s="261">
        <v>17.349032254695391</v>
      </c>
      <c r="E6" s="261">
        <v>19.215155569372879</v>
      </c>
      <c r="F6" s="261">
        <v>19.802539767668591</v>
      </c>
      <c r="G6" s="261">
        <v>18.0591816903984</v>
      </c>
      <c r="H6" s="261">
        <v>14.790090316588129</v>
      </c>
      <c r="I6" s="261">
        <v>16.099529466707491</v>
      </c>
      <c r="J6" s="261">
        <v>15.389522950779</v>
      </c>
      <c r="K6" s="261">
        <v>12.485082418623289</v>
      </c>
      <c r="L6" s="261">
        <v>10.77674781185034</v>
      </c>
      <c r="M6" s="261">
        <v>11.139882724493051</v>
      </c>
      <c r="N6" s="261">
        <v>10.182579682693049</v>
      </c>
      <c r="O6" s="261">
        <v>10.28260493978042</v>
      </c>
      <c r="P6" s="261">
        <v>11.582730321100311</v>
      </c>
      <c r="Q6" s="261">
        <v>11.80819499010568</v>
      </c>
      <c r="R6" s="261">
        <v>14.46445483084654</v>
      </c>
      <c r="S6" s="261">
        <v>15.05421372679937</v>
      </c>
      <c r="T6" s="261">
        <v>14.806933798813411</v>
      </c>
      <c r="U6" s="261">
        <v>15.56380758367038</v>
      </c>
      <c r="V6" s="261">
        <v>13.125070751221219</v>
      </c>
      <c r="W6" s="261">
        <v>13.992624089881311</v>
      </c>
      <c r="DA6" s="67" t="s">
        <v>2395</v>
      </c>
    </row>
    <row r="7" spans="1:105" ht="12" customHeight="1" x14ac:dyDescent="0.25">
      <c r="A7" s="202" t="s">
        <v>93</v>
      </c>
      <c r="B7" s="226">
        <v>24.66116468658424</v>
      </c>
      <c r="C7" s="226">
        <v>23.642468898910248</v>
      </c>
      <c r="D7" s="226">
        <v>23.59468386638574</v>
      </c>
      <c r="E7" s="226">
        <v>26.13261157434712</v>
      </c>
      <c r="F7" s="226">
        <v>26.931454084029291</v>
      </c>
      <c r="G7" s="226">
        <v>24.56048709894182</v>
      </c>
      <c r="H7" s="226">
        <v>20.11452283055986</v>
      </c>
      <c r="I7" s="226">
        <v>21.895360074722191</v>
      </c>
      <c r="J7" s="226">
        <v>20.92975121305944</v>
      </c>
      <c r="K7" s="226">
        <v>16.97971208932767</v>
      </c>
      <c r="L7" s="226">
        <v>14.656377024116461</v>
      </c>
      <c r="M7" s="226">
        <v>15.15024050531054</v>
      </c>
      <c r="N7" s="226">
        <v>13.84830836846254</v>
      </c>
      <c r="O7" s="226">
        <v>13.98434271810136</v>
      </c>
      <c r="P7" s="226">
        <v>15.752513236696419</v>
      </c>
      <c r="Q7" s="226">
        <v>16.059145186543731</v>
      </c>
      <c r="R7" s="226">
        <v>19.671658569951301</v>
      </c>
      <c r="S7" s="226">
        <v>20.47373066844715</v>
      </c>
      <c r="T7" s="226">
        <v>20.13742996638625</v>
      </c>
      <c r="U7" s="226">
        <v>21.16677831379172</v>
      </c>
      <c r="V7" s="226">
        <v>17.850096221660859</v>
      </c>
      <c r="W7" s="226">
        <v>19.029968762238578</v>
      </c>
      <c r="DA7" s="174" t="s">
        <v>2396</v>
      </c>
    </row>
    <row r="8" spans="1:105" ht="12" customHeight="1" x14ac:dyDescent="0.25">
      <c r="A8" s="202" t="s">
        <v>94</v>
      </c>
      <c r="B8" s="226">
        <v>30.463791671662879</v>
      </c>
      <c r="C8" s="226">
        <v>29.205402757477369</v>
      </c>
      <c r="D8" s="226">
        <v>29.146374187888281</v>
      </c>
      <c r="E8" s="226">
        <v>32.281461356546437</v>
      </c>
      <c r="F8" s="226">
        <v>33.26826680968324</v>
      </c>
      <c r="G8" s="226">
        <v>30.339425239869321</v>
      </c>
      <c r="H8" s="226">
        <v>24.84735173186807</v>
      </c>
      <c r="I8" s="226">
        <v>27.047209504068579</v>
      </c>
      <c r="J8" s="226">
        <v>25.85439855730872</v>
      </c>
      <c r="K8" s="226">
        <v>20.974938463287131</v>
      </c>
      <c r="L8" s="226">
        <v>18.104936323908571</v>
      </c>
      <c r="M8" s="226">
        <v>18.71500297714832</v>
      </c>
      <c r="N8" s="226">
        <v>17.106733866924319</v>
      </c>
      <c r="O8" s="226">
        <v>17.274776298831089</v>
      </c>
      <c r="P8" s="226">
        <v>19.458986939448518</v>
      </c>
      <c r="Q8" s="226">
        <v>19.837767583377548</v>
      </c>
      <c r="R8" s="226">
        <v>24.300284115822191</v>
      </c>
      <c r="S8" s="226">
        <v>25.291079061022941</v>
      </c>
      <c r="T8" s="226">
        <v>24.87564878200654</v>
      </c>
      <c r="U8" s="226">
        <v>26.14719674056623</v>
      </c>
      <c r="V8" s="226">
        <v>22.050118862051651</v>
      </c>
      <c r="W8" s="226">
        <v>23.507608471000591</v>
      </c>
      <c r="DA8" s="174" t="s">
        <v>2397</v>
      </c>
    </row>
    <row r="9" spans="1:105" ht="12" customHeight="1" x14ac:dyDescent="0.25">
      <c r="A9" s="202" t="s">
        <v>95</v>
      </c>
      <c r="B9" s="226">
        <v>18.85853770150559</v>
      </c>
      <c r="C9" s="226">
        <v>18.079535040343121</v>
      </c>
      <c r="D9" s="226">
        <v>18.04299354488321</v>
      </c>
      <c r="E9" s="226">
        <v>19.983761792147799</v>
      </c>
      <c r="F9" s="226">
        <v>20.59464135837533</v>
      </c>
      <c r="G9" s="226">
        <v>18.781548958014341</v>
      </c>
      <c r="H9" s="226">
        <v>15.381693929251661</v>
      </c>
      <c r="I9" s="226">
        <v>16.743510645375789</v>
      </c>
      <c r="J9" s="226">
        <v>16.00510386881016</v>
      </c>
      <c r="K9" s="226">
        <v>12.984485715368219</v>
      </c>
      <c r="L9" s="226">
        <v>11.20781772432435</v>
      </c>
      <c r="M9" s="226">
        <v>11.585478033472761</v>
      </c>
      <c r="N9" s="226">
        <v>10.589882870000761</v>
      </c>
      <c r="O9" s="226">
        <v>10.69390913737163</v>
      </c>
      <c r="P9" s="226">
        <v>12.04603953394432</v>
      </c>
      <c r="Q9" s="226">
        <v>12.280522789709909</v>
      </c>
      <c r="R9" s="226">
        <v>15.043033024080399</v>
      </c>
      <c r="S9" s="226">
        <v>15.65638227587135</v>
      </c>
      <c r="T9" s="226">
        <v>15.39921115076595</v>
      </c>
      <c r="U9" s="226">
        <v>16.18635988701719</v>
      </c>
      <c r="V9" s="226">
        <v>13.650073581270069</v>
      </c>
      <c r="W9" s="226">
        <v>14.55232905347656</v>
      </c>
      <c r="DA9" s="174" t="s">
        <v>2398</v>
      </c>
    </row>
    <row r="10" spans="1:105" ht="12" customHeight="1" x14ac:dyDescent="0.25">
      <c r="A10" s="56" t="s">
        <v>96</v>
      </c>
      <c r="B10" s="262">
        <v>26.55936597707365</v>
      </c>
      <c r="C10" s="262">
        <v>27.748729453645829</v>
      </c>
      <c r="D10" s="262">
        <v>25.61011510655046</v>
      </c>
      <c r="E10" s="262">
        <v>30.542141846298151</v>
      </c>
      <c r="F10" s="262">
        <v>29.814537459214211</v>
      </c>
      <c r="G10" s="262">
        <v>23.238405788460401</v>
      </c>
      <c r="H10" s="262">
        <v>17.917117269245409</v>
      </c>
      <c r="I10" s="262">
        <v>21.179726461279909</v>
      </c>
      <c r="J10" s="262">
        <v>20.439251493048879</v>
      </c>
      <c r="K10" s="262">
        <v>15.345702529427101</v>
      </c>
      <c r="L10" s="262">
        <v>12.7847700106453</v>
      </c>
      <c r="M10" s="262">
        <v>14.489386195137319</v>
      </c>
      <c r="N10" s="262">
        <v>12.259621811415929</v>
      </c>
      <c r="O10" s="262">
        <v>11.435110713168861</v>
      </c>
      <c r="P10" s="262">
        <v>14.087793953754939</v>
      </c>
      <c r="Q10" s="262">
        <v>14.37815478346184</v>
      </c>
      <c r="R10" s="262">
        <v>18.348205666814771</v>
      </c>
      <c r="S10" s="262">
        <v>19.0404100337757</v>
      </c>
      <c r="T10" s="262">
        <v>19.276792138487671</v>
      </c>
      <c r="U10" s="262">
        <v>21.11945217644173</v>
      </c>
      <c r="V10" s="262">
        <v>18.230720179558499</v>
      </c>
      <c r="W10" s="262">
        <v>19.41799229906708</v>
      </c>
      <c r="DA10" s="68" t="s">
        <v>2399</v>
      </c>
    </row>
    <row r="11" spans="1:105" ht="12" customHeight="1" x14ac:dyDescent="0.25">
      <c r="A11" s="37" t="s">
        <v>160</v>
      </c>
      <c r="B11" s="228">
        <v>3.9813299047626498</v>
      </c>
      <c r="C11" s="228">
        <v>4.172035293784873</v>
      </c>
      <c r="D11" s="228">
        <v>4.0617733973610779</v>
      </c>
      <c r="E11" s="228">
        <v>4.5515786191623926</v>
      </c>
      <c r="F11" s="228">
        <v>4.9704980472658677</v>
      </c>
      <c r="G11" s="228">
        <v>4.784419046083757</v>
      </c>
      <c r="H11" s="228">
        <v>2.641675787841046</v>
      </c>
      <c r="I11" s="228">
        <v>3.9249687374451381</v>
      </c>
      <c r="J11" s="228">
        <v>3.9144223744678301</v>
      </c>
      <c r="K11" s="228">
        <v>3.7523144881665762</v>
      </c>
      <c r="L11" s="228">
        <v>3.6465149523261928</v>
      </c>
      <c r="M11" s="228">
        <v>3.343169308417357</v>
      </c>
      <c r="N11" s="228">
        <v>2.5608354638869</v>
      </c>
      <c r="O11" s="228">
        <v>0.67784692171278116</v>
      </c>
      <c r="P11" s="228">
        <v>0.69163298847272314</v>
      </c>
      <c r="Q11" s="228">
        <v>0.87679584594351156</v>
      </c>
      <c r="R11" s="228">
        <v>0.67791779834463606</v>
      </c>
      <c r="S11" s="228">
        <v>0.57890371048322353</v>
      </c>
      <c r="T11" s="228">
        <v>0.55868999543449305</v>
      </c>
      <c r="U11" s="228">
        <v>0.42350256582896628</v>
      </c>
      <c r="V11" s="228">
        <v>0.33971109607396072</v>
      </c>
      <c r="W11" s="228">
        <v>0.37681927878689431</v>
      </c>
      <c r="DA11" s="69" t="s">
        <v>2400</v>
      </c>
    </row>
    <row r="12" spans="1:105" ht="12" customHeight="1" x14ac:dyDescent="0.25">
      <c r="A12" s="37" t="s">
        <v>162</v>
      </c>
      <c r="B12" s="228">
        <v>16.789308579898719</v>
      </c>
      <c r="C12" s="228">
        <v>19.018575677251789</v>
      </c>
      <c r="D12" s="228">
        <v>16.065949560990411</v>
      </c>
      <c r="E12" s="228">
        <v>20.88744307244956</v>
      </c>
      <c r="F12" s="228">
        <v>18.999829378394281</v>
      </c>
      <c r="G12" s="228">
        <v>10.67904943834318</v>
      </c>
      <c r="H12" s="228">
        <v>7.4257838903438396</v>
      </c>
      <c r="I12" s="228">
        <v>10.457126982282871</v>
      </c>
      <c r="J12" s="228">
        <v>10.122874980783291</v>
      </c>
      <c r="K12" s="228">
        <v>5.1330777777950747</v>
      </c>
      <c r="L12" s="228">
        <v>2.94852623923552</v>
      </c>
      <c r="M12" s="228">
        <v>6.154488714166237</v>
      </c>
      <c r="N12" s="228">
        <v>4.1533728779071044</v>
      </c>
      <c r="O12" s="228">
        <v>3.8446996052612481</v>
      </c>
      <c r="P12" s="228">
        <v>3.0714871402795292</v>
      </c>
      <c r="Q12" s="228">
        <v>2.174463946174964</v>
      </c>
      <c r="R12" s="228">
        <v>4.660739745071159</v>
      </c>
      <c r="S12" s="228">
        <v>4.1440331797013963</v>
      </c>
      <c r="T12" s="228">
        <v>4.5825393716269511</v>
      </c>
      <c r="U12" s="228">
        <v>5.860571280825134</v>
      </c>
      <c r="V12" s="228">
        <v>4.2607918796903892</v>
      </c>
      <c r="W12" s="228">
        <v>4.3985880355717679</v>
      </c>
      <c r="DA12" s="69" t="s">
        <v>2401</v>
      </c>
    </row>
    <row r="13" spans="1:105" ht="12" customHeight="1" x14ac:dyDescent="0.25">
      <c r="A13" s="37" t="s">
        <v>97</v>
      </c>
      <c r="B13" s="228">
        <v>7.7386070507279672E-4</v>
      </c>
      <c r="C13" s="228">
        <v>4.6431642304349931E-3</v>
      </c>
      <c r="D13" s="228">
        <v>2.0894239036963962E-2</v>
      </c>
      <c r="E13" s="228">
        <v>2.0894239036958751E-2</v>
      </c>
      <c r="F13" s="228">
        <v>2.1152192605317938E-2</v>
      </c>
      <c r="G13" s="228">
        <v>2.2441960447109732E-2</v>
      </c>
      <c r="H13" s="228">
        <v>7.5408426483213623E-2</v>
      </c>
      <c r="I13" s="228">
        <v>8.4436801375682186E-2</v>
      </c>
      <c r="J13" s="228">
        <v>0.1100601891658339</v>
      </c>
      <c r="K13" s="228">
        <v>0.1902837489251254</v>
      </c>
      <c r="L13" s="228">
        <v>0.19509888220113719</v>
      </c>
      <c r="M13" s="228">
        <v>0.1950988822011</v>
      </c>
      <c r="N13" s="228">
        <v>0.1950988822010776</v>
      </c>
      <c r="O13" s="228">
        <v>0.20283748925191919</v>
      </c>
      <c r="P13" s="228">
        <v>0.20696474634562809</v>
      </c>
      <c r="Q13" s="228">
        <v>0.20696474634559961</v>
      </c>
      <c r="R13" s="228">
        <v>0.20748065348236031</v>
      </c>
      <c r="S13" s="228">
        <v>0.22966466036109809</v>
      </c>
      <c r="T13" s="228">
        <v>0.2296646603611262</v>
      </c>
      <c r="U13" s="228">
        <v>0.24084264832318131</v>
      </c>
      <c r="V13" s="228">
        <v>0.25674978503863272</v>
      </c>
      <c r="W13" s="228">
        <v>0.25631986242471422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2.866201460328893</v>
      </c>
      <c r="Q14" s="228">
        <v>3.354312808137951</v>
      </c>
      <c r="R14" s="228">
        <v>4.504912148593208</v>
      </c>
      <c r="S14" s="228">
        <v>5.0626970004190648</v>
      </c>
      <c r="T14" s="228">
        <v>5.5837592741552982</v>
      </c>
      <c r="U14" s="228">
        <v>6.66679552409573</v>
      </c>
      <c r="V14" s="228">
        <v>6.6286042703387809</v>
      </c>
      <c r="W14" s="228">
        <v>7.1505276600429184</v>
      </c>
      <c r="DA14" s="69" t="s">
        <v>2403</v>
      </c>
    </row>
    <row r="15" spans="1:105" ht="12" customHeight="1" x14ac:dyDescent="0.25">
      <c r="A15" s="37" t="s">
        <v>38</v>
      </c>
      <c r="B15" s="228">
        <v>5.7879536317072082</v>
      </c>
      <c r="C15" s="228">
        <v>4.553475318378732</v>
      </c>
      <c r="D15" s="228">
        <v>5.4614979091620146</v>
      </c>
      <c r="E15" s="228">
        <v>5.0822259156492366</v>
      </c>
      <c r="F15" s="228">
        <v>5.8230578409487403</v>
      </c>
      <c r="G15" s="228">
        <v>7.7524953435863484</v>
      </c>
      <c r="H15" s="228">
        <v>7.7742491645773093</v>
      </c>
      <c r="I15" s="228">
        <v>6.71319394017622</v>
      </c>
      <c r="J15" s="228">
        <v>6.2918939486319214</v>
      </c>
      <c r="K15" s="228">
        <v>6.2700265145403211</v>
      </c>
      <c r="L15" s="228">
        <v>5.9946299368824469</v>
      </c>
      <c r="M15" s="228">
        <v>4.796629290352632</v>
      </c>
      <c r="N15" s="228">
        <v>5.3503145874208426</v>
      </c>
      <c r="O15" s="228">
        <v>6.7097266969429157</v>
      </c>
      <c r="P15" s="228">
        <v>7.2515076183281622</v>
      </c>
      <c r="Q15" s="228">
        <v>7.7656174368598139</v>
      </c>
      <c r="R15" s="228">
        <v>8.2971553213234106</v>
      </c>
      <c r="S15" s="228">
        <v>9.0251114828109138</v>
      </c>
      <c r="T15" s="228">
        <v>8.3221388369098026</v>
      </c>
      <c r="U15" s="228">
        <v>7.927740157368719</v>
      </c>
      <c r="V15" s="228">
        <v>6.7448631484167354</v>
      </c>
      <c r="W15" s="228">
        <v>7.2357374622407864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175.67577502432317</v>
      </c>
      <c r="C16" s="263">
        <f t="shared" si="0"/>
        <v>183.28091283568273</v>
      </c>
      <c r="D16" s="263">
        <f t="shared" si="0"/>
        <v>169.58688604403204</v>
      </c>
      <c r="E16" s="263">
        <f t="shared" si="0"/>
        <v>201.68898606645118</v>
      </c>
      <c r="F16" s="263">
        <f t="shared" si="0"/>
        <v>195.63624255150384</v>
      </c>
      <c r="G16" s="263">
        <f t="shared" si="0"/>
        <v>152.23319583914235</v>
      </c>
      <c r="H16" s="263">
        <f t="shared" si="0"/>
        <v>119.03617192142842</v>
      </c>
      <c r="I16" s="263">
        <f t="shared" si="0"/>
        <v>140.06582403089925</v>
      </c>
      <c r="J16" s="263">
        <f t="shared" si="0"/>
        <v>135.27117385279416</v>
      </c>
      <c r="K16" s="263">
        <f t="shared" si="0"/>
        <v>100.87995540047105</v>
      </c>
      <c r="L16" s="263">
        <f t="shared" si="0"/>
        <v>83.681630457329533</v>
      </c>
      <c r="M16" s="263">
        <f t="shared" si="0"/>
        <v>95.151140854627982</v>
      </c>
      <c r="N16" s="263">
        <f t="shared" si="0"/>
        <v>79.924549274432195</v>
      </c>
      <c r="O16" s="263">
        <f t="shared" si="0"/>
        <v>73.686612675281054</v>
      </c>
      <c r="P16" s="263">
        <f t="shared" si="0"/>
        <v>81.179528128787737</v>
      </c>
      <c r="Q16" s="263">
        <f t="shared" si="0"/>
        <v>81.236904832994725</v>
      </c>
      <c r="R16" s="263">
        <f t="shared" si="0"/>
        <v>103.23298348291905</v>
      </c>
      <c r="S16" s="263">
        <f t="shared" si="0"/>
        <v>105.54921995027773</v>
      </c>
      <c r="T16" s="263">
        <f t="shared" si="0"/>
        <v>105.1511414275484</v>
      </c>
      <c r="U16" s="263">
        <f t="shared" si="0"/>
        <v>113.16971712355064</v>
      </c>
      <c r="V16" s="263">
        <f t="shared" si="0"/>
        <v>94.032051730127748</v>
      </c>
      <c r="W16" s="263">
        <f t="shared" si="0"/>
        <v>99.767371231901436</v>
      </c>
      <c r="DA16" s="70"/>
    </row>
    <row r="17" spans="1:105" ht="12" customHeight="1" x14ac:dyDescent="0.25">
      <c r="A17" s="60" t="s">
        <v>2406</v>
      </c>
      <c r="B17" s="331">
        <v>141.5970113459245</v>
      </c>
      <c r="C17" s="331">
        <v>156.33188977465369</v>
      </c>
      <c r="D17" s="331">
        <v>137.63784323931361</v>
      </c>
      <c r="E17" s="331">
        <v>171.60560395427871</v>
      </c>
      <c r="F17" s="331">
        <v>160.1103731662339</v>
      </c>
      <c r="G17" s="331">
        <v>104.6531170999156</v>
      </c>
      <c r="H17" s="331">
        <v>74.828931413322607</v>
      </c>
      <c r="I17" s="331">
        <v>100.8207346852394</v>
      </c>
      <c r="J17" s="331">
        <v>98.690536604189475</v>
      </c>
      <c r="K17" s="331">
        <v>63.93698459957406</v>
      </c>
      <c r="L17" s="331">
        <v>48.001180801808857</v>
      </c>
      <c r="M17" s="331">
        <v>66.687295522867998</v>
      </c>
      <c r="N17" s="331">
        <v>47.385451204975801</v>
      </c>
      <c r="O17" s="331">
        <v>30.71251795722198</v>
      </c>
      <c r="P17" s="331">
        <v>28.867638275465719</v>
      </c>
      <c r="Q17" s="331">
        <v>23.900405289017719</v>
      </c>
      <c r="R17" s="331">
        <v>41.942359726403438</v>
      </c>
      <c r="S17" s="331">
        <v>37.691671046002497</v>
      </c>
      <c r="T17" s="331">
        <v>41.36981285625594</v>
      </c>
      <c r="U17" s="331">
        <v>51.193028139288828</v>
      </c>
      <c r="V17" s="331">
        <v>39.16843990516692</v>
      </c>
      <c r="W17" s="331">
        <v>40.353488678179623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4.1837378459132717</v>
      </c>
      <c r="C19" s="232">
        <v>4.2572832327193053</v>
      </c>
      <c r="D19" s="232">
        <v>4.1924875360843146</v>
      </c>
      <c r="E19" s="232">
        <v>4.2539859382059069</v>
      </c>
      <c r="F19" s="232">
        <v>4.2035659486234449</v>
      </c>
      <c r="G19" s="232">
        <v>3.9861197869190241</v>
      </c>
      <c r="H19" s="232">
        <v>3.5773464118970462</v>
      </c>
      <c r="I19" s="232">
        <v>3.731013458286919</v>
      </c>
      <c r="J19" s="232">
        <v>3.7462760916634652</v>
      </c>
      <c r="K19" s="232">
        <v>2.391691090295514</v>
      </c>
      <c r="L19" s="232">
        <v>2.316542757824207</v>
      </c>
      <c r="M19" s="232">
        <v>2.1592882788381078</v>
      </c>
      <c r="N19" s="232">
        <v>2.0497122683120832</v>
      </c>
      <c r="O19" s="232">
        <v>1.301951743649387</v>
      </c>
      <c r="P19" s="232">
        <v>1.7207419276560429</v>
      </c>
      <c r="Q19" s="232">
        <v>1.3717967009927641</v>
      </c>
      <c r="R19" s="232">
        <v>2.0650507350457601</v>
      </c>
      <c r="S19" s="232">
        <v>1.970695511221461</v>
      </c>
      <c r="T19" s="232">
        <v>1.5312089976872081</v>
      </c>
      <c r="U19" s="232">
        <v>1.608175596755427</v>
      </c>
      <c r="V19" s="232">
        <v>1.302385346052072</v>
      </c>
      <c r="W19" s="232">
        <v>0.61094388660983612</v>
      </c>
      <c r="DA19" s="71" t="s">
        <v>2409</v>
      </c>
    </row>
    <row r="20" spans="1:105" ht="12" customHeight="1" x14ac:dyDescent="0.25">
      <c r="A20" s="59" t="s">
        <v>160</v>
      </c>
      <c r="B20" s="232">
        <v>23.441583948924659</v>
      </c>
      <c r="C20" s="232">
        <v>24.691530640308201</v>
      </c>
      <c r="D20" s="232">
        <v>23.760838929858139</v>
      </c>
      <c r="E20" s="232">
        <v>26.942304629203921</v>
      </c>
      <c r="F20" s="232">
        <v>30.32449088263504</v>
      </c>
      <c r="G20" s="232">
        <v>29.363840266276451</v>
      </c>
      <c r="H20" s="232">
        <v>15.02154027036236</v>
      </c>
      <c r="I20" s="232">
        <v>22.94522549960962</v>
      </c>
      <c r="J20" s="232">
        <v>22.75818157255566</v>
      </c>
      <c r="K20" s="232">
        <v>22.1086217499486</v>
      </c>
      <c r="L20" s="232">
        <v>21.70430777954617</v>
      </c>
      <c r="M20" s="232">
        <v>19.838817709776109</v>
      </c>
      <c r="N20" s="232">
        <v>15.5742760425843</v>
      </c>
      <c r="O20" s="232">
        <v>4.3414373094066523</v>
      </c>
      <c r="P20" s="232">
        <v>4.9893940151786653</v>
      </c>
      <c r="Q20" s="232">
        <v>6.473716356729228</v>
      </c>
      <c r="R20" s="232">
        <v>5.0077409795384202</v>
      </c>
      <c r="S20" s="232">
        <v>4.3526317563832313</v>
      </c>
      <c r="T20" s="232">
        <v>4.2818307729089744</v>
      </c>
      <c r="U20" s="232">
        <v>3.3108157287448732</v>
      </c>
      <c r="V20" s="232">
        <v>2.7632551317232759</v>
      </c>
      <c r="W20" s="232">
        <v>3.094127791486982</v>
      </c>
      <c r="DA20" s="71" t="s">
        <v>2410</v>
      </c>
    </row>
    <row r="21" spans="1:105" ht="12" customHeight="1" x14ac:dyDescent="0.25">
      <c r="A21" s="59" t="s">
        <v>70</v>
      </c>
      <c r="B21" s="232">
        <v>15.118292335926609</v>
      </c>
      <c r="C21" s="232">
        <v>14.82464554283996</v>
      </c>
      <c r="D21" s="232">
        <v>15.70082974101873</v>
      </c>
      <c r="E21" s="232">
        <v>16.769604778110821</v>
      </c>
      <c r="F21" s="232">
        <v>9.6663362303924902</v>
      </c>
      <c r="G21" s="232">
        <v>5.7616777400831944</v>
      </c>
      <c r="H21" s="232">
        <v>14.004305955234249</v>
      </c>
      <c r="I21" s="232">
        <v>13.01250901941393</v>
      </c>
      <c r="J21" s="232">
        <v>13.33238232521313</v>
      </c>
      <c r="K21" s="232">
        <v>9.1925983054046458</v>
      </c>
      <c r="L21" s="232">
        <v>6.4304993082782174</v>
      </c>
      <c r="M21" s="232">
        <v>8.1676231900655711</v>
      </c>
      <c r="N21" s="232">
        <v>4.5018253185647872</v>
      </c>
      <c r="O21" s="232">
        <v>0.44480477569438348</v>
      </c>
      <c r="P21" s="232">
        <v>0</v>
      </c>
      <c r="Q21" s="232">
        <v>0</v>
      </c>
      <c r="R21" s="232">
        <v>0.44094337126815503</v>
      </c>
      <c r="S21" s="232">
        <v>0.21039800807648321</v>
      </c>
      <c r="T21" s="232">
        <v>0.43593995844496231</v>
      </c>
      <c r="U21" s="232">
        <v>0.45785258830158437</v>
      </c>
      <c r="V21" s="232">
        <v>0.44495291361148209</v>
      </c>
      <c r="W21" s="232">
        <v>0.53085547833913516</v>
      </c>
      <c r="DA21" s="71" t="s">
        <v>2411</v>
      </c>
    </row>
    <row r="22" spans="1:105" ht="12" customHeight="1" x14ac:dyDescent="0.25">
      <c r="A22" s="59" t="s">
        <v>162</v>
      </c>
      <c r="B22" s="232">
        <v>98.853397215159958</v>
      </c>
      <c r="C22" s="232">
        <v>112.5584303587862</v>
      </c>
      <c r="D22" s="232">
        <v>93.983687032352435</v>
      </c>
      <c r="E22" s="232">
        <v>123.639708608758</v>
      </c>
      <c r="F22" s="232">
        <v>115.9159801045829</v>
      </c>
      <c r="G22" s="232">
        <v>65.541479306636987</v>
      </c>
      <c r="H22" s="232">
        <v>42.225738775828937</v>
      </c>
      <c r="I22" s="232">
        <v>61.131986707928903</v>
      </c>
      <c r="J22" s="232">
        <v>58.853696614757212</v>
      </c>
      <c r="K22" s="232">
        <v>30.244073453925299</v>
      </c>
      <c r="L22" s="232">
        <v>17.54983095616026</v>
      </c>
      <c r="M22" s="232">
        <v>36.521566344188209</v>
      </c>
      <c r="N22" s="232">
        <v>25.259637575514631</v>
      </c>
      <c r="O22" s="232">
        <v>24.62432412847156</v>
      </c>
      <c r="P22" s="232">
        <v>22.157502332631012</v>
      </c>
      <c r="Q22" s="232">
        <v>16.054892231295732</v>
      </c>
      <c r="R22" s="232">
        <v>34.428624640551106</v>
      </c>
      <c r="S22" s="232">
        <v>31.15794577032133</v>
      </c>
      <c r="T22" s="232">
        <v>35.120833127214787</v>
      </c>
      <c r="U22" s="232">
        <v>45.81618422548695</v>
      </c>
      <c r="V22" s="232">
        <v>34.657846513780093</v>
      </c>
      <c r="W22" s="232">
        <v>36.117561521743667</v>
      </c>
      <c r="DA22" s="71" t="s">
        <v>2412</v>
      </c>
    </row>
    <row r="23" spans="1:105" ht="12" customHeight="1" x14ac:dyDescent="0.25">
      <c r="A23" s="60" t="s">
        <v>2413</v>
      </c>
      <c r="B23" s="331">
        <v>34.078763678398687</v>
      </c>
      <c r="C23" s="331">
        <v>26.949023061029042</v>
      </c>
      <c r="D23" s="331">
        <v>31.949042804718431</v>
      </c>
      <c r="E23" s="331">
        <v>30.08338211217248</v>
      </c>
      <c r="F23" s="331">
        <v>35.525869385269949</v>
      </c>
      <c r="G23" s="331">
        <v>47.580078739226757</v>
      </c>
      <c r="H23" s="331">
        <v>44.207240508105812</v>
      </c>
      <c r="I23" s="331">
        <v>39.245089345659842</v>
      </c>
      <c r="J23" s="331">
        <v>36.580637248604681</v>
      </c>
      <c r="K23" s="331">
        <v>36.942970800896987</v>
      </c>
      <c r="L23" s="331">
        <v>35.680449655520668</v>
      </c>
      <c r="M23" s="331">
        <v>28.46384533175998</v>
      </c>
      <c r="N23" s="331">
        <v>32.539098069456386</v>
      </c>
      <c r="O23" s="331">
        <v>42.974094718059071</v>
      </c>
      <c r="P23" s="331">
        <v>52.311889853322022</v>
      </c>
      <c r="Q23" s="331">
        <v>57.336499543976998</v>
      </c>
      <c r="R23" s="331">
        <v>61.290623756515622</v>
      </c>
      <c r="S23" s="331">
        <v>67.857548904275234</v>
      </c>
      <c r="T23" s="331">
        <v>63.781328571292462</v>
      </c>
      <c r="U23" s="331">
        <v>61.97668898426182</v>
      </c>
      <c r="V23" s="331">
        <v>54.863611824960827</v>
      </c>
      <c r="W23" s="331">
        <v>59.413882553721812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84.37236233640499</v>
      </c>
      <c r="C24" s="263">
        <f t="shared" si="1"/>
        <v>86.611762055351335</v>
      </c>
      <c r="D24" s="263">
        <f t="shared" si="1"/>
        <v>81.185061307574244</v>
      </c>
      <c r="E24" s="263">
        <f t="shared" si="1"/>
        <v>95.40760297462252</v>
      </c>
      <c r="F24" s="263">
        <f t="shared" si="1"/>
        <v>93.835812664110605</v>
      </c>
      <c r="G24" s="263">
        <f t="shared" si="1"/>
        <v>74.358254684029674</v>
      </c>
      <c r="H24" s="263">
        <f t="shared" si="1"/>
        <v>57.826418521495462</v>
      </c>
      <c r="I24" s="263">
        <f t="shared" si="1"/>
        <v>67.948698124048079</v>
      </c>
      <c r="J24" s="263">
        <f t="shared" si="1"/>
        <v>65.448220797456358</v>
      </c>
      <c r="K24" s="263">
        <f t="shared" si="1"/>
        <v>48.385138847025814</v>
      </c>
      <c r="L24" s="263">
        <f t="shared" si="1"/>
        <v>39.207947333870671</v>
      </c>
      <c r="M24" s="263">
        <f t="shared" si="1"/>
        <v>45.957345981740559</v>
      </c>
      <c r="N24" s="263">
        <f t="shared" si="1"/>
        <v>38.700586637956214</v>
      </c>
      <c r="O24" s="263">
        <f t="shared" si="1"/>
        <v>35.922371187745441</v>
      </c>
      <c r="P24" s="263">
        <f t="shared" si="1"/>
        <v>38.792237820733327</v>
      </c>
      <c r="Q24" s="263">
        <f t="shared" si="1"/>
        <v>37.525439928911389</v>
      </c>
      <c r="R24" s="263">
        <f t="shared" si="1"/>
        <v>50.278075532515999</v>
      </c>
      <c r="S24" s="263">
        <f t="shared" si="1"/>
        <v>50.712677781438067</v>
      </c>
      <c r="T24" s="263">
        <f t="shared" si="1"/>
        <v>51.155409721447128</v>
      </c>
      <c r="U24" s="263">
        <f t="shared" si="1"/>
        <v>55.95896926039282</v>
      </c>
      <c r="V24" s="263">
        <f t="shared" si="1"/>
        <v>46.126473457469757</v>
      </c>
      <c r="W24" s="263">
        <f t="shared" si="1"/>
        <v>48.836551360079426</v>
      </c>
      <c r="DA24" s="70"/>
    </row>
    <row r="25" spans="1:105" ht="12" customHeight="1" x14ac:dyDescent="0.25">
      <c r="A25" s="60" t="s">
        <v>2416</v>
      </c>
      <c r="B25" s="264">
        <v>65.876488821466808</v>
      </c>
      <c r="C25" s="264">
        <v>68.879910381168642</v>
      </c>
      <c r="D25" s="264">
        <v>63.489048407784942</v>
      </c>
      <c r="E25" s="264">
        <v>75.808144293862185</v>
      </c>
      <c r="F25" s="264">
        <v>73.637222101088639</v>
      </c>
      <c r="G25" s="264">
        <v>55.937889359823288</v>
      </c>
      <c r="H25" s="264">
        <v>42.740526398575561</v>
      </c>
      <c r="I25" s="264">
        <v>51.527178068006442</v>
      </c>
      <c r="J25" s="264">
        <v>49.750907387661769</v>
      </c>
      <c r="K25" s="264">
        <v>35.650354780030057</v>
      </c>
      <c r="L25" s="264">
        <v>28.215664565783321</v>
      </c>
      <c r="M25" s="264">
        <v>34.594665602757651</v>
      </c>
      <c r="N25" s="264">
        <v>28.314355361609302</v>
      </c>
      <c r="O25" s="264">
        <v>25.434114149169421</v>
      </c>
      <c r="P25" s="264">
        <v>26.977852893211018</v>
      </c>
      <c r="Q25" s="264">
        <v>25.481081039003591</v>
      </c>
      <c r="R25" s="264">
        <v>35.524331605052517</v>
      </c>
      <c r="S25" s="264">
        <v>35.357379780102697</v>
      </c>
      <c r="T25" s="264">
        <v>36.052337246657437</v>
      </c>
      <c r="U25" s="264">
        <v>40.083885525049027</v>
      </c>
      <c r="V25" s="264">
        <v>32.738901291224103</v>
      </c>
      <c r="W25" s="264">
        <v>34.564074788400497</v>
      </c>
      <c r="DA25" s="72" t="s">
        <v>2417</v>
      </c>
    </row>
    <row r="26" spans="1:105" ht="12" customHeight="1" x14ac:dyDescent="0.25">
      <c r="A26" s="60" t="s">
        <v>2418</v>
      </c>
      <c r="B26" s="264">
        <v>18.495873514938189</v>
      </c>
      <c r="C26" s="264">
        <v>17.731851674182689</v>
      </c>
      <c r="D26" s="264">
        <v>17.696012899789309</v>
      </c>
      <c r="E26" s="264">
        <v>19.599458680760339</v>
      </c>
      <c r="F26" s="264">
        <v>20.19859056302197</v>
      </c>
      <c r="G26" s="264">
        <v>18.420365324206379</v>
      </c>
      <c r="H26" s="264">
        <v>15.085892122919899</v>
      </c>
      <c r="I26" s="264">
        <v>16.42152005604164</v>
      </c>
      <c r="J26" s="264">
        <v>15.697313409794591</v>
      </c>
      <c r="K26" s="264">
        <v>12.734784066995759</v>
      </c>
      <c r="L26" s="264">
        <v>10.99228276808735</v>
      </c>
      <c r="M26" s="264">
        <v>11.36268037898291</v>
      </c>
      <c r="N26" s="264">
        <v>10.38623127634691</v>
      </c>
      <c r="O26" s="264">
        <v>10.48825703857602</v>
      </c>
      <c r="P26" s="264">
        <v>11.81438492752231</v>
      </c>
      <c r="Q26" s="264">
        <v>12.0443588899078</v>
      </c>
      <c r="R26" s="264">
        <v>14.75374392746348</v>
      </c>
      <c r="S26" s="264">
        <v>15.35529800133537</v>
      </c>
      <c r="T26" s="264">
        <v>15.103072474789689</v>
      </c>
      <c r="U26" s="264">
        <v>15.875083735343789</v>
      </c>
      <c r="V26" s="264">
        <v>13.387572166245651</v>
      </c>
      <c r="W26" s="264">
        <v>14.272476571678929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250.96539289189022</v>
      </c>
      <c r="C27" s="263">
        <f t="shared" si="2"/>
        <v>261.82987547954684</v>
      </c>
      <c r="D27" s="263">
        <f t="shared" si="2"/>
        <v>242.26698006290295</v>
      </c>
      <c r="E27" s="263">
        <f t="shared" si="2"/>
        <v>288.12712295207308</v>
      </c>
      <c r="F27" s="263">
        <f t="shared" si="2"/>
        <v>279.48034650214851</v>
      </c>
      <c r="G27" s="263">
        <f t="shared" si="2"/>
        <v>217.47599405591779</v>
      </c>
      <c r="H27" s="263">
        <f t="shared" si="2"/>
        <v>170.05167417346917</v>
      </c>
      <c r="I27" s="263">
        <f t="shared" si="2"/>
        <v>200.09403432985604</v>
      </c>
      <c r="J27" s="263">
        <f t="shared" si="2"/>
        <v>193.2445340754202</v>
      </c>
      <c r="K27" s="263">
        <f t="shared" si="2"/>
        <v>144.11422200067284</v>
      </c>
      <c r="L27" s="263">
        <f t="shared" si="2"/>
        <v>119.54518636761364</v>
      </c>
      <c r="M27" s="263">
        <f t="shared" si="2"/>
        <v>135.93020122089706</v>
      </c>
      <c r="N27" s="263">
        <f t="shared" si="2"/>
        <v>114.17792753490312</v>
      </c>
      <c r="O27" s="263">
        <f t="shared" si="2"/>
        <v>105.26658953611582</v>
      </c>
      <c r="P27" s="263">
        <f t="shared" si="2"/>
        <v>115.97075446969676</v>
      </c>
      <c r="Q27" s="263">
        <f t="shared" si="2"/>
        <v>116.05272118999247</v>
      </c>
      <c r="R27" s="263">
        <f t="shared" si="2"/>
        <v>147.4756906898844</v>
      </c>
      <c r="S27" s="263">
        <f t="shared" si="2"/>
        <v>150.78459992896819</v>
      </c>
      <c r="T27" s="263">
        <f t="shared" si="2"/>
        <v>150.21591632506914</v>
      </c>
      <c r="U27" s="263">
        <f t="shared" si="2"/>
        <v>161.6710244622152</v>
      </c>
      <c r="V27" s="263">
        <f t="shared" si="2"/>
        <v>134.33150247161106</v>
      </c>
      <c r="W27" s="263">
        <f t="shared" si="2"/>
        <v>142.52481604557349</v>
      </c>
      <c r="DA27" s="70"/>
    </row>
    <row r="28" spans="1:105" ht="12" customHeight="1" x14ac:dyDescent="0.25">
      <c r="A28" s="60" t="s">
        <v>2421</v>
      </c>
      <c r="B28" s="331">
        <v>202.2814447798921</v>
      </c>
      <c r="C28" s="331">
        <v>223.33127110664819</v>
      </c>
      <c r="D28" s="331">
        <v>196.6254903418766</v>
      </c>
      <c r="E28" s="331">
        <v>245.15086279182671</v>
      </c>
      <c r="F28" s="331">
        <v>228.72910452319141</v>
      </c>
      <c r="G28" s="331">
        <v>149.5044529998795</v>
      </c>
      <c r="H28" s="331">
        <v>106.89847344760371</v>
      </c>
      <c r="I28" s="331">
        <v>144.02962097891341</v>
      </c>
      <c r="J28" s="331">
        <v>140.98648086312781</v>
      </c>
      <c r="K28" s="331">
        <v>91.338549427962874</v>
      </c>
      <c r="L28" s="331">
        <v>68.573115431155529</v>
      </c>
      <c r="M28" s="331">
        <v>95.267565032668529</v>
      </c>
      <c r="N28" s="331">
        <v>67.693501721393986</v>
      </c>
      <c r="O28" s="331">
        <v>43.875025653174269</v>
      </c>
      <c r="P28" s="331">
        <v>41.239483250665302</v>
      </c>
      <c r="Q28" s="331">
        <v>34.143436127168179</v>
      </c>
      <c r="R28" s="331">
        <v>59.91765675200493</v>
      </c>
      <c r="S28" s="331">
        <v>53.845244351432143</v>
      </c>
      <c r="T28" s="331">
        <v>59.099732651794199</v>
      </c>
      <c r="U28" s="331">
        <v>73.132897341841172</v>
      </c>
      <c r="V28" s="331">
        <v>55.954914150238437</v>
      </c>
      <c r="W28" s="331">
        <v>57.647840968828042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5.9767683513046741</v>
      </c>
      <c r="C30" s="232">
        <v>6.0818331895990072</v>
      </c>
      <c r="D30" s="232">
        <v>5.9892679086918816</v>
      </c>
      <c r="E30" s="232">
        <v>6.0771227688655811</v>
      </c>
      <c r="F30" s="232">
        <v>6.0050942123192081</v>
      </c>
      <c r="G30" s="232">
        <v>5.6944568384557508</v>
      </c>
      <c r="H30" s="232">
        <v>5.110494874138638</v>
      </c>
      <c r="I30" s="232">
        <v>5.3300192261241692</v>
      </c>
      <c r="J30" s="232">
        <v>5.351822988090662</v>
      </c>
      <c r="K30" s="232">
        <v>3.4167015575650179</v>
      </c>
      <c r="L30" s="232">
        <v>3.3093467968917238</v>
      </c>
      <c r="M30" s="232">
        <v>3.0846975411972961</v>
      </c>
      <c r="N30" s="232">
        <v>2.9281603833029748</v>
      </c>
      <c r="O30" s="232">
        <v>1.859931062356267</v>
      </c>
      <c r="P30" s="232">
        <v>2.4582027537943469</v>
      </c>
      <c r="Q30" s="232">
        <v>1.9597095728468059</v>
      </c>
      <c r="R30" s="232">
        <v>2.9500724786368</v>
      </c>
      <c r="S30" s="232">
        <v>2.815279301744944</v>
      </c>
      <c r="T30" s="232">
        <v>2.187441425267441</v>
      </c>
      <c r="U30" s="232">
        <v>2.297393709650609</v>
      </c>
      <c r="V30" s="232">
        <v>1.860550494360103</v>
      </c>
      <c r="W30" s="232">
        <v>0.8727769808711946</v>
      </c>
      <c r="DA30" s="71" t="s">
        <v>2424</v>
      </c>
    </row>
    <row r="31" spans="1:105" ht="12" customHeight="1" x14ac:dyDescent="0.25">
      <c r="A31" s="59" t="s">
        <v>160</v>
      </c>
      <c r="B31" s="232">
        <v>33.487977069892374</v>
      </c>
      <c r="C31" s="232">
        <v>35.273615200440283</v>
      </c>
      <c r="D31" s="232">
        <v>33.944055614083069</v>
      </c>
      <c r="E31" s="232">
        <v>38.489006613148447</v>
      </c>
      <c r="F31" s="232">
        <v>43.320701260907192</v>
      </c>
      <c r="G31" s="232">
        <v>41.948343237537813</v>
      </c>
      <c r="H31" s="232">
        <v>21.459343243374811</v>
      </c>
      <c r="I31" s="232">
        <v>32.778893570870878</v>
      </c>
      <c r="J31" s="232">
        <v>32.5116879607938</v>
      </c>
      <c r="K31" s="232">
        <v>31.583745357069411</v>
      </c>
      <c r="L31" s="232">
        <v>31.00615397078025</v>
      </c>
      <c r="M31" s="232">
        <v>28.341168156823009</v>
      </c>
      <c r="N31" s="232">
        <v>22.248965775120421</v>
      </c>
      <c r="O31" s="232">
        <v>6.2020532991523618</v>
      </c>
      <c r="P31" s="232">
        <v>7.1277057359695197</v>
      </c>
      <c r="Q31" s="232">
        <v>9.2481662238988989</v>
      </c>
      <c r="R31" s="232">
        <v>7.1539156850548871</v>
      </c>
      <c r="S31" s="232">
        <v>6.2180453662617579</v>
      </c>
      <c r="T31" s="232">
        <v>6.1169011041556773</v>
      </c>
      <c r="U31" s="232">
        <v>4.7297367553498182</v>
      </c>
      <c r="V31" s="232">
        <v>3.94750733103325</v>
      </c>
      <c r="W31" s="232">
        <v>4.4201825592671158</v>
      </c>
      <c r="DA31" s="71" t="s">
        <v>2425</v>
      </c>
    </row>
    <row r="32" spans="1:105" ht="12" customHeight="1" x14ac:dyDescent="0.25">
      <c r="A32" s="59" t="s">
        <v>70</v>
      </c>
      <c r="B32" s="232">
        <v>21.597560479895161</v>
      </c>
      <c r="C32" s="232">
        <v>21.178065061199941</v>
      </c>
      <c r="D32" s="232">
        <v>22.429756772883909</v>
      </c>
      <c r="E32" s="232">
        <v>23.956578254444029</v>
      </c>
      <c r="F32" s="232">
        <v>13.809051757703561</v>
      </c>
      <c r="G32" s="232">
        <v>8.230968200118852</v>
      </c>
      <c r="H32" s="232">
        <v>20.006151364620361</v>
      </c>
      <c r="I32" s="232">
        <v>18.589298599162749</v>
      </c>
      <c r="J32" s="232">
        <v>19.04626046459018</v>
      </c>
      <c r="K32" s="232">
        <v>13.132283293435201</v>
      </c>
      <c r="L32" s="232">
        <v>9.1864275832545985</v>
      </c>
      <c r="M32" s="232">
        <v>11.668033128665099</v>
      </c>
      <c r="N32" s="232">
        <v>6.4311790265211224</v>
      </c>
      <c r="O32" s="232">
        <v>0.63543539384911951</v>
      </c>
      <c r="P32" s="232">
        <v>0</v>
      </c>
      <c r="Q32" s="232">
        <v>0</v>
      </c>
      <c r="R32" s="232">
        <v>0.62991910181165023</v>
      </c>
      <c r="S32" s="232">
        <v>0.3005685829664046</v>
      </c>
      <c r="T32" s="232">
        <v>0.62277136920708909</v>
      </c>
      <c r="U32" s="232">
        <v>0.65407512614512042</v>
      </c>
      <c r="V32" s="232">
        <v>0.63564701944497426</v>
      </c>
      <c r="W32" s="232">
        <v>0.75836496905590767</v>
      </c>
      <c r="DA32" s="71" t="s">
        <v>2426</v>
      </c>
    </row>
    <row r="33" spans="1:105" ht="12" customHeight="1" x14ac:dyDescent="0.25">
      <c r="A33" s="59" t="s">
        <v>162</v>
      </c>
      <c r="B33" s="232">
        <v>141.2191388787999</v>
      </c>
      <c r="C33" s="232">
        <v>160.7977576554089</v>
      </c>
      <c r="D33" s="232">
        <v>134.26241004621781</v>
      </c>
      <c r="E33" s="232">
        <v>176.6281551553686</v>
      </c>
      <c r="F33" s="232">
        <v>165.5942572922614</v>
      </c>
      <c r="G33" s="232">
        <v>93.630684723767132</v>
      </c>
      <c r="H33" s="232">
        <v>60.322483965469907</v>
      </c>
      <c r="I33" s="232">
        <v>87.331409582755569</v>
      </c>
      <c r="J33" s="232">
        <v>84.076709449653137</v>
      </c>
      <c r="K33" s="232">
        <v>43.20581921989325</v>
      </c>
      <c r="L33" s="232">
        <v>25.071187080228949</v>
      </c>
      <c r="M33" s="232">
        <v>52.173666205983132</v>
      </c>
      <c r="N33" s="232">
        <v>36.085196536449473</v>
      </c>
      <c r="O33" s="232">
        <v>35.17760589781652</v>
      </c>
      <c r="P33" s="232">
        <v>31.653574760901439</v>
      </c>
      <c r="Q33" s="232">
        <v>22.935560330422469</v>
      </c>
      <c r="R33" s="232">
        <v>49.18374948650159</v>
      </c>
      <c r="S33" s="232">
        <v>44.511351100459031</v>
      </c>
      <c r="T33" s="232">
        <v>50.172618753164002</v>
      </c>
      <c r="U33" s="232">
        <v>65.45169175069563</v>
      </c>
      <c r="V33" s="232">
        <v>49.511209305400108</v>
      </c>
      <c r="W33" s="232">
        <v>51.596516459633818</v>
      </c>
      <c r="DA33" s="71" t="s">
        <v>2427</v>
      </c>
    </row>
    <row r="34" spans="1:105" ht="12" customHeight="1" x14ac:dyDescent="0.25">
      <c r="A34" s="60" t="s">
        <v>2428</v>
      </c>
      <c r="B34" s="331">
        <v>48.683948111998127</v>
      </c>
      <c r="C34" s="331">
        <v>38.498604372898633</v>
      </c>
      <c r="D34" s="331">
        <v>45.641489721026353</v>
      </c>
      <c r="E34" s="331">
        <v>42.97626016024639</v>
      </c>
      <c r="F34" s="331">
        <v>50.751241978957083</v>
      </c>
      <c r="G34" s="331">
        <v>67.971541056038276</v>
      </c>
      <c r="H34" s="331">
        <v>63.153200725865453</v>
      </c>
      <c r="I34" s="331">
        <v>56.06441335094263</v>
      </c>
      <c r="J34" s="331">
        <v>52.258053212292403</v>
      </c>
      <c r="K34" s="331">
        <v>52.775672572709958</v>
      </c>
      <c r="L34" s="331">
        <v>50.972070936458103</v>
      </c>
      <c r="M34" s="331">
        <v>40.662636188228532</v>
      </c>
      <c r="N34" s="331">
        <v>46.484425813509127</v>
      </c>
      <c r="O34" s="331">
        <v>61.391563882941547</v>
      </c>
      <c r="P34" s="331">
        <v>74.731271219031456</v>
      </c>
      <c r="Q34" s="331">
        <v>81.909285062824296</v>
      </c>
      <c r="R34" s="331">
        <v>87.558033937879472</v>
      </c>
      <c r="S34" s="331">
        <v>96.939355577536034</v>
      </c>
      <c r="T34" s="331">
        <v>91.116183673274932</v>
      </c>
      <c r="U34" s="331">
        <v>88.538127120374014</v>
      </c>
      <c r="V34" s="331">
        <v>78.376588321372623</v>
      </c>
      <c r="W34" s="331">
        <v>84.876975076745452</v>
      </c>
      <c r="DA34" s="72" t="s">
        <v>2429</v>
      </c>
    </row>
    <row r="35" spans="1:105" ht="12" customHeight="1" x14ac:dyDescent="0.25">
      <c r="A35" s="57" t="s">
        <v>2430</v>
      </c>
      <c r="B35" s="263">
        <v>153.18636841637019</v>
      </c>
      <c r="C35" s="263">
        <v>159.64679927914659</v>
      </c>
      <c r="D35" s="263">
        <v>147.89478757161311</v>
      </c>
      <c r="E35" s="263">
        <v>175.70324602955981</v>
      </c>
      <c r="F35" s="263">
        <v>170.5638068330945</v>
      </c>
      <c r="G35" s="263">
        <v>131.4319576960915</v>
      </c>
      <c r="H35" s="263">
        <v>101.8487019251979</v>
      </c>
      <c r="I35" s="263">
        <v>121.4894677098134</v>
      </c>
      <c r="J35" s="263">
        <v>117.4616049599025</v>
      </c>
      <c r="K35" s="263">
        <v>86.454239132460245</v>
      </c>
      <c r="L35" s="263">
        <v>70.820243065116244</v>
      </c>
      <c r="M35" s="263">
        <v>82.399849352720409</v>
      </c>
      <c r="N35" s="263">
        <v>67.862302802152939</v>
      </c>
      <c r="O35" s="263">
        <v>58.781677054531897</v>
      </c>
      <c r="P35" s="263">
        <v>62.681914050882718</v>
      </c>
      <c r="Q35" s="263">
        <v>60.173946729806659</v>
      </c>
      <c r="R35" s="263">
        <v>81.968051982378071</v>
      </c>
      <c r="S35" s="263">
        <v>81.585777391134926</v>
      </c>
      <c r="T35" s="263">
        <v>82.930782976805844</v>
      </c>
      <c r="U35" s="263">
        <v>91.714111707035016</v>
      </c>
      <c r="V35" s="263">
        <v>75.019614850004402</v>
      </c>
      <c r="W35" s="263">
        <v>79.111294870656536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4.5261662017418534</v>
      </c>
      <c r="C38" s="231">
        <v>4.3475559766348448</v>
      </c>
      <c r="D38" s="231">
        <v>4.5049169541819793</v>
      </c>
      <c r="E38" s="231">
        <v>4.3555636918828284</v>
      </c>
      <c r="F38" s="231">
        <v>4.4780122380127461</v>
      </c>
      <c r="G38" s="231">
        <v>5.0060957735803244</v>
      </c>
      <c r="H38" s="231">
        <v>4.8690804680341824</v>
      </c>
      <c r="I38" s="231">
        <v>4.4958890696497749</v>
      </c>
      <c r="J38" s="231">
        <v>4.4588226743010893</v>
      </c>
      <c r="K38" s="231">
        <v>3.2295265266775841</v>
      </c>
      <c r="L38" s="231">
        <v>3.4120296198165749</v>
      </c>
      <c r="M38" s="231">
        <v>2.6641827096201118</v>
      </c>
      <c r="N38" s="231">
        <v>2.9302958780312629</v>
      </c>
      <c r="O38" s="231">
        <v>2.486784433882661</v>
      </c>
      <c r="P38" s="231">
        <v>3.7292238482358031</v>
      </c>
      <c r="Q38" s="231">
        <v>3.446911610954031</v>
      </c>
      <c r="R38" s="231">
        <v>4.0227959608531307</v>
      </c>
      <c r="S38" s="231">
        <v>4.2519443616023649</v>
      </c>
      <c r="T38" s="231">
        <v>3.059767461818176</v>
      </c>
      <c r="U38" s="231">
        <v>2.872848578358032</v>
      </c>
      <c r="V38" s="231">
        <v>2.485731399474632</v>
      </c>
      <c r="W38" s="231">
        <v>1.193751187545002</v>
      </c>
      <c r="DA38" s="73" t="s">
        <v>2434</v>
      </c>
    </row>
    <row r="39" spans="1:105" ht="12" customHeight="1" x14ac:dyDescent="0.25">
      <c r="A39" s="46" t="s">
        <v>160</v>
      </c>
      <c r="B39" s="231">
        <v>25.360218276715749</v>
      </c>
      <c r="C39" s="231">
        <v>25.21509745523009</v>
      </c>
      <c r="D39" s="231">
        <v>25.531526383660641</v>
      </c>
      <c r="E39" s="231">
        <v>27.585639803054551</v>
      </c>
      <c r="F39" s="231">
        <v>32.304344202905703</v>
      </c>
      <c r="G39" s="231">
        <v>36.877516108644841</v>
      </c>
      <c r="H39" s="231">
        <v>20.44562642492987</v>
      </c>
      <c r="I39" s="231">
        <v>27.649106516948709</v>
      </c>
      <c r="J39" s="231">
        <v>27.08681729234603</v>
      </c>
      <c r="K39" s="231">
        <v>29.853512729738821</v>
      </c>
      <c r="L39" s="231">
        <v>31.96821676237181</v>
      </c>
      <c r="M39" s="231">
        <v>24.477618685602799</v>
      </c>
      <c r="N39" s="231">
        <v>22.265191849823701</v>
      </c>
      <c r="O39" s="231">
        <v>8.2923340088227544</v>
      </c>
      <c r="P39" s="231">
        <v>10.813107329229039</v>
      </c>
      <c r="Q39" s="231">
        <v>16.266497841760529</v>
      </c>
      <c r="R39" s="231">
        <v>9.755266465663599</v>
      </c>
      <c r="S39" s="231">
        <v>9.3911758307168007</v>
      </c>
      <c r="T39" s="231">
        <v>8.5562496666016674</v>
      </c>
      <c r="U39" s="231">
        <v>5.9144488193453411</v>
      </c>
      <c r="V39" s="231">
        <v>5.2739460456193807</v>
      </c>
      <c r="W39" s="231">
        <v>6.0457577307135146</v>
      </c>
      <c r="DA39" s="73" t="s">
        <v>2435</v>
      </c>
    </row>
    <row r="40" spans="1:105" ht="12" customHeight="1" x14ac:dyDescent="0.25">
      <c r="A40" s="46" t="s">
        <v>70</v>
      </c>
      <c r="B40" s="231">
        <v>16.355686307105781</v>
      </c>
      <c r="C40" s="231">
        <v>15.138991889458911</v>
      </c>
      <c r="D40" s="231">
        <v>16.87087522294722</v>
      </c>
      <c r="E40" s="231">
        <v>17.170033648387871</v>
      </c>
      <c r="F40" s="231">
        <v>10.2974409026742</v>
      </c>
      <c r="G40" s="231">
        <v>7.2359869058667252</v>
      </c>
      <c r="H40" s="231">
        <v>19.0610818030469</v>
      </c>
      <c r="I40" s="231">
        <v>15.68013563155667</v>
      </c>
      <c r="J40" s="231">
        <v>15.86821877501162</v>
      </c>
      <c r="K40" s="231">
        <v>12.41286560662294</v>
      </c>
      <c r="L40" s="231">
        <v>9.4714651978464754</v>
      </c>
      <c r="M40" s="231">
        <v>10.077413328698199</v>
      </c>
      <c r="N40" s="231">
        <v>6.4358692576253116</v>
      </c>
      <c r="O40" s="231">
        <v>0.84959645986029853</v>
      </c>
      <c r="P40" s="231">
        <v>0</v>
      </c>
      <c r="Q40" s="231">
        <v>0</v>
      </c>
      <c r="R40" s="231">
        <v>0.85897415632414986</v>
      </c>
      <c r="S40" s="231">
        <v>0.45395172366262071</v>
      </c>
      <c r="T40" s="231">
        <v>0.87112530175240255</v>
      </c>
      <c r="U40" s="231">
        <v>0.81790891495525586</v>
      </c>
      <c r="V40" s="231">
        <v>0.84923669634682986</v>
      </c>
      <c r="W40" s="231">
        <v>1.037262785619484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106.9442976308068</v>
      </c>
      <c r="C42" s="231">
        <v>114.9451539578228</v>
      </c>
      <c r="D42" s="231">
        <v>100.9874690108232</v>
      </c>
      <c r="E42" s="231">
        <v>126.59200888623459</v>
      </c>
      <c r="F42" s="231">
        <v>123.4840094895018</v>
      </c>
      <c r="G42" s="231">
        <v>82.312358907999624</v>
      </c>
      <c r="H42" s="231">
        <v>57.472913229186993</v>
      </c>
      <c r="I42" s="231">
        <v>73.664336491658204</v>
      </c>
      <c r="J42" s="231">
        <v>70.047746218243802</v>
      </c>
      <c r="K42" s="231">
        <v>40.838901767271572</v>
      </c>
      <c r="L42" s="231">
        <v>25.849098982932201</v>
      </c>
      <c r="M42" s="231">
        <v>45.061202126649931</v>
      </c>
      <c r="N42" s="231">
        <v>36.11151331452362</v>
      </c>
      <c r="O42" s="231">
        <v>47.033529649816963</v>
      </c>
      <c r="P42" s="231">
        <v>48.020150371267569</v>
      </c>
      <c r="Q42" s="231">
        <v>40.341104774942018</v>
      </c>
      <c r="R42" s="231">
        <v>67.0682466979043</v>
      </c>
      <c r="S42" s="231">
        <v>67.225936773518171</v>
      </c>
      <c r="T42" s="231">
        <v>70.180871845000553</v>
      </c>
      <c r="U42" s="231">
        <v>81.846136692744082</v>
      </c>
      <c r="V42" s="231">
        <v>66.147932006930859</v>
      </c>
      <c r="W42" s="231">
        <v>70.571754465145673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0.1194325021493436</v>
      </c>
      <c r="L44" s="231">
        <v>0.119432502149176</v>
      </c>
      <c r="M44" s="231">
        <v>0.1194325021493628</v>
      </c>
      <c r="N44" s="231">
        <v>0.11943250214905381</v>
      </c>
      <c r="O44" s="231">
        <v>0.1194325021492257</v>
      </c>
      <c r="P44" s="231">
        <v>0.1194325021503032</v>
      </c>
      <c r="Q44" s="231">
        <v>0.11943250215007641</v>
      </c>
      <c r="R44" s="231">
        <v>0.26276870163289889</v>
      </c>
      <c r="S44" s="231">
        <v>0.26276870163495192</v>
      </c>
      <c r="T44" s="231">
        <v>0.26276870163304672</v>
      </c>
      <c r="U44" s="231">
        <v>0.26276870163231292</v>
      </c>
      <c r="V44" s="231">
        <v>0.26276870163270072</v>
      </c>
      <c r="W44" s="231">
        <v>0.26276870163284671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2441</v>
      </c>
    </row>
    <row r="46" spans="1:105" ht="12" customHeight="1" x14ac:dyDescent="0.25">
      <c r="A46" s="57" t="s">
        <v>2442</v>
      </c>
      <c r="B46" s="263">
        <v>87.039404776179666</v>
      </c>
      <c r="C46" s="263">
        <v>83.444007878506739</v>
      </c>
      <c r="D46" s="263">
        <v>83.275354822537921</v>
      </c>
      <c r="E46" s="263">
        <v>92.23274673298981</v>
      </c>
      <c r="F46" s="263">
        <v>95.052190884809249</v>
      </c>
      <c r="G46" s="263">
        <v>86.684072113912322</v>
      </c>
      <c r="H46" s="263">
        <v>70.99243351962302</v>
      </c>
      <c r="I46" s="263">
        <v>77.277741440195967</v>
      </c>
      <c r="J46" s="263">
        <v>73.8697101637392</v>
      </c>
      <c r="K46" s="263">
        <v>59.928395609391792</v>
      </c>
      <c r="L46" s="263">
        <v>51.728389496881618</v>
      </c>
      <c r="M46" s="263">
        <v>53.471437077566613</v>
      </c>
      <c r="N46" s="263">
        <v>48.876382476926622</v>
      </c>
      <c r="O46" s="263">
        <v>49.356503710945987</v>
      </c>
      <c r="P46" s="263">
        <v>55.597105541281472</v>
      </c>
      <c r="Q46" s="263">
        <v>56.679335952507287</v>
      </c>
      <c r="R46" s="263">
        <v>69.429383188063412</v>
      </c>
      <c r="S46" s="263">
        <v>72.260225888636967</v>
      </c>
      <c r="T46" s="263">
        <v>71.073282234304401</v>
      </c>
      <c r="U46" s="263">
        <v>74.706276401617814</v>
      </c>
      <c r="V46" s="263">
        <v>63.000339605861853</v>
      </c>
      <c r="W46" s="263">
        <v>67.164595631430259</v>
      </c>
      <c r="DA46" s="70" t="s">
        <v>2443</v>
      </c>
    </row>
    <row r="47" spans="1:105" ht="12" customHeight="1" x14ac:dyDescent="0.25">
      <c r="A47" s="41" t="s">
        <v>2444</v>
      </c>
      <c r="B47" s="352">
        <v>58.939227361603592</v>
      </c>
      <c r="C47" s="352">
        <v>56.504583929102267</v>
      </c>
      <c r="D47" s="352">
        <v>56.390379554238528</v>
      </c>
      <c r="E47" s="352">
        <v>62.455928367844358</v>
      </c>
      <c r="F47" s="352">
        <v>64.365130990779875</v>
      </c>
      <c r="G47" s="352">
        <v>58.698611830922587</v>
      </c>
      <c r="H47" s="352">
        <v>48.072929622235897</v>
      </c>
      <c r="I47" s="352">
        <v>52.329061583626768</v>
      </c>
      <c r="J47" s="352">
        <v>50.021293845841051</v>
      </c>
      <c r="K47" s="352">
        <v>40.580853503317122</v>
      </c>
      <c r="L47" s="352">
        <v>35.028172785031202</v>
      </c>
      <c r="M47" s="352">
        <v>36.208487355475071</v>
      </c>
      <c r="N47" s="352">
        <v>33.096920030968029</v>
      </c>
      <c r="O47" s="352">
        <v>33.422036851858167</v>
      </c>
      <c r="P47" s="352">
        <v>37.647895830296903</v>
      </c>
      <c r="Q47" s="352">
        <v>38.380734300744898</v>
      </c>
      <c r="R47" s="352">
        <v>47.01450121149113</v>
      </c>
      <c r="S47" s="352">
        <v>48.931422426463683</v>
      </c>
      <c r="T47" s="352">
        <v>48.127676788634297</v>
      </c>
      <c r="U47" s="352">
        <v>50.587779425839663</v>
      </c>
      <c r="V47" s="352">
        <v>42.661037830354402</v>
      </c>
      <c r="W47" s="352">
        <v>45.480887452649547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</v>
      </c>
      <c r="E51" s="234">
        <f t="shared" si="3"/>
        <v>1</v>
      </c>
      <c r="F51" s="234">
        <f t="shared" si="3"/>
        <v>1.0000000000000004</v>
      </c>
      <c r="G51" s="234">
        <f t="shared" si="3"/>
        <v>0.99999999999999978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0.99999999999999967</v>
      </c>
      <c r="P51" s="234">
        <f t="shared" si="3"/>
        <v>1.0000000000000002</v>
      </c>
      <c r="Q51" s="234">
        <f t="shared" si="3"/>
        <v>0.99999999999999978</v>
      </c>
      <c r="R51" s="234">
        <f t="shared" si="3"/>
        <v>1</v>
      </c>
      <c r="S51" s="234">
        <f t="shared" si="3"/>
        <v>1.0000000000000002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1.9522118235742777E-2</v>
      </c>
      <c r="C52" s="301">
        <f t="shared" si="4"/>
        <v>1.8349765136541317E-2</v>
      </c>
      <c r="D52" s="301">
        <f t="shared" si="4"/>
        <v>1.939864132301088E-2</v>
      </c>
      <c r="E52" s="301">
        <f t="shared" si="4"/>
        <v>1.8409363635074574E-2</v>
      </c>
      <c r="F52" s="301">
        <f t="shared" si="4"/>
        <v>1.9238001201373898E-2</v>
      </c>
      <c r="G52" s="301">
        <f t="shared" si="4"/>
        <v>2.1605480784187066E-2</v>
      </c>
      <c r="H52" s="301">
        <f t="shared" si="4"/>
        <v>2.2379418849319231E-2</v>
      </c>
      <c r="I52" s="301">
        <f t="shared" si="4"/>
        <v>2.1123274355833509E-2</v>
      </c>
      <c r="J52" s="301">
        <f t="shared" si="4"/>
        <v>2.0968521811562509E-2</v>
      </c>
      <c r="K52" s="301">
        <f t="shared" si="4"/>
        <v>2.2330170365524923E-2</v>
      </c>
      <c r="L52" s="301">
        <f t="shared" si="4"/>
        <v>2.3049785426253359E-2</v>
      </c>
      <c r="M52" s="301">
        <f t="shared" si="4"/>
        <v>2.1414678716743168E-2</v>
      </c>
      <c r="N52" s="301">
        <f t="shared" si="4"/>
        <v>2.2798906351921715E-2</v>
      </c>
      <c r="O52" s="301">
        <f t="shared" si="4"/>
        <v>2.4476184223353709E-2</v>
      </c>
      <c r="P52" s="301">
        <f t="shared" si="4"/>
        <v>2.491994971018744E-2</v>
      </c>
      <c r="Q52" s="301">
        <f t="shared" si="4"/>
        <v>2.5426071922037097E-2</v>
      </c>
      <c r="R52" s="301">
        <f t="shared" si="4"/>
        <v>2.4465173970442754E-2</v>
      </c>
      <c r="S52" s="301">
        <f t="shared" si="4"/>
        <v>2.4869032633418216E-2</v>
      </c>
      <c r="T52" s="301">
        <f t="shared" si="4"/>
        <v>2.4549329797889929E-2</v>
      </c>
      <c r="U52" s="301">
        <f t="shared" si="4"/>
        <v>2.401853763544437E-2</v>
      </c>
      <c r="V52" s="301">
        <f t="shared" si="4"/>
        <v>2.4302216780476869E-2</v>
      </c>
      <c r="W52" s="301">
        <f t="shared" si="4"/>
        <v>2.4403496303721964E-2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2.6550080800610183E-2</v>
      </c>
      <c r="C53" s="235">
        <f t="shared" si="5"/>
        <v>2.4955680585696211E-2</v>
      </c>
      <c r="D53" s="235">
        <f t="shared" si="5"/>
        <v>2.6382152199294805E-2</v>
      </c>
      <c r="E53" s="235">
        <f t="shared" si="5"/>
        <v>2.5036734543701422E-2</v>
      </c>
      <c r="F53" s="235">
        <f t="shared" si="5"/>
        <v>2.6163681633868507E-2</v>
      </c>
      <c r="G53" s="235">
        <f t="shared" si="5"/>
        <v>2.9383453866494404E-2</v>
      </c>
      <c r="H53" s="235">
        <f t="shared" si="5"/>
        <v>3.043600963507416E-2</v>
      </c>
      <c r="I53" s="235">
        <f t="shared" si="5"/>
        <v>2.8727653123933574E-2</v>
      </c>
      <c r="J53" s="235">
        <f t="shared" si="5"/>
        <v>2.8517189663725011E-2</v>
      </c>
      <c r="K53" s="235">
        <f t="shared" si="5"/>
        <v>3.0369031697113889E-2</v>
      </c>
      <c r="L53" s="235">
        <f t="shared" si="5"/>
        <v>3.1347708179704566E-2</v>
      </c>
      <c r="M53" s="235">
        <f t="shared" si="5"/>
        <v>2.9123963054770691E-2</v>
      </c>
      <c r="N53" s="235">
        <f t="shared" si="5"/>
        <v>3.1006512638613516E-2</v>
      </c>
      <c r="O53" s="235">
        <f t="shared" si="5"/>
        <v>3.3287610543761018E-2</v>
      </c>
      <c r="P53" s="235">
        <f t="shared" si="5"/>
        <v>3.3891131605854913E-2</v>
      </c>
      <c r="Q53" s="235">
        <f t="shared" si="5"/>
        <v>3.4579457813970468E-2</v>
      </c>
      <c r="R53" s="235">
        <f t="shared" si="5"/>
        <v>3.3272636599802154E-2</v>
      </c>
      <c r="S53" s="235">
        <f t="shared" si="5"/>
        <v>3.3821884381448786E-2</v>
      </c>
      <c r="T53" s="235">
        <f t="shared" si="5"/>
        <v>3.3387088525130323E-2</v>
      </c>
      <c r="U53" s="235">
        <f t="shared" si="5"/>
        <v>3.2665211184204353E-2</v>
      </c>
      <c r="V53" s="235">
        <f t="shared" si="5"/>
        <v>3.3051014821448538E-2</v>
      </c>
      <c r="W53" s="235">
        <f t="shared" si="5"/>
        <v>3.3188754973061861E-2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3.2797158636047867E-2</v>
      </c>
      <c r="C54" s="235">
        <f t="shared" si="6"/>
        <v>3.0827605429389438E-2</v>
      </c>
      <c r="D54" s="235">
        <f t="shared" si="6"/>
        <v>3.2589717422658301E-2</v>
      </c>
      <c r="E54" s="235">
        <f t="shared" si="6"/>
        <v>3.0927730906925282E-2</v>
      </c>
      <c r="F54" s="235">
        <f t="shared" si="6"/>
        <v>3.2319842018308155E-2</v>
      </c>
      <c r="G54" s="235">
        <f t="shared" si="6"/>
        <v>3.6297207717434284E-2</v>
      </c>
      <c r="H54" s="235">
        <f t="shared" si="6"/>
        <v>3.7597423666856325E-2</v>
      </c>
      <c r="I54" s="235">
        <f t="shared" si="6"/>
        <v>3.5487100917800288E-2</v>
      </c>
      <c r="J54" s="235">
        <f t="shared" si="6"/>
        <v>3.522711664342501E-2</v>
      </c>
      <c r="K54" s="235">
        <f t="shared" si="6"/>
        <v>3.7514686214081876E-2</v>
      </c>
      <c r="L54" s="235">
        <f t="shared" si="6"/>
        <v>3.8723639516105642E-2</v>
      </c>
      <c r="M54" s="235">
        <f t="shared" si="6"/>
        <v>3.597666024412851E-2</v>
      </c>
      <c r="N54" s="235">
        <f t="shared" si="6"/>
        <v>3.8302162671228476E-2</v>
      </c>
      <c r="O54" s="235">
        <f t="shared" si="6"/>
        <v>4.111998949523419E-2</v>
      </c>
      <c r="P54" s="235">
        <f t="shared" si="6"/>
        <v>4.1865515513114897E-2</v>
      </c>
      <c r="Q54" s="235">
        <f t="shared" si="6"/>
        <v>4.2715800829022335E-2</v>
      </c>
      <c r="R54" s="235">
        <f t="shared" si="6"/>
        <v>4.1101492270343834E-2</v>
      </c>
      <c r="S54" s="235">
        <f t="shared" si="6"/>
        <v>4.1779974824142606E-2</v>
      </c>
      <c r="T54" s="235">
        <f t="shared" si="6"/>
        <v>4.1242874060455098E-2</v>
      </c>
      <c r="U54" s="235">
        <f t="shared" si="6"/>
        <v>4.0351143227546529E-2</v>
      </c>
      <c r="V54" s="235">
        <f t="shared" si="6"/>
        <v>4.0827724191201141E-2</v>
      </c>
      <c r="W54" s="235">
        <f t="shared" si="6"/>
        <v>4.0997873790252881E-2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2.0303002965172484E-2</v>
      </c>
      <c r="C55" s="235">
        <f t="shared" si="7"/>
        <v>1.9083755742002974E-2</v>
      </c>
      <c r="D55" s="235">
        <f t="shared" si="7"/>
        <v>2.017458697593132E-2</v>
      </c>
      <c r="E55" s="235">
        <f t="shared" si="7"/>
        <v>1.9145738180477562E-2</v>
      </c>
      <c r="F55" s="235">
        <f t="shared" si="7"/>
        <v>2.0007521249428849E-2</v>
      </c>
      <c r="G55" s="235">
        <f t="shared" si="7"/>
        <v>2.2469700015554553E-2</v>
      </c>
      <c r="H55" s="235">
        <f t="shared" si="7"/>
        <v>2.3274595603292009E-2</v>
      </c>
      <c r="I55" s="235">
        <f t="shared" si="7"/>
        <v>2.1968205330066846E-2</v>
      </c>
      <c r="J55" s="235">
        <f t="shared" si="7"/>
        <v>2.1807262684025008E-2</v>
      </c>
      <c r="K55" s="235">
        <f t="shared" si="7"/>
        <v>2.3223377180145915E-2</v>
      </c>
      <c r="L55" s="235">
        <f t="shared" si="7"/>
        <v>2.3971776843303483E-2</v>
      </c>
      <c r="M55" s="235">
        <f t="shared" si="7"/>
        <v>2.2271265865412872E-2</v>
      </c>
      <c r="N55" s="235">
        <f t="shared" si="7"/>
        <v>2.371086260599856E-2</v>
      </c>
      <c r="O55" s="235">
        <f t="shared" si="7"/>
        <v>2.5455231592287842E-2</v>
      </c>
      <c r="P55" s="235">
        <f t="shared" si="7"/>
        <v>2.5916747698594932E-2</v>
      </c>
      <c r="Q55" s="235">
        <f t="shared" si="7"/>
        <v>2.6443114798918584E-2</v>
      </c>
      <c r="R55" s="235">
        <f t="shared" si="7"/>
        <v>2.5443780929260459E-2</v>
      </c>
      <c r="S55" s="235">
        <f t="shared" si="7"/>
        <v>2.5863793938754955E-2</v>
      </c>
      <c r="T55" s="235">
        <f t="shared" si="7"/>
        <v>2.5531302989805531E-2</v>
      </c>
      <c r="U55" s="235">
        <f t="shared" si="7"/>
        <v>2.4979279140862138E-2</v>
      </c>
      <c r="V55" s="235">
        <f t="shared" si="7"/>
        <v>2.5274305451695945E-2</v>
      </c>
      <c r="W55" s="235">
        <f t="shared" si="7"/>
        <v>2.5379636155870838E-2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2.8593674372885083E-2</v>
      </c>
      <c r="C56" s="302">
        <f t="shared" si="8"/>
        <v>2.9290021776702209E-2</v>
      </c>
      <c r="D56" s="302">
        <f t="shared" si="8"/>
        <v>2.8635685835360598E-2</v>
      </c>
      <c r="E56" s="302">
        <f t="shared" si="8"/>
        <v>2.9261350157306115E-2</v>
      </c>
      <c r="F56" s="302">
        <f t="shared" si="8"/>
        <v>2.8964572938024624E-2</v>
      </c>
      <c r="G56" s="302">
        <f t="shared" si="8"/>
        <v>2.7801754161688511E-2</v>
      </c>
      <c r="H56" s="302">
        <f t="shared" si="8"/>
        <v>2.7111036062510887E-2</v>
      </c>
      <c r="I56" s="302">
        <f t="shared" si="8"/>
        <v>2.7788711076822351E-2</v>
      </c>
      <c r="J56" s="302">
        <f t="shared" si="8"/>
        <v>2.7848874335790422E-2</v>
      </c>
      <c r="K56" s="302">
        <f t="shared" si="8"/>
        <v>2.7446527012879727E-2</v>
      </c>
      <c r="L56" s="302">
        <f t="shared" si="8"/>
        <v>2.734463222247159E-2</v>
      </c>
      <c r="M56" s="302">
        <f t="shared" si="8"/>
        <v>2.7853574211285044E-2</v>
      </c>
      <c r="N56" s="302">
        <f t="shared" si="8"/>
        <v>2.7449426206162128E-2</v>
      </c>
      <c r="O56" s="302">
        <f t="shared" si="8"/>
        <v>2.7219549721993259E-2</v>
      </c>
      <c r="P56" s="302">
        <f t="shared" si="8"/>
        <v>3.0309530406273492E-2</v>
      </c>
      <c r="Q56" s="302">
        <f t="shared" si="8"/>
        <v>3.0959854400846969E-2</v>
      </c>
      <c r="R56" s="302">
        <f t="shared" si="8"/>
        <v>3.1034148810558063E-2</v>
      </c>
      <c r="S56" s="302">
        <f t="shared" si="8"/>
        <v>3.1454089006367821E-2</v>
      </c>
      <c r="T56" s="302">
        <f t="shared" si="8"/>
        <v>3.1960183930249582E-2</v>
      </c>
      <c r="U56" s="302">
        <f t="shared" si="8"/>
        <v>3.2592176060570875E-2</v>
      </c>
      <c r="V56" s="302">
        <f t="shared" si="8"/>
        <v>3.3755773379478479E-2</v>
      </c>
      <c r="W56" s="302">
        <f t="shared" si="8"/>
        <v>3.3865478001274922E-2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0.18913161973014764</v>
      </c>
      <c r="C57" s="303">
        <f t="shared" si="9"/>
        <v>0.19346117944530536</v>
      </c>
      <c r="D57" s="303">
        <f t="shared" si="9"/>
        <v>0.18962182599920802</v>
      </c>
      <c r="E57" s="303">
        <f t="shared" si="9"/>
        <v>0.1932311124040495</v>
      </c>
      <c r="F57" s="303">
        <f t="shared" si="9"/>
        <v>0.1900589678594147</v>
      </c>
      <c r="G57" s="303">
        <f t="shared" si="9"/>
        <v>0.18212737674413512</v>
      </c>
      <c r="H57" s="303">
        <f t="shared" si="9"/>
        <v>0.18011792305699448</v>
      </c>
      <c r="I57" s="303">
        <f t="shared" si="9"/>
        <v>0.18377237887596817</v>
      </c>
      <c r="J57" s="303">
        <f t="shared" si="9"/>
        <v>0.18430958311572623</v>
      </c>
      <c r="K57" s="303">
        <f t="shared" si="9"/>
        <v>0.18042865197260527</v>
      </c>
      <c r="L57" s="303">
        <f t="shared" si="9"/>
        <v>0.17898197673694063</v>
      </c>
      <c r="M57" s="303">
        <f t="shared" si="9"/>
        <v>0.18291315638838207</v>
      </c>
      <c r="N57" s="303">
        <f t="shared" si="9"/>
        <v>0.17895193270369833</v>
      </c>
      <c r="O57" s="303">
        <f t="shared" si="9"/>
        <v>0.17539982496629924</v>
      </c>
      <c r="P57" s="303">
        <f t="shared" si="9"/>
        <v>0.17465569018565924</v>
      </c>
      <c r="Q57" s="303">
        <f t="shared" si="9"/>
        <v>0.17492388859924485</v>
      </c>
      <c r="R57" s="303">
        <f t="shared" si="9"/>
        <v>0.17460823307432216</v>
      </c>
      <c r="S57" s="303">
        <f t="shared" si="9"/>
        <v>0.1743636062973159</v>
      </c>
      <c r="T57" s="303">
        <f t="shared" si="9"/>
        <v>0.17433656992079738</v>
      </c>
      <c r="U57" s="303">
        <f t="shared" si="9"/>
        <v>0.17464692333876655</v>
      </c>
      <c r="V57" s="303">
        <f t="shared" si="9"/>
        <v>0.17410857044301681</v>
      </c>
      <c r="W57" s="303">
        <f t="shared" si="9"/>
        <v>0.1739968614500538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0.15244260115599267</v>
      </c>
      <c r="C58" s="304">
        <f t="shared" si="10"/>
        <v>0.1650152834399774</v>
      </c>
      <c r="D58" s="304">
        <f t="shared" si="10"/>
        <v>0.15389833359434962</v>
      </c>
      <c r="E58" s="304">
        <f t="shared" si="10"/>
        <v>0.16440928378671527</v>
      </c>
      <c r="F58" s="304">
        <f t="shared" si="10"/>
        <v>0.15554588388472515</v>
      </c>
      <c r="G58" s="304">
        <f t="shared" si="10"/>
        <v>0.1252039516114766</v>
      </c>
      <c r="H58" s="304">
        <f t="shared" si="10"/>
        <v>0.11322635374765186</v>
      </c>
      <c r="I58" s="304">
        <f t="shared" si="10"/>
        <v>0.13228113553982943</v>
      </c>
      <c r="J58" s="304">
        <f t="shared" si="10"/>
        <v>0.13446775939698669</v>
      </c>
      <c r="K58" s="304">
        <f t="shared" si="10"/>
        <v>0.1143543719532662</v>
      </c>
      <c r="L58" s="304">
        <f t="shared" si="10"/>
        <v>0.10266705104408649</v>
      </c>
      <c r="M58" s="304">
        <f t="shared" si="10"/>
        <v>0.12819587453742357</v>
      </c>
      <c r="N58" s="304">
        <f t="shared" si="10"/>
        <v>0.10609653920037639</v>
      </c>
      <c r="O58" s="304">
        <f t="shared" si="10"/>
        <v>7.3106498974381179E-2</v>
      </c>
      <c r="P58" s="304">
        <f t="shared" si="10"/>
        <v>6.2107989578760195E-2</v>
      </c>
      <c r="Q58" s="304">
        <f t="shared" si="10"/>
        <v>5.1463701637176444E-2</v>
      </c>
      <c r="R58" s="304">
        <f t="shared" si="10"/>
        <v>7.0941292944484743E-2</v>
      </c>
      <c r="S58" s="304">
        <f t="shared" si="10"/>
        <v>6.2265317489310607E-2</v>
      </c>
      <c r="T58" s="304">
        <f t="shared" si="10"/>
        <v>6.8589567109876695E-2</v>
      </c>
      <c r="U58" s="304">
        <f t="shared" si="10"/>
        <v>7.9002626216347877E-2</v>
      </c>
      <c r="V58" s="304">
        <f t="shared" si="10"/>
        <v>7.2523793248114851E-2</v>
      </c>
      <c r="W58" s="304">
        <f t="shared" si="10"/>
        <v>7.0377522148427532E-2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3.6689018574154998E-2</v>
      </c>
      <c r="C59" s="304">
        <f t="shared" si="11"/>
        <v>2.8445896005327976E-2</v>
      </c>
      <c r="D59" s="304">
        <f t="shared" si="11"/>
        <v>3.5723492404858413E-2</v>
      </c>
      <c r="E59" s="304">
        <f t="shared" si="11"/>
        <v>2.8821828617334257E-2</v>
      </c>
      <c r="F59" s="304">
        <f t="shared" si="11"/>
        <v>3.4513083974689558E-2</v>
      </c>
      <c r="G59" s="304">
        <f t="shared" si="11"/>
        <v>5.6923425132658544E-2</v>
      </c>
      <c r="H59" s="304">
        <f t="shared" si="11"/>
        <v>6.6891569309342619E-2</v>
      </c>
      <c r="I59" s="304">
        <f t="shared" si="11"/>
        <v>5.1491243336138741E-2</v>
      </c>
      <c r="J59" s="304">
        <f t="shared" si="11"/>
        <v>4.9841823718739534E-2</v>
      </c>
      <c r="K59" s="304">
        <f t="shared" si="11"/>
        <v>6.6074280019339071E-2</v>
      </c>
      <c r="L59" s="304">
        <f t="shared" si="11"/>
        <v>7.6314925692854113E-2</v>
      </c>
      <c r="M59" s="304">
        <f t="shared" si="11"/>
        <v>5.4717281850958505E-2</v>
      </c>
      <c r="N59" s="304">
        <f t="shared" si="11"/>
        <v>7.2855393503321902E-2</v>
      </c>
      <c r="O59" s="304">
        <f t="shared" si="11"/>
        <v>0.10229332599191805</v>
      </c>
      <c r="P59" s="304">
        <f t="shared" si="11"/>
        <v>0.11254770060689905</v>
      </c>
      <c r="Q59" s="304">
        <f t="shared" si="11"/>
        <v>0.12346018696206838</v>
      </c>
      <c r="R59" s="304">
        <f t="shared" si="11"/>
        <v>0.10366694012983745</v>
      </c>
      <c r="S59" s="304">
        <f t="shared" si="11"/>
        <v>0.11209828880800529</v>
      </c>
      <c r="T59" s="304">
        <f t="shared" si="11"/>
        <v>0.1057470028109207</v>
      </c>
      <c r="U59" s="304">
        <f t="shared" si="11"/>
        <v>9.5644297122418689E-2</v>
      </c>
      <c r="V59" s="304">
        <f t="shared" si="11"/>
        <v>0.10158477719490196</v>
      </c>
      <c r="W59" s="304">
        <f t="shared" si="11"/>
        <v>0.10361933930162628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9.0834843602846146E-2</v>
      </c>
      <c r="C60" s="303">
        <f t="shared" si="12"/>
        <v>9.1422578498868146E-2</v>
      </c>
      <c r="D60" s="303">
        <f t="shared" si="12"/>
        <v>9.0776238234616891E-2</v>
      </c>
      <c r="E60" s="303">
        <f t="shared" si="12"/>
        <v>9.1406663368896759E-2</v>
      </c>
      <c r="F60" s="303">
        <f t="shared" si="12"/>
        <v>9.1160704533032169E-2</v>
      </c>
      <c r="G60" s="303">
        <f t="shared" si="12"/>
        <v>8.8960057563164663E-2</v>
      </c>
      <c r="H60" s="303">
        <f t="shared" si="12"/>
        <v>8.7499238540628077E-2</v>
      </c>
      <c r="I60" s="303">
        <f t="shared" si="12"/>
        <v>8.9151611266904296E-2</v>
      </c>
      <c r="J60" s="303">
        <f t="shared" si="12"/>
        <v>8.9174463023232023E-2</v>
      </c>
      <c r="K60" s="303">
        <f t="shared" si="12"/>
        <v>8.6539147871544764E-2</v>
      </c>
      <c r="L60" s="303">
        <f t="shared" si="12"/>
        <v>8.3859693928793194E-2</v>
      </c>
      <c r="M60" s="303">
        <f t="shared" si="12"/>
        <v>8.8345795302613342E-2</v>
      </c>
      <c r="N60" s="303">
        <f t="shared" si="12"/>
        <v>8.6651033236976455E-2</v>
      </c>
      <c r="O60" s="303">
        <f t="shared" si="12"/>
        <v>8.5507765792830953E-2</v>
      </c>
      <c r="P60" s="303">
        <f t="shared" si="12"/>
        <v>8.3460513094849753E-2</v>
      </c>
      <c r="Q60" s="303">
        <f t="shared" si="12"/>
        <v>8.0801895237846547E-2</v>
      </c>
      <c r="R60" s="303">
        <f t="shared" si="12"/>
        <v>8.5040319817575524E-2</v>
      </c>
      <c r="S60" s="303">
        <f t="shared" si="12"/>
        <v>8.3775563544011195E-2</v>
      </c>
      <c r="T60" s="303">
        <f t="shared" si="12"/>
        <v>8.4813712363502908E-2</v>
      </c>
      <c r="U60" s="303">
        <f t="shared" si="12"/>
        <v>8.635757040787409E-2</v>
      </c>
      <c r="V60" s="303">
        <f t="shared" si="12"/>
        <v>8.5407201113795253E-2</v>
      </c>
      <c r="W60" s="303">
        <f t="shared" si="12"/>
        <v>8.5172201650443619E-2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7.0922283002388509E-2</v>
      </c>
      <c r="C61" s="304">
        <f t="shared" si="13"/>
        <v>7.2705818059595986E-2</v>
      </c>
      <c r="D61" s="304">
        <f t="shared" si="13"/>
        <v>7.0989624085145794E-2</v>
      </c>
      <c r="E61" s="304">
        <f t="shared" si="13"/>
        <v>7.2629112461120693E-2</v>
      </c>
      <c r="F61" s="304">
        <f t="shared" si="13"/>
        <v>7.1537943307630789E-2</v>
      </c>
      <c r="G61" s="304">
        <f t="shared" si="13"/>
        <v>6.6922467163293836E-2</v>
      </c>
      <c r="H61" s="304">
        <f t="shared" si="13"/>
        <v>6.4672231314322454E-2</v>
      </c>
      <c r="I61" s="304">
        <f t="shared" si="13"/>
        <v>6.760587142395412E-2</v>
      </c>
      <c r="J61" s="304">
        <f t="shared" si="13"/>
        <v>6.778657077543826E-2</v>
      </c>
      <c r="K61" s="304">
        <f t="shared" si="13"/>
        <v>6.3762374098709329E-2</v>
      </c>
      <c r="L61" s="304">
        <f t="shared" si="13"/>
        <v>6.0348912794014768E-2</v>
      </c>
      <c r="M61" s="304">
        <f t="shared" si="13"/>
        <v>6.6502823011535317E-2</v>
      </c>
      <c r="N61" s="304">
        <f t="shared" si="13"/>
        <v>6.3396148758016302E-2</v>
      </c>
      <c r="O61" s="304">
        <f t="shared" si="13"/>
        <v>6.0542057885010193E-2</v>
      </c>
      <c r="P61" s="304">
        <f t="shared" si="13"/>
        <v>5.8042164390458582E-2</v>
      </c>
      <c r="Q61" s="304">
        <f t="shared" si="13"/>
        <v>5.4867301877368699E-2</v>
      </c>
      <c r="R61" s="304">
        <f t="shared" si="13"/>
        <v>6.00858423677239E-2</v>
      </c>
      <c r="S61" s="304">
        <f t="shared" si="13"/>
        <v>5.8409150257924598E-2</v>
      </c>
      <c r="T61" s="304">
        <f t="shared" si="13"/>
        <v>5.9773395969655169E-2</v>
      </c>
      <c r="U61" s="304">
        <f t="shared" si="13"/>
        <v>6.1858662019720824E-2</v>
      </c>
      <c r="V61" s="304">
        <f t="shared" si="13"/>
        <v>6.0618939997708822E-2</v>
      </c>
      <c r="W61" s="304">
        <f t="shared" si="13"/>
        <v>6.0280635420647231E-2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1.9912560600457645E-2</v>
      </c>
      <c r="C62" s="304">
        <f t="shared" si="14"/>
        <v>1.8716760439272159E-2</v>
      </c>
      <c r="D62" s="304">
        <f t="shared" si="14"/>
        <v>1.978661414947111E-2</v>
      </c>
      <c r="E62" s="304">
        <f t="shared" si="14"/>
        <v>1.8777550907776067E-2</v>
      </c>
      <c r="F62" s="304">
        <f t="shared" si="14"/>
        <v>1.9622761225401384E-2</v>
      </c>
      <c r="G62" s="304">
        <f t="shared" si="14"/>
        <v>2.203759039987082E-2</v>
      </c>
      <c r="H62" s="304">
        <f t="shared" si="14"/>
        <v>2.2827007226305627E-2</v>
      </c>
      <c r="I62" s="304">
        <f t="shared" si="14"/>
        <v>2.1545739842950176E-2</v>
      </c>
      <c r="J62" s="304">
        <f t="shared" si="14"/>
        <v>2.1387892247793774E-2</v>
      </c>
      <c r="K62" s="304">
        <f t="shared" si="14"/>
        <v>2.2776773772835428E-2</v>
      </c>
      <c r="L62" s="304">
        <f t="shared" si="14"/>
        <v>2.3510781134778429E-2</v>
      </c>
      <c r="M62" s="304">
        <f t="shared" si="14"/>
        <v>2.1842972291078028E-2</v>
      </c>
      <c r="N62" s="304">
        <f t="shared" si="14"/>
        <v>2.3254884478960149E-2</v>
      </c>
      <c r="O62" s="304">
        <f t="shared" si="14"/>
        <v>2.4965707907820763E-2</v>
      </c>
      <c r="P62" s="304">
        <f t="shared" si="14"/>
        <v>2.5418348704391174E-2</v>
      </c>
      <c r="Q62" s="304">
        <f t="shared" si="14"/>
        <v>2.5934593360477851E-2</v>
      </c>
      <c r="R62" s="304">
        <f t="shared" si="14"/>
        <v>2.4954477449851624E-2</v>
      </c>
      <c r="S62" s="304">
        <f t="shared" si="14"/>
        <v>2.5366413286086603E-2</v>
      </c>
      <c r="T62" s="304">
        <f t="shared" si="14"/>
        <v>2.5040316393847746E-2</v>
      </c>
      <c r="U62" s="304">
        <f t="shared" si="14"/>
        <v>2.4498908388153259E-2</v>
      </c>
      <c r="V62" s="304">
        <f t="shared" si="14"/>
        <v>2.4788261116086417E-2</v>
      </c>
      <c r="W62" s="304">
        <f t="shared" si="14"/>
        <v>2.4891566229796391E-2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0.27018802818592519</v>
      </c>
      <c r="C63" s="303">
        <f t="shared" si="15"/>
        <v>0.27637311349329347</v>
      </c>
      <c r="D63" s="303">
        <f t="shared" si="15"/>
        <v>0.2708883228560115</v>
      </c>
      <c r="E63" s="303">
        <f t="shared" si="15"/>
        <v>0.27604444629149927</v>
      </c>
      <c r="F63" s="303">
        <f t="shared" si="15"/>
        <v>0.27151281122773546</v>
      </c>
      <c r="G63" s="303">
        <f t="shared" si="15"/>
        <v>0.26018196677733607</v>
      </c>
      <c r="H63" s="303">
        <f t="shared" si="15"/>
        <v>0.25731131865284923</v>
      </c>
      <c r="I63" s="303">
        <f t="shared" si="15"/>
        <v>0.26253196982281163</v>
      </c>
      <c r="J63" s="303">
        <f t="shared" si="15"/>
        <v>0.26329940445103744</v>
      </c>
      <c r="K63" s="303">
        <f t="shared" si="15"/>
        <v>0.25775521710372168</v>
      </c>
      <c r="L63" s="303">
        <f t="shared" si="15"/>
        <v>0.25568853819562953</v>
      </c>
      <c r="M63" s="303">
        <f t="shared" si="15"/>
        <v>0.26130450912625997</v>
      </c>
      <c r="N63" s="303">
        <f t="shared" si="15"/>
        <v>0.25564561814814041</v>
      </c>
      <c r="O63" s="303">
        <f t="shared" si="15"/>
        <v>0.2505711785232847</v>
      </c>
      <c r="P63" s="303">
        <f t="shared" si="15"/>
        <v>0.24950812883665605</v>
      </c>
      <c r="Q63" s="303">
        <f t="shared" si="15"/>
        <v>0.24989126942749262</v>
      </c>
      <c r="R63" s="303">
        <f t="shared" si="15"/>
        <v>0.24944033296331747</v>
      </c>
      <c r="S63" s="303">
        <f t="shared" si="15"/>
        <v>0.2490908661390227</v>
      </c>
      <c r="T63" s="303">
        <f t="shared" si="15"/>
        <v>0.24905224274399626</v>
      </c>
      <c r="U63" s="303">
        <f t="shared" si="15"/>
        <v>0.24949560476966651</v>
      </c>
      <c r="V63" s="303">
        <f t="shared" si="15"/>
        <v>0.24872652920430974</v>
      </c>
      <c r="W63" s="303">
        <f t="shared" si="15"/>
        <v>0.24856694492864831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0.21777514450856089</v>
      </c>
      <c r="C64" s="304">
        <f t="shared" si="16"/>
        <v>0.23573611919996779</v>
      </c>
      <c r="D64" s="304">
        <f t="shared" si="16"/>
        <v>0.21985476227764231</v>
      </c>
      <c r="E64" s="304">
        <f t="shared" si="16"/>
        <v>0.2348704054095932</v>
      </c>
      <c r="F64" s="304">
        <f t="shared" si="16"/>
        <v>0.2222084055496075</v>
      </c>
      <c r="G64" s="304">
        <f t="shared" si="16"/>
        <v>0.17886278801639521</v>
      </c>
      <c r="H64" s="304">
        <f t="shared" si="16"/>
        <v>0.16175193392521692</v>
      </c>
      <c r="I64" s="304">
        <f t="shared" si="16"/>
        <v>0.18897305077118487</v>
      </c>
      <c r="J64" s="304">
        <f t="shared" si="16"/>
        <v>0.19209679913855238</v>
      </c>
      <c r="K64" s="304">
        <f t="shared" si="16"/>
        <v>0.16336338850466589</v>
      </c>
      <c r="L64" s="304">
        <f t="shared" si="16"/>
        <v>0.14666721577726646</v>
      </c>
      <c r="M64" s="304">
        <f t="shared" si="16"/>
        <v>0.18313696362489071</v>
      </c>
      <c r="N64" s="304">
        <f t="shared" si="16"/>
        <v>0.15156648457196623</v>
      </c>
      <c r="O64" s="304">
        <f t="shared" si="16"/>
        <v>0.10443785567768743</v>
      </c>
      <c r="P64" s="304">
        <f t="shared" si="16"/>
        <v>8.872569939822883E-2</v>
      </c>
      <c r="Q64" s="304">
        <f t="shared" si="16"/>
        <v>7.3519573767394944E-2</v>
      </c>
      <c r="R64" s="304">
        <f t="shared" si="16"/>
        <v>0.1013447042064068</v>
      </c>
      <c r="S64" s="304">
        <f t="shared" si="16"/>
        <v>8.8950453556158021E-2</v>
      </c>
      <c r="T64" s="304">
        <f t="shared" si="16"/>
        <v>9.7985095871252412E-2</v>
      </c>
      <c r="U64" s="304">
        <f t="shared" si="16"/>
        <v>0.11286089459478266</v>
      </c>
      <c r="V64" s="304">
        <f t="shared" si="16"/>
        <v>0.10360541892587834</v>
      </c>
      <c r="W64" s="304">
        <f t="shared" si="16"/>
        <v>0.10053931735489649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5.241288367736429E-2</v>
      </c>
      <c r="C65" s="304">
        <f t="shared" si="17"/>
        <v>4.0636994293325679E-2</v>
      </c>
      <c r="D65" s="304">
        <f t="shared" si="17"/>
        <v>5.1033560578369185E-2</v>
      </c>
      <c r="E65" s="304">
        <f t="shared" si="17"/>
        <v>4.1174040881906071E-2</v>
      </c>
      <c r="F65" s="304">
        <f t="shared" si="17"/>
        <v>4.9304405678127945E-2</v>
      </c>
      <c r="G65" s="304">
        <f t="shared" si="17"/>
        <v>8.131917876094083E-2</v>
      </c>
      <c r="H65" s="304">
        <f t="shared" si="17"/>
        <v>9.5559384727632313E-2</v>
      </c>
      <c r="I65" s="304">
        <f t="shared" si="17"/>
        <v>7.3558919051626773E-2</v>
      </c>
      <c r="J65" s="304">
        <f t="shared" si="17"/>
        <v>7.1202605312485054E-2</v>
      </c>
      <c r="K65" s="304">
        <f t="shared" si="17"/>
        <v>9.4391828599055788E-2</v>
      </c>
      <c r="L65" s="304">
        <f t="shared" si="17"/>
        <v>0.10902132241836304</v>
      </c>
      <c r="M65" s="304">
        <f t="shared" si="17"/>
        <v>7.816754550136927E-2</v>
      </c>
      <c r="N65" s="304">
        <f t="shared" si="17"/>
        <v>0.10407913357617417</v>
      </c>
      <c r="O65" s="304">
        <f t="shared" si="17"/>
        <v>0.14613332284559727</v>
      </c>
      <c r="P65" s="304">
        <f t="shared" si="17"/>
        <v>0.16078242943842722</v>
      </c>
      <c r="Q65" s="304">
        <f t="shared" si="17"/>
        <v>0.17637169566009769</v>
      </c>
      <c r="R65" s="304">
        <f t="shared" si="17"/>
        <v>0.14809562875691065</v>
      </c>
      <c r="S65" s="304">
        <f t="shared" si="17"/>
        <v>0.16014041258286468</v>
      </c>
      <c r="T65" s="304">
        <f t="shared" si="17"/>
        <v>0.15106714687274383</v>
      </c>
      <c r="U65" s="304">
        <f t="shared" si="17"/>
        <v>0.13663471017488382</v>
      </c>
      <c r="V65" s="304">
        <f t="shared" si="17"/>
        <v>0.14512111027843139</v>
      </c>
      <c r="W65" s="304">
        <f t="shared" si="17"/>
        <v>0.14802762757375185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0.16491964230785866</v>
      </c>
      <c r="C66" s="303">
        <f t="shared" si="18"/>
        <v>0.16851431829620708</v>
      </c>
      <c r="D66" s="303">
        <f t="shared" si="18"/>
        <v>0.16536703001795083</v>
      </c>
      <c r="E66" s="303">
        <f t="shared" si="18"/>
        <v>0.16833509030635996</v>
      </c>
      <c r="F66" s="303">
        <f t="shared" si="18"/>
        <v>0.16570130696686364</v>
      </c>
      <c r="G66" s="303">
        <f t="shared" si="18"/>
        <v>0.15724137921159301</v>
      </c>
      <c r="H66" s="303">
        <f t="shared" si="18"/>
        <v>0.15411094258748761</v>
      </c>
      <c r="I66" s="303">
        <f t="shared" si="18"/>
        <v>0.15939940127351984</v>
      </c>
      <c r="J66" s="303">
        <f t="shared" si="18"/>
        <v>0.16004370203679252</v>
      </c>
      <c r="K66" s="303">
        <f t="shared" si="18"/>
        <v>0.15462756463425464</v>
      </c>
      <c r="L66" s="303">
        <f t="shared" si="18"/>
        <v>0.15147347186606935</v>
      </c>
      <c r="M66" s="303">
        <f t="shared" si="18"/>
        <v>0.15840079683395825</v>
      </c>
      <c r="N66" s="303">
        <f t="shared" si="18"/>
        <v>0.15194443202263708</v>
      </c>
      <c r="O66" s="303">
        <f t="shared" si="18"/>
        <v>0.13992088239997386</v>
      </c>
      <c r="P66" s="303">
        <f t="shared" si="18"/>
        <v>0.13485854393421659</v>
      </c>
      <c r="Q66" s="303">
        <f t="shared" si="18"/>
        <v>0.12956993839167624</v>
      </c>
      <c r="R66" s="303">
        <f t="shared" si="18"/>
        <v>0.13864073518281433</v>
      </c>
      <c r="S66" s="303">
        <f t="shared" si="18"/>
        <v>0.13477684037067936</v>
      </c>
      <c r="T66" s="303">
        <f t="shared" si="18"/>
        <v>0.13749606565121497</v>
      </c>
      <c r="U66" s="303">
        <f t="shared" si="18"/>
        <v>0.14153598545178614</v>
      </c>
      <c r="V66" s="303">
        <f t="shared" si="18"/>
        <v>0.13890538020170706</v>
      </c>
      <c r="W66" s="303">
        <f t="shared" si="18"/>
        <v>0.13797213300075875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9.370616753156534E-2</v>
      </c>
      <c r="C67" s="303">
        <f t="shared" si="19"/>
        <v>8.8078872655398363E-2</v>
      </c>
      <c r="D67" s="303">
        <f t="shared" si="19"/>
        <v>9.3113478350452278E-2</v>
      </c>
      <c r="E67" s="303">
        <f t="shared" si="19"/>
        <v>8.8364945448357948E-2</v>
      </c>
      <c r="F67" s="303">
        <f t="shared" si="19"/>
        <v>9.2342405766594721E-2</v>
      </c>
      <c r="G67" s="303">
        <f t="shared" si="19"/>
        <v>0.10370630776409792</v>
      </c>
      <c r="H67" s="303">
        <f t="shared" si="19"/>
        <v>0.10742121047673231</v>
      </c>
      <c r="I67" s="303">
        <f t="shared" si="19"/>
        <v>0.10139171690800085</v>
      </c>
      <c r="J67" s="303">
        <f t="shared" si="19"/>
        <v>0.10064890469550004</v>
      </c>
      <c r="K67" s="303">
        <f t="shared" si="19"/>
        <v>0.10718481775451963</v>
      </c>
      <c r="L67" s="303">
        <f t="shared" si="19"/>
        <v>0.11063897004601608</v>
      </c>
      <c r="M67" s="303">
        <f t="shared" si="19"/>
        <v>0.10279045784036714</v>
      </c>
      <c r="N67" s="303">
        <f t="shared" si="19"/>
        <v>0.1094347504892242</v>
      </c>
      <c r="O67" s="303">
        <f t="shared" si="19"/>
        <v>0.11748568427209774</v>
      </c>
      <c r="P67" s="303">
        <f t="shared" si="19"/>
        <v>0.11961575860889968</v>
      </c>
      <c r="Q67" s="303">
        <f t="shared" si="19"/>
        <v>0.12204514522577811</v>
      </c>
      <c r="R67" s="303">
        <f t="shared" si="19"/>
        <v>0.11743283505812525</v>
      </c>
      <c r="S67" s="303">
        <f t="shared" si="19"/>
        <v>0.11937135664040743</v>
      </c>
      <c r="T67" s="303">
        <f t="shared" si="19"/>
        <v>0.1178367830298717</v>
      </c>
      <c r="U67" s="303">
        <f t="shared" si="19"/>
        <v>0.11528898065013296</v>
      </c>
      <c r="V67" s="303">
        <f t="shared" si="19"/>
        <v>0.11665064054628896</v>
      </c>
      <c r="W67" s="303">
        <f t="shared" si="19"/>
        <v>0.11713678225786538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6.3453663631198615E-2</v>
      </c>
      <c r="C68" s="237">
        <f t="shared" si="20"/>
        <v>5.9643108940595276E-2</v>
      </c>
      <c r="D68" s="237">
        <f t="shared" si="20"/>
        <v>6.3052320785504573E-2</v>
      </c>
      <c r="E68" s="237">
        <f t="shared" si="20"/>
        <v>5.9836824757351748E-2</v>
      </c>
      <c r="F68" s="237">
        <f t="shared" si="20"/>
        <v>6.2530184605355546E-2</v>
      </c>
      <c r="G68" s="237">
        <f t="shared" si="20"/>
        <v>7.0225315394314286E-2</v>
      </c>
      <c r="H68" s="237">
        <f t="shared" si="20"/>
        <v>7.2740882868255891E-2</v>
      </c>
      <c r="I68" s="237">
        <f t="shared" si="20"/>
        <v>6.8657977048338717E-2</v>
      </c>
      <c r="J68" s="237">
        <f t="shared" si="20"/>
        <v>6.8154977539183745E-2</v>
      </c>
      <c r="K68" s="237">
        <f t="shared" si="20"/>
        <v>7.2580808193607668E-2</v>
      </c>
      <c r="L68" s="237">
        <f t="shared" si="20"/>
        <v>7.4919807038712691E-2</v>
      </c>
      <c r="M68" s="237">
        <f t="shared" si="20"/>
        <v>6.960514241607893E-2</v>
      </c>
      <c r="N68" s="237">
        <f t="shared" si="20"/>
        <v>7.4104362925399209E-2</v>
      </c>
      <c r="O68" s="237">
        <f t="shared" si="20"/>
        <v>7.9556098468883313E-2</v>
      </c>
      <c r="P68" s="237">
        <f t="shared" si="20"/>
        <v>8.0998490405693124E-2</v>
      </c>
      <c r="Q68" s="237">
        <f t="shared" si="20"/>
        <v>8.2643563353165986E-2</v>
      </c>
      <c r="R68" s="237">
        <f t="shared" si="20"/>
        <v>7.9520311323437898E-2</v>
      </c>
      <c r="S68" s="237">
        <f t="shared" si="20"/>
        <v>8.0832992224431091E-2</v>
      </c>
      <c r="T68" s="237">
        <f t="shared" si="20"/>
        <v>7.9793846987086414E-2</v>
      </c>
      <c r="U68" s="237">
        <f t="shared" si="20"/>
        <v>7.8068588133145433E-2</v>
      </c>
      <c r="V68" s="237">
        <f t="shared" si="20"/>
        <v>7.8990643866581237E-2</v>
      </c>
      <c r="W68" s="237">
        <f t="shared" si="20"/>
        <v>7.9319837488047773E-2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41.849956359804892</v>
      </c>
      <c r="D72" s="322">
        <f t="shared" si="21"/>
        <v>40.087486950549071</v>
      </c>
      <c r="E72" s="322">
        <f t="shared" si="21"/>
        <v>42.374816256102029</v>
      </c>
      <c r="F72" s="322">
        <f t="shared" si="21"/>
        <v>43.406404274449272</v>
      </c>
      <c r="G72" s="322">
        <f t="shared" si="21"/>
        <v>41.600578697608576</v>
      </c>
      <c r="H72" s="322">
        <f t="shared" si="21"/>
        <v>37.812095297740434</v>
      </c>
      <c r="I72" s="322">
        <f t="shared" si="21"/>
        <v>36.616735261600503</v>
      </c>
      <c r="J72" s="322">
        <f t="shared" si="21"/>
        <v>37.010976722049875</v>
      </c>
      <c r="K72" s="322">
        <f t="shared" si="21"/>
        <v>39.228951495008786</v>
      </c>
      <c r="L72" s="322">
        <f t="shared" si="21"/>
        <v>34.919438571294485</v>
      </c>
      <c r="M72" s="322">
        <f t="shared" si="21"/>
        <v>31.58217596702406</v>
      </c>
      <c r="N72" s="322">
        <f t="shared" si="21"/>
        <v>32.239641144314426</v>
      </c>
      <c r="O72" s="322">
        <f t="shared" si="21"/>
        <v>32.415197771677271</v>
      </c>
      <c r="P72" s="322">
        <f t="shared" si="21"/>
        <v>28.370332708784431</v>
      </c>
      <c r="Q72" s="322">
        <f t="shared" si="21"/>
        <v>26.923559010773882</v>
      </c>
      <c r="R72" s="322">
        <f t="shared" si="21"/>
        <v>26.860660608271431</v>
      </c>
      <c r="S72" s="322">
        <f t="shared" si="21"/>
        <v>26.100317336551129</v>
      </c>
      <c r="T72" s="322">
        <f t="shared" si="21"/>
        <v>26.838077894969622</v>
      </c>
      <c r="U72" s="322">
        <f t="shared" si="21"/>
        <v>26.400231990026473</v>
      </c>
      <c r="V72" s="322">
        <f t="shared" si="21"/>
        <v>29.232020814124244</v>
      </c>
      <c r="W72" s="322">
        <f t="shared" si="21"/>
        <v>28.974596433988168</v>
      </c>
      <c r="DA72" s="95"/>
    </row>
    <row r="73" spans="1:105" ht="12" customHeight="1" x14ac:dyDescent="0.25">
      <c r="A73" s="55" t="s">
        <v>92</v>
      </c>
      <c r="B73" s="332">
        <f>IF(B$6=0,0,B$6/TRE!B$5*1000)</f>
        <v>0.83519057374725736</v>
      </c>
      <c r="C73" s="332">
        <f>IF(C$6=0,0,C$6/TRE!C$5*1000)</f>
        <v>0.76793687017692347</v>
      </c>
      <c r="D73" s="332">
        <f>IF(D$6=0,0,D$6/TRE!D$5*1000)</f>
        <v>0.77764278089458072</v>
      </c>
      <c r="E73" s="332">
        <f>IF(E$6=0,0,E$6/TRE!E$5*1000)</f>
        <v>0.7800934014280515</v>
      </c>
      <c r="F73" s="332">
        <f>IF(F$6=0,0,F$6/TRE!F$5*1000)</f>
        <v>0.83505245757917601</v>
      </c>
      <c r="G73" s="332">
        <f>IF(G$6=0,0,G$6/TRE!G$5*1000)</f>
        <v>0.89880050366224407</v>
      </c>
      <c r="H73" s="332">
        <f>IF(H$6=0,0,H$6/TRE!H$5*1000)</f>
        <v>0.84621271823850719</v>
      </c>
      <c r="I73" s="332">
        <f>IF(I$6=0,0,I$6/TRE!I$5*1000)</f>
        <v>0.77346534494571029</v>
      </c>
      <c r="J73" s="332">
        <f>IF(J$6=0,0,J$6/TRE!J$5*1000)</f>
        <v>0.77606547266353498</v>
      </c>
      <c r="K73" s="332">
        <f>IF(K$6=0,0,K$6/TRE!K$5*1000)</f>
        <v>0.87598917014445965</v>
      </c>
      <c r="L73" s="332">
        <f>IF(L$6=0,0,L$6/TRE!L$5*1000)</f>
        <v>0.80488556627357288</v>
      </c>
      <c r="M73" s="332">
        <f>IF(M$6=0,0,M$6/TRE!M$5*1000)</f>
        <v>0.67632215150946762</v>
      </c>
      <c r="N73" s="332">
        <f>IF(N$6=0,0,N$6/TRE!N$5*1000)</f>
        <v>0.73502855926878685</v>
      </c>
      <c r="O73" s="332">
        <f>IF(O$6=0,0,O$6/TRE!O$5*1000)</f>
        <v>0.79340035229601769</v>
      </c>
      <c r="P73" s="332">
        <f>IF(P$6=0,0,P$6/TRE!P$5*1000)</f>
        <v>0.70698726436419379</v>
      </c>
      <c r="Q73" s="332">
        <f>IF(Q$6=0,0,Q$6/TRE!Q$5*1000)</f>
        <v>0.68456034780514685</v>
      </c>
      <c r="R73" s="332">
        <f>IF(R$6=0,0,R$6/TRE!R$5*1000)</f>
        <v>0.65715073474237939</v>
      </c>
      <c r="S73" s="332">
        <f>IF(S$6=0,0,S$6/TRE!S$5*1000)</f>
        <v>0.64908964358526133</v>
      </c>
      <c r="T73" s="332">
        <f>IF(T$6=0,0,T$6/TRE!T$5*1000)</f>
        <v>0.65885682538506873</v>
      </c>
      <c r="U73" s="332">
        <f>IF(U$6=0,0,U$6/TRE!U$5*1000)</f>
        <v>0.63409496563691325</v>
      </c>
      <c r="V73" s="332">
        <f>IF(V$6=0,0,V$6/TRE!V$5*1000)</f>
        <v>0.71040290675625917</v>
      </c>
      <c r="W73" s="332">
        <f>IF(W$6=0,0,W$6/TRE!W$5*1000)</f>
        <v>0.70708145697866576</v>
      </c>
      <c r="DA73" s="67"/>
    </row>
    <row r="74" spans="1:105" ht="12" customHeight="1" x14ac:dyDescent="0.25">
      <c r="A74" s="202" t="s">
        <v>93</v>
      </c>
      <c r="B74" s="333">
        <f>IF(B$7=0,0,B$7/TRE!B$5*1000)</f>
        <v>1.1358591802962703</v>
      </c>
      <c r="C74" s="333">
        <f>IF(C$7=0,0,C$7/TRE!C$5*1000)</f>
        <v>1.0443941434406168</v>
      </c>
      <c r="D74" s="333">
        <f>IF(D$7=0,0,D$7/TRE!D$5*1000)</f>
        <v>1.0575941820166301</v>
      </c>
      <c r="E74" s="333">
        <f>IF(E$7=0,0,E$7/TRE!E$5*1000)</f>
        <v>1.0609270259421502</v>
      </c>
      <c r="F74" s="333">
        <f>IF(F$7=0,0,F$7/TRE!F$5*1000)</f>
        <v>1.1356713423076796</v>
      </c>
      <c r="G74" s="333">
        <f>IF(G$7=0,0,G$7/TRE!G$5*1000)</f>
        <v>1.2223686849806517</v>
      </c>
      <c r="H74" s="333">
        <f>IF(H$7=0,0,H$7/TRE!H$5*1000)</f>
        <v>1.1508492968043702</v>
      </c>
      <c r="I74" s="333">
        <f>IF(I$7=0,0,I$7/TRE!I$5*1000)</f>
        <v>1.0519128691261663</v>
      </c>
      <c r="J74" s="333">
        <f>IF(J$7=0,0,J$7/TRE!J$5*1000)</f>
        <v>1.0554490428224077</v>
      </c>
      <c r="K74" s="333">
        <f>IF(K$7=0,0,K$7/TRE!K$5*1000)</f>
        <v>1.191345271396465</v>
      </c>
      <c r="L74" s="333">
        <f>IF(L$7=0,0,L$7/TRE!L$5*1000)</f>
        <v>1.094644370132059</v>
      </c>
      <c r="M74" s="333">
        <f>IF(M$7=0,0,M$7/TRE!M$5*1000)</f>
        <v>0.91979812605287548</v>
      </c>
      <c r="N74" s="333">
        <f>IF(N$7=0,0,N$7/TRE!N$5*1000)</f>
        <v>0.99963884060554953</v>
      </c>
      <c r="O74" s="333">
        <f>IF(O$7=0,0,O$7/TRE!O$5*1000)</f>
        <v>1.0790244791225831</v>
      </c>
      <c r="P74" s="333">
        <f>IF(P$7=0,0,P$7/TRE!P$5*1000)</f>
        <v>0.96150267953530344</v>
      </c>
      <c r="Q74" s="333">
        <f>IF(Q$7=0,0,Q$7/TRE!Q$5*1000)</f>
        <v>0.93100207301500004</v>
      </c>
      <c r="R74" s="333">
        <f>IF(R$7=0,0,R$7/TRE!R$5*1000)</f>
        <v>0.89372499924963622</v>
      </c>
      <c r="S74" s="333">
        <f>IF(S$7=0,0,S$7/TRE!S$5*1000)</f>
        <v>0.88276191527595571</v>
      </c>
      <c r="T74" s="333">
        <f>IF(T$7=0,0,T$7/TRE!T$5*1000)</f>
        <v>0.89604528252369398</v>
      </c>
      <c r="U74" s="333">
        <f>IF(U$7=0,0,U$7/TRE!U$5*1000)</f>
        <v>0.86236915326620212</v>
      </c>
      <c r="V74" s="333">
        <f>IF(V$7=0,0,V$7/TRE!V$5*1000)</f>
        <v>0.96614795318851254</v>
      </c>
      <c r="W74" s="333">
        <f>IF(W$7=0,0,W$7/TRE!W$5*1000)</f>
        <v>0.96163078149098524</v>
      </c>
      <c r="DA74" s="174"/>
    </row>
    <row r="75" spans="1:105" ht="12" customHeight="1" x14ac:dyDescent="0.25">
      <c r="A75" s="202" t="s">
        <v>94</v>
      </c>
      <c r="B75" s="333">
        <f>IF(B$8=0,0,B$8/TRE!B$5*1000)</f>
        <v>1.4031201638953923</v>
      </c>
      <c r="C75" s="333">
        <f>IF(C$8=0,0,C$8/TRE!C$5*1000)</f>
        <v>1.2901339418972324</v>
      </c>
      <c r="D75" s="333">
        <f>IF(D$8=0,0,D$8/TRE!D$5*1000)</f>
        <v>1.3064398719028967</v>
      </c>
      <c r="E75" s="333">
        <f>IF(E$8=0,0,E$8/TRE!E$5*1000)</f>
        <v>1.3105569143991265</v>
      </c>
      <c r="F75" s="333">
        <f>IF(F$8=0,0,F$8/TRE!F$5*1000)</f>
        <v>1.4028881287330159</v>
      </c>
      <c r="G75" s="333">
        <f>IF(G$8=0,0,G$8/TRE!G$5*1000)</f>
        <v>1.5099848461525704</v>
      </c>
      <c r="H75" s="333">
        <f>IF(H$8=0,0,H$8/TRE!H$5*1000)</f>
        <v>1.421637366640693</v>
      </c>
      <c r="I75" s="333">
        <f>IF(I$8=0,0,I$8/TRE!I$5*1000)</f>
        <v>1.299421779508793</v>
      </c>
      <c r="J75" s="333">
        <f>IF(J$8=0,0,J$8/TRE!J$5*1000)</f>
        <v>1.3037899940747388</v>
      </c>
      <c r="K75" s="333">
        <f>IF(K$8=0,0,K$8/TRE!K$5*1000)</f>
        <v>1.4716618058426927</v>
      </c>
      <c r="L75" s="333">
        <f>IF(L$8=0,0,L$8/TRE!L$5*1000)</f>
        <v>1.3522077513396025</v>
      </c>
      <c r="M75" s="333">
        <f>IF(M$8=0,0,M$8/TRE!M$5*1000)</f>
        <v>1.1362212145359052</v>
      </c>
      <c r="N75" s="333">
        <f>IF(N$8=0,0,N$8/TRE!N$5*1000)</f>
        <v>1.2348479795715614</v>
      </c>
      <c r="O75" s="333">
        <f>IF(O$8=0,0,O$8/TRE!O$5*1000)</f>
        <v>1.3329125918573086</v>
      </c>
      <c r="P75" s="333">
        <f>IF(P$8=0,0,P$8/TRE!P$5*1000)</f>
        <v>1.1877386041318454</v>
      </c>
      <c r="Q75" s="333">
        <f>IF(Q$8=0,0,Q$8/TRE!Q$5*1000)</f>
        <v>1.1500613843126473</v>
      </c>
      <c r="R75" s="333">
        <f>IF(R$8=0,0,R$8/TRE!R$5*1000)</f>
        <v>1.1040132343671976</v>
      </c>
      <c r="S75" s="333">
        <f>IF(S$8=0,0,S$8/TRE!S$5*1000)</f>
        <v>1.090470601223239</v>
      </c>
      <c r="T75" s="333">
        <f>IF(T$8=0,0,T$8/TRE!T$5*1000)</f>
        <v>1.1068794666469159</v>
      </c>
      <c r="U75" s="333">
        <f>IF(U$8=0,0,U$8/TRE!U$5*1000)</f>
        <v>1.0652795422700139</v>
      </c>
      <c r="V75" s="333">
        <f>IF(V$8=0,0,V$8/TRE!V$5*1000)</f>
        <v>1.1934768833505158</v>
      </c>
      <c r="W75" s="333">
        <f>IF(W$8=0,0,W$8/TRE!W$5*1000)</f>
        <v>1.1878968477241578</v>
      </c>
      <c r="DA75" s="174"/>
    </row>
    <row r="76" spans="1:105" ht="12" customHeight="1" x14ac:dyDescent="0.25">
      <c r="A76" s="202" t="s">
        <v>95</v>
      </c>
      <c r="B76" s="333">
        <f>IF(B$9=0,0,B$9/TRE!B$5*1000)</f>
        <v>0.86859819669714755</v>
      </c>
      <c r="C76" s="333">
        <f>IF(C$9=0,0,C$9/TRE!C$5*1000)</f>
        <v>0.79865434498400056</v>
      </c>
      <c r="D76" s="333">
        <f>IF(D$9=0,0,D$9/TRE!D$5*1000)</f>
        <v>0.80874849213036415</v>
      </c>
      <c r="E76" s="333">
        <f>IF(E$9=0,0,E$9/TRE!E$5*1000)</f>
        <v>0.81129713748517385</v>
      </c>
      <c r="F76" s="333">
        <f>IF(F$9=0,0,F$9/TRE!F$5*1000)</f>
        <v>0.86845455588234277</v>
      </c>
      <c r="G76" s="333">
        <f>IF(G$9=0,0,G$9/TRE!G$5*1000)</f>
        <v>0.93475252380873397</v>
      </c>
      <c r="H76" s="333">
        <f>IF(H$9=0,0,H$9/TRE!H$5*1000)</f>
        <v>0.88006122696804789</v>
      </c>
      <c r="I76" s="333">
        <f>IF(I$9=0,0,I$9/TRE!I$5*1000)</f>
        <v>0.80440395874353876</v>
      </c>
      <c r="J76" s="333">
        <f>IF(J$9=0,0,J$9/TRE!J$5*1000)</f>
        <v>0.80710809157007646</v>
      </c>
      <c r="K76" s="333">
        <f>IF(K$9=0,0,K$9/TRE!K$5*1000)</f>
        <v>0.91102873695023801</v>
      </c>
      <c r="L76" s="333">
        <f>IF(L$9=0,0,L$9/TRE!L$5*1000)</f>
        <v>0.83708098892451555</v>
      </c>
      <c r="M76" s="333">
        <f>IF(M$9=0,0,M$9/TRE!M$5*1000)</f>
        <v>0.70337503756984565</v>
      </c>
      <c r="N76" s="333">
        <f>IF(N$9=0,0,N$9/TRE!N$5*1000)</f>
        <v>0.7644297016395375</v>
      </c>
      <c r="O76" s="333">
        <f>IF(O$9=0,0,O$9/TRE!O$5*1000)</f>
        <v>0.82513636638785792</v>
      </c>
      <c r="P76" s="333">
        <f>IF(P$9=0,0,P$9/TRE!P$5*1000)</f>
        <v>0.73526675493876137</v>
      </c>
      <c r="Q76" s="333">
        <f>IF(Q$9=0,0,Q$9/TRE!Q$5*1000)</f>
        <v>0.71194276171735282</v>
      </c>
      <c r="R76" s="333">
        <f>IF(R$9=0,0,R$9/TRE!R$5*1000)</f>
        <v>0.68343676413207444</v>
      </c>
      <c r="S76" s="333">
        <f>IF(S$9=0,0,S$9/TRE!S$5*1000)</f>
        <v>0.67505322932867207</v>
      </c>
      <c r="T76" s="333">
        <f>IF(T$9=0,0,T$9/TRE!T$5*1000)</f>
        <v>0.68521109840047156</v>
      </c>
      <c r="U76" s="333">
        <f>IF(U$9=0,0,U$9/TRE!U$5*1000)</f>
        <v>0.65945876426238947</v>
      </c>
      <c r="V76" s="333">
        <f>IF(V$9=0,0,V$9/TRE!V$5*1000)</f>
        <v>0.7388190230265097</v>
      </c>
      <c r="W76" s="333">
        <f>IF(W$9=0,0,W$9/TRE!W$5*1000)</f>
        <v>0.73536471525781222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1.2232877096968118</v>
      </c>
      <c r="C77" s="334">
        <f>IF(C$10=0,0,C$10/TRE!C$5*1000)</f>
        <v>1.2257861331327224</v>
      </c>
      <c r="D77" s="334">
        <f>IF(D$10=0,0,D$10/TRE!D$5*1000)</f>
        <v>1.1479326822450411</v>
      </c>
      <c r="E77" s="334">
        <f>IF(E$10=0,0,E$10/TRE!E$5*1000)</f>
        <v>1.239944336321309</v>
      </c>
      <c r="F77" s="334">
        <f>IF(F$10=0,0,F$10/TRE!F$5*1000)</f>
        <v>1.2572479625846695</v>
      </c>
      <c r="G77" s="334">
        <f>IF(G$10=0,0,G$10/TRE!G$5*1000)</f>
        <v>1.1565690619348898</v>
      </c>
      <c r="H77" s="334">
        <f>IF(H$10=0,0,H$10/TRE!H$5*1000)</f>
        <v>1.025125079216139</v>
      </c>
      <c r="I77" s="334">
        <f>IF(I$10=0,0,I$10/TRE!I$5*1000)</f>
        <v>1.0175318767611095</v>
      </c>
      <c r="J77" s="334">
        <f>IF(J$10=0,0,J$10/TRE!J$5*1000)</f>
        <v>1.0307140397772314</v>
      </c>
      <c r="K77" s="334">
        <f>IF(K$10=0,0,K$10/TRE!K$5*1000)</f>
        <v>1.0766984768947072</v>
      </c>
      <c r="L77" s="334">
        <f>IF(L$10=0,0,L$10/TRE!L$5*1000)</f>
        <v>0.95485920514723643</v>
      </c>
      <c r="M77" s="334">
        <f>IF(M$10=0,0,M$10/TRE!M$5*1000)</f>
        <v>0.87967648205136761</v>
      </c>
      <c r="N77" s="334">
        <f>IF(N$10=0,0,N$10/TRE!N$5*1000)</f>
        <v>0.88495965050400716</v>
      </c>
      <c r="O77" s="334">
        <f>IF(O$10=0,0,O$10/TRE!O$5*1000)</f>
        <v>0.8823270874944148</v>
      </c>
      <c r="P77" s="334">
        <f>IF(P$10=0,0,P$10/TRE!P$5*1000)</f>
        <v>0.85989146187299714</v>
      </c>
      <c r="Q77" s="334">
        <f>IF(Q$10=0,0,Q$10/TRE!Q$5*1000)</f>
        <v>0.83354946692617105</v>
      </c>
      <c r="R77" s="334">
        <f>IF(R$10=0,0,R$10/TRE!R$5*1000)</f>
        <v>0.8335977384669907</v>
      </c>
      <c r="S77" s="334">
        <f>IF(S$10=0,0,S$10/TRE!S$5*1000)</f>
        <v>0.82096170459832429</v>
      </c>
      <c r="T77" s="334">
        <f>IF(T$10=0,0,T$10/TRE!T$5*1000)</f>
        <v>0.85774990585759447</v>
      </c>
      <c r="U77" s="334">
        <f>IF(U$10=0,0,U$10/TRE!U$5*1000)</f>
        <v>0.86044100905885812</v>
      </c>
      <c r="V77" s="334">
        <f>IF(V$10=0,0,V$10/TRE!V$5*1000)</f>
        <v>0.98674947002577573</v>
      </c>
      <c r="W77" s="334">
        <f>IF(W$10=0,0,W$10/TRE!W$5*1000)</f>
        <v>0.98123855813104499</v>
      </c>
      <c r="DA77" s="68"/>
    </row>
    <row r="78" spans="1:105" ht="12" customHeight="1" x14ac:dyDescent="0.25">
      <c r="A78" s="203" t="s">
        <v>2405</v>
      </c>
      <c r="B78" s="350">
        <f>IF(B$16=0,0,B$16/TRE!B$5*1000)</f>
        <v>8.0913835316785239</v>
      </c>
      <c r="C78" s="350">
        <f>IF(C$16=0,0,C$16/TRE!C$5*1000)</f>
        <v>8.0963419171024125</v>
      </c>
      <c r="D78" s="350">
        <f>IF(D$16=0,0,D$16/TRE!D$5*1000)</f>
        <v>7.6014624752825384</v>
      </c>
      <c r="E78" s="350">
        <f>IF(E$16=0,0,E$16/TRE!E$5*1000)</f>
        <v>8.1881328830837958</v>
      </c>
      <c r="F78" s="350">
        <f>IF(F$16=0,0,F$16/TRE!F$5*1000)</f>
        <v>8.2497763948903131</v>
      </c>
      <c r="G78" s="350">
        <f>IF(G$16=0,0,G$16/TRE!G$5*1000)</f>
        <v>7.5766042692333997</v>
      </c>
      <c r="H78" s="350">
        <f>IF(H$16=0,0,H$16/TRE!H$5*1000)</f>
        <v>6.8106360714621532</v>
      </c>
      <c r="I78" s="350">
        <f>IF(I$16=0,0,I$16/TRE!I$5*1000)</f>
        <v>6.7291445456958705</v>
      </c>
      <c r="J78" s="350">
        <f>IF(J$16=0,0,J$16/TRE!J$5*1000)</f>
        <v>6.8214776903468595</v>
      </c>
      <c r="K78" s="350">
        <f>IF(K$16=0,0,K$16/TRE!K$5*1000)</f>
        <v>7.0780268365431533</v>
      </c>
      <c r="L78" s="350">
        <f>IF(L$16=0,0,L$16/TRE!L$5*1000)</f>
        <v>6.2499501420344563</v>
      </c>
      <c r="M78" s="350">
        <f>IF(M$16=0,0,M$16/TRE!M$5*1000)</f>
        <v>5.7767954917416731</v>
      </c>
      <c r="N78" s="350">
        <f>IF(N$16=0,0,N$16/TRE!N$5*1000)</f>
        <v>5.769346092448739</v>
      </c>
      <c r="O78" s="350">
        <f>IF(O$16=0,0,O$16/TRE!O$5*1000)</f>
        <v>5.6856200154001675</v>
      </c>
      <c r="P78" s="350">
        <f>IF(P$16=0,0,P$16/TRE!P$5*1000)</f>
        <v>4.9550400400495276</v>
      </c>
      <c r="Q78" s="350">
        <f>IF(Q$16=0,0,Q$16/TRE!Q$5*1000)</f>
        <v>4.7095736370958061</v>
      </c>
      <c r="R78" s="350">
        <f>IF(R$16=0,0,R$16/TRE!R$5*1000)</f>
        <v>4.6900924880193235</v>
      </c>
      <c r="S78" s="350">
        <f>IF(S$16=0,0,S$16/TRE!S$5*1000)</f>
        <v>4.5509454563054099</v>
      </c>
      <c r="T78" s="350">
        <f>IF(T$16=0,0,T$16/TRE!T$5*1000)</f>
        <v>4.6788584434761775</v>
      </c>
      <c r="U78" s="350">
        <f>IF(U$16=0,0,U$16/TRE!U$5*1000)</f>
        <v>4.610719292487806</v>
      </c>
      <c r="V78" s="350">
        <f>IF(V$16=0,0,V$16/TRE!V$5*1000)</f>
        <v>5.0895453551076848</v>
      </c>
      <c r="W78" s="350">
        <f>IF(W$16=0,0,W$16/TRE!W$5*1000)</f>
        <v>5.0414888412958616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3.8860744632723496</v>
      </c>
      <c r="C79" s="350">
        <f>IF(C$24=0,0,C$24/TRE!C$5*1000)</f>
        <v>3.8260309204784693</v>
      </c>
      <c r="D79" s="350">
        <f>IF(D$24=0,0,D$24/TRE!D$5*1000)</f>
        <v>3.6389912656501391</v>
      </c>
      <c r="E79" s="350">
        <f>IF(E$24=0,0,E$24/TRE!E$5*1000)</f>
        <v>3.873340564840372</v>
      </c>
      <c r="F79" s="350">
        <f>IF(F$24=0,0,F$24/TRE!F$5*1000)</f>
        <v>3.9569583949044138</v>
      </c>
      <c r="G79" s="350">
        <f>IF(G$24=0,0,G$24/TRE!G$5*1000)</f>
        <v>3.7007898756002207</v>
      </c>
      <c r="H79" s="350">
        <f>IF(H$24=0,0,H$24/TRE!H$5*1000)</f>
        <v>3.3085295461779514</v>
      </c>
      <c r="I79" s="350">
        <f>IF(I$24=0,0,I$24/TRE!I$5*1000)</f>
        <v>3.2644409479053542</v>
      </c>
      <c r="J79" s="350">
        <f>IF(J$24=0,0,J$24/TRE!J$5*1000)</f>
        <v>3.3004339751541378</v>
      </c>
      <c r="K79" s="350">
        <f>IF(K$24=0,0,K$24/TRE!K$5*1000)</f>
        <v>3.3948400342722218</v>
      </c>
      <c r="L79" s="350">
        <f>IF(L$24=0,0,L$24/TRE!L$5*1000)</f>
        <v>2.9283334307540509</v>
      </c>
      <c r="M79" s="350">
        <f>IF(M$24=0,0,M$24/TRE!M$5*1000)</f>
        <v>2.790152453193822</v>
      </c>
      <c r="N79" s="350">
        <f>IF(N$24=0,0,N$24/TRE!N$5*1000)</f>
        <v>2.7935982163441828</v>
      </c>
      <c r="O79" s="350">
        <f>IF(O$24=0,0,O$24/TRE!O$5*1000)</f>
        <v>2.7717511391888765</v>
      </c>
      <c r="P79" s="350">
        <f>IF(P$24=0,0,P$24/TRE!P$5*1000)</f>
        <v>2.3678025245467471</v>
      </c>
      <c r="Q79" s="350">
        <f>IF(Q$24=0,0,Q$24/TRE!Q$5*1000)</f>
        <v>2.1754745946185312</v>
      </c>
      <c r="R79" s="350">
        <f>IF(R$24=0,0,R$24/TRE!R$5*1000)</f>
        <v>2.2842391686387558</v>
      </c>
      <c r="S79" s="350">
        <f>IF(S$24=0,0,S$24/TRE!S$5*1000)</f>
        <v>2.1865687935470963</v>
      </c>
      <c r="T79" s="350">
        <f>IF(T$24=0,0,T$24/TRE!T$5*1000)</f>
        <v>2.276237018973239</v>
      </c>
      <c r="U79" s="350">
        <f>IF(U$24=0,0,U$24/TRE!U$5*1000)</f>
        <v>2.279859892862921</v>
      </c>
      <c r="V79" s="350">
        <f>IF(V$24=0,0,V$24/TRE!V$5*1000)</f>
        <v>2.4966250806345576</v>
      </c>
      <c r="W79" s="350">
        <f>IF(W$24=0,0,W$24/TRE!W$5*1000)</f>
        <v>2.4678301702158647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11.559119330969319</v>
      </c>
      <c r="C80" s="350">
        <f>IF(C$27=0,0,C$27/TRE!C$5*1000)</f>
        <v>11.566202738717738</v>
      </c>
      <c r="D80" s="350">
        <f>IF(D$27=0,0,D$27/TRE!D$5*1000)</f>
        <v>10.859232107546486</v>
      </c>
      <c r="E80" s="350">
        <f>IF(E$27=0,0,E$27/TRE!E$5*1000)</f>
        <v>11.697332690119707</v>
      </c>
      <c r="F80" s="350">
        <f>IF(F$27=0,0,F$27/TRE!F$5*1000)</f>
        <v>11.785394849843311</v>
      </c>
      <c r="G80" s="350">
        <f>IF(G$27=0,0,G$27/TRE!G$5*1000)</f>
        <v>10.823720384619151</v>
      </c>
      <c r="H80" s="350">
        <f>IF(H$27=0,0,H$27/TRE!H$5*1000)</f>
        <v>9.7294801020887913</v>
      </c>
      <c r="I80" s="350">
        <f>IF(I$27=0,0,I$27/TRE!I$5*1000)</f>
        <v>9.6130636367083859</v>
      </c>
      <c r="J80" s="350">
        <f>IF(J$27=0,0,J$27/TRE!J$5*1000)</f>
        <v>9.7449681290669403</v>
      </c>
      <c r="K80" s="350">
        <f>IF(K$27=0,0,K$27/TRE!K$5*1000)</f>
        <v>10.111466909347355</v>
      </c>
      <c r="L80" s="350">
        <f>IF(L$27=0,0,L$27/TRE!L$5*1000)</f>
        <v>8.9285002029063669</v>
      </c>
      <c r="M80" s="350">
        <f>IF(M$27=0,0,M$27/TRE!M$5*1000)</f>
        <v>8.252564988202387</v>
      </c>
      <c r="N80" s="350">
        <f>IF(N$27=0,0,N$27/TRE!N$5*1000)</f>
        <v>8.2419229892124815</v>
      </c>
      <c r="O80" s="350">
        <f>IF(O$27=0,0,O$27/TRE!O$5*1000)</f>
        <v>8.122314307714527</v>
      </c>
      <c r="P80" s="350">
        <f>IF(P$27=0,0,P$27/TRE!P$5*1000)</f>
        <v>7.0786286286421829</v>
      </c>
      <c r="Q80" s="350">
        <f>IF(Q$27=0,0,Q$27/TRE!Q$5*1000)</f>
        <v>6.7279623387082959</v>
      </c>
      <c r="R80" s="350">
        <f>IF(R$27=0,0,R$27/TRE!R$5*1000)</f>
        <v>6.7001321257418924</v>
      </c>
      <c r="S80" s="350">
        <f>IF(S$27=0,0,S$27/TRE!S$5*1000)</f>
        <v>6.5013506518648718</v>
      </c>
      <c r="T80" s="350">
        <f>IF(T$27=0,0,T$27/TRE!T$5*1000)</f>
        <v>6.684083490680254</v>
      </c>
      <c r="U80" s="350">
        <f>IF(U$27=0,0,U$27/TRE!U$5*1000)</f>
        <v>6.5867418464111509</v>
      </c>
      <c r="V80" s="350">
        <f>IF(V$27=0,0,V$27/TRE!V$5*1000)</f>
        <v>7.2707790787252629</v>
      </c>
      <c r="W80" s="350">
        <f>IF(W$27=0,0,W$27/TRE!W$5*1000)</f>
        <v>7.2021269161369457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7.0555525285728411</v>
      </c>
      <c r="C81" s="350">
        <f>IF(C$35=0,0,C$35/TRE!C$5*1000)</f>
        <v>7.0523168666985381</v>
      </c>
      <c r="D81" s="350">
        <f>IF(D$35=0,0,D$35/TRE!D$5*1000)</f>
        <v>6.6291486578956613</v>
      </c>
      <c r="E81" s="350">
        <f>IF(E$35=0,0,E$35/TRE!E$5*1000)</f>
        <v>7.1331685211863451</v>
      </c>
      <c r="F81" s="350">
        <f>IF(F$35=0,0,F$35/TRE!F$5*1000)</f>
        <v>7.1924979190082983</v>
      </c>
      <c r="G81" s="350">
        <f>IF(G$35=0,0,G$35/TRE!G$5*1000)</f>
        <v>6.5413323704123885</v>
      </c>
      <c r="H81" s="350">
        <f>IF(H$35=0,0,H$35/TRE!H$5*1000)</f>
        <v>5.8272576475426856</v>
      </c>
      <c r="I81" s="350">
        <f>IF(I$35=0,0,I$35/TRE!I$5*1000)</f>
        <v>5.8366856772901023</v>
      </c>
      <c r="J81" s="350">
        <f>IF(J$35=0,0,J$35/TRE!J$5*1000)</f>
        <v>5.9233737305944141</v>
      </c>
      <c r="K81" s="350">
        <f>IF(K$35=0,0,K$35/TRE!K$5*1000)</f>
        <v>6.0658772328285107</v>
      </c>
      <c r="L81" s="350">
        <f>IF(L$35=0,0,L$35/TRE!L$5*1000)</f>
        <v>5.2893685960079111</v>
      </c>
      <c r="M81" s="350">
        <f>IF(M$35=0,0,M$35/TRE!M$5*1000)</f>
        <v>5.0026418389268965</v>
      </c>
      <c r="N81" s="350">
        <f>IF(N$35=0,0,N$35/TRE!N$5*1000)</f>
        <v>4.8986339622864961</v>
      </c>
      <c r="O81" s="350">
        <f>IF(O$35=0,0,O$35/TRE!O$5*1000)</f>
        <v>4.5355630753827505</v>
      </c>
      <c r="P81" s="350">
        <f>IF(P$35=0,0,P$35/TRE!P$5*1000)</f>
        <v>3.8259817600359471</v>
      </c>
      <c r="Q81" s="350">
        <f>IF(Q$35=0,0,Q$35/TRE!Q$5*1000)</f>
        <v>3.4884838823106326</v>
      </c>
      <c r="R81" s="350">
        <f>IF(R$35=0,0,R$35/TRE!R$5*1000)</f>
        <v>3.7239817342268124</v>
      </c>
      <c r="S81" s="350">
        <f>IF(S$35=0,0,S$35/TRE!S$5*1000)</f>
        <v>3.5177183032924266</v>
      </c>
      <c r="T81" s="350">
        <f>IF(T$35=0,0,T$35/TRE!T$5*1000)</f>
        <v>3.6901301201991643</v>
      </c>
      <c r="U81" s="350">
        <f>IF(U$35=0,0,U$35/TRE!U$5*1000)</f>
        <v>3.7365828508641656</v>
      </c>
      <c r="V81" s="350">
        <f>IF(V$35=0,0,V$35/TRE!V$5*1000)</f>
        <v>4.0604849652501427</v>
      </c>
      <c r="W81" s="350">
        <f>IF(W$35=0,0,W$35/TRE!W$5*1000)</f>
        <v>3.9976868728335253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4.0089147539868364</v>
      </c>
      <c r="C82" s="350">
        <f>IF(C$46=0,0,C$46/TRE!C$5*1000)</f>
        <v>3.6860969768492344</v>
      </c>
      <c r="D82" s="350">
        <f>IF(D$46=0,0,D$46/TRE!D$5*1000)</f>
        <v>3.7326853482939897</v>
      </c>
      <c r="E82" s="350">
        <f>IF(E$46=0,0,E$46/TRE!E$5*1000)</f>
        <v>3.7444483268546471</v>
      </c>
      <c r="F82" s="350">
        <f>IF(F$46=0,0,F$46/TRE!F$5*1000)</f>
        <v>4.008251796380045</v>
      </c>
      <c r="G82" s="350">
        <f>IF(G$46=0,0,G$46/TRE!G$5*1000)</f>
        <v>4.3142424175787717</v>
      </c>
      <c r="H82" s="350">
        <f>IF(H$46=0,0,H$46/TRE!H$5*1000)</f>
        <v>4.0618210475448349</v>
      </c>
      <c r="I82" s="350">
        <f>IF(I$46=0,0,I$46/TRE!I$5*1000)</f>
        <v>3.7126336557394102</v>
      </c>
      <c r="J82" s="350">
        <f>IF(J$46=0,0,J$46/TRE!J$5*1000)</f>
        <v>3.7251142687849681</v>
      </c>
      <c r="K82" s="350">
        <f>IF(K$46=0,0,K$46/TRE!K$5*1000)</f>
        <v>4.2047480166934061</v>
      </c>
      <c r="L82" s="350">
        <f>IF(L$46=0,0,L$46/TRE!L$5*1000)</f>
        <v>3.8634507181131488</v>
      </c>
      <c r="M82" s="350">
        <f>IF(M$46=0,0,M$46/TRE!M$5*1000)</f>
        <v>3.2463463272454427</v>
      </c>
      <c r="N82" s="350">
        <f>IF(N$46=0,0,N$46/TRE!N$5*1000)</f>
        <v>3.5281370844901754</v>
      </c>
      <c r="O82" s="350">
        <f>IF(O$46=0,0,O$46/TRE!O$5*1000)</f>
        <v>3.8083216910208826</v>
      </c>
      <c r="P82" s="350">
        <f>IF(P$46=0,0,P$46/TRE!P$5*1000)</f>
        <v>3.3935388689481294</v>
      </c>
      <c r="Q82" s="350">
        <f>IF(Q$46=0,0,Q$46/TRE!Q$5*1000)</f>
        <v>3.2858896694647064</v>
      </c>
      <c r="R82" s="350">
        <f>IF(R$46=0,0,R$46/TRE!R$5*1000)</f>
        <v>3.154323526763422</v>
      </c>
      <c r="S82" s="350">
        <f>IF(S$46=0,0,S$46/TRE!S$5*1000)</f>
        <v>3.1156302892092542</v>
      </c>
      <c r="T82" s="350">
        <f>IF(T$46=0,0,T$46/TRE!T$5*1000)</f>
        <v>3.1625127618483311</v>
      </c>
      <c r="U82" s="350">
        <f>IF(U$46=0,0,U$46/TRE!U$5*1000)</f>
        <v>3.0436558350571832</v>
      </c>
      <c r="V82" s="350">
        <f>IF(V$46=0,0,V$46/TRE!V$5*1000)</f>
        <v>3.4099339524300447</v>
      </c>
      <c r="W82" s="350">
        <f>IF(W$46=0,0,W$46/TRE!W$5*1000)</f>
        <v>3.393990993497594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2.7146593978453004</v>
      </c>
      <c r="C83" s="335">
        <f>IF(C$47=0,0,C$47/TRE!C$5*1000)</f>
        <v>2.4960615063270017</v>
      </c>
      <c r="D83" s="335">
        <f>IF(D$47=0,0,D$47/TRE!D$5*1000)</f>
        <v>2.5276090866907484</v>
      </c>
      <c r="E83" s="335">
        <f>IF(E$47=0,0,E$47/TRE!E$5*1000)</f>
        <v>2.535574454441357</v>
      </c>
      <c r="F83" s="335">
        <f>IF(F$47=0,0,F$47/TRE!F$5*1000)</f>
        <v>2.7142104723360068</v>
      </c>
      <c r="G83" s="335">
        <f>IF(G$47=0,0,G$47/TRE!G$5*1000)</f>
        <v>2.9214137596255552</v>
      </c>
      <c r="H83" s="335">
        <f>IF(H$47=0,0,H$47/TRE!H$5*1000)</f>
        <v>2.7504851950562661</v>
      </c>
      <c r="I83" s="335">
        <f>IF(I$47=0,0,I$47/TRE!I$5*1000)</f>
        <v>2.5140309691760621</v>
      </c>
      <c r="J83" s="335">
        <f>IF(J$47=0,0,J$47/TRE!J$5*1000)</f>
        <v>2.5224822871945616</v>
      </c>
      <c r="K83" s="335">
        <f>IF(K$47=0,0,K$47/TRE!K$5*1000)</f>
        <v>2.8472690040955708</v>
      </c>
      <c r="L83" s="335">
        <f>IF(L$47=0,0,L$47/TRE!L$5*1000)</f>
        <v>2.6161575996615634</v>
      </c>
      <c r="M83" s="335">
        <f>IF(M$47=0,0,M$47/TRE!M$5*1000)</f>
        <v>2.1982818559943746</v>
      </c>
      <c r="N83" s="335">
        <f>IF(N$47=0,0,N$47/TRE!N$5*1000)</f>
        <v>2.3890980679429088</v>
      </c>
      <c r="O83" s="335">
        <f>IF(O$47=0,0,O$47/TRE!O$5*1000)</f>
        <v>2.5788266658118846</v>
      </c>
      <c r="P83" s="335">
        <f>IF(P$47=0,0,P$47/TRE!P$5*1000)</f>
        <v>2.2979541217187975</v>
      </c>
      <c r="Q83" s="335">
        <f>IF(Q$47=0,0,Q$47/TRE!Q$5*1000)</f>
        <v>2.2250588547995949</v>
      </c>
      <c r="R83" s="335">
        <f>IF(R$47=0,0,R$47/TRE!R$5*1000)</f>
        <v>2.1359680939229495</v>
      </c>
      <c r="S83" s="335">
        <f>IF(S$47=0,0,S$47/TRE!S$5*1000)</f>
        <v>2.1097667483206219</v>
      </c>
      <c r="T83" s="335">
        <f>IF(T$47=0,0,T$47/TRE!T$5*1000)</f>
        <v>2.1415134809787122</v>
      </c>
      <c r="U83" s="335">
        <f>IF(U$47=0,0,U$47/TRE!U$5*1000)</f>
        <v>2.061028837848867</v>
      </c>
      <c r="V83" s="335">
        <f>IF(V$47=0,0,V$47/TRE!V$5*1000)</f>
        <v>2.3090561456289782</v>
      </c>
      <c r="W83" s="335">
        <f>IF(W$47=0,0,W$47/TRE!W$5*1000)</f>
        <v>2.2982602804257093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ES: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501.4951611329119</v>
      </c>
      <c r="C5" s="225">
        <v>509.02461103423201</v>
      </c>
      <c r="D5" s="225">
        <v>482.11314930201883</v>
      </c>
      <c r="E5" s="225">
        <v>560.89504500296198</v>
      </c>
      <c r="F5" s="225">
        <v>556.36223705365887</v>
      </c>
      <c r="G5" s="225">
        <v>457.35717407052579</v>
      </c>
      <c r="H5" s="225">
        <v>361.94335932921581</v>
      </c>
      <c r="I5" s="225">
        <v>414.22219645058641</v>
      </c>
      <c r="J5" s="225">
        <v>398.20571058964612</v>
      </c>
      <c r="K5" s="225">
        <v>305.54385207234333</v>
      </c>
      <c r="L5" s="225">
        <v>256.68254957643649</v>
      </c>
      <c r="M5" s="225">
        <v>282.84747163153298</v>
      </c>
      <c r="N5" s="225">
        <v>246.00338738538261</v>
      </c>
      <c r="O5" s="225">
        <v>237.426775668864</v>
      </c>
      <c r="P5" s="225">
        <v>264.85500347246972</v>
      </c>
      <c r="Q5" s="225">
        <v>265.71909862113358</v>
      </c>
      <c r="R5" s="225">
        <v>335.9371541122797</v>
      </c>
      <c r="S5" s="225">
        <v>345.5826944398105</v>
      </c>
      <c r="T5" s="225">
        <v>343.51712890298722</v>
      </c>
      <c r="U5" s="225">
        <v>367.81583757859647</v>
      </c>
      <c r="V5" s="225">
        <v>307.71893436600521</v>
      </c>
      <c r="W5" s="225">
        <v>327.02924835830072</v>
      </c>
      <c r="DA5" s="89" t="s">
        <v>2446</v>
      </c>
    </row>
    <row r="6" spans="1:105" ht="12" customHeight="1" x14ac:dyDescent="0.25">
      <c r="A6" s="55" t="s">
        <v>92</v>
      </c>
      <c r="B6" s="261">
        <v>8.7988422995378262</v>
      </c>
      <c r="C6" s="261">
        <v>8.4353824345695223</v>
      </c>
      <c r="D6" s="261">
        <v>8.4183332411999139</v>
      </c>
      <c r="E6" s="261">
        <v>9.3238389605679739</v>
      </c>
      <c r="F6" s="261">
        <v>9.6088575050767062</v>
      </c>
      <c r="G6" s="261">
        <v>8.7629216028464256</v>
      </c>
      <c r="H6" s="261">
        <v>7.1766486524794848</v>
      </c>
      <c r="I6" s="261">
        <v>7.8120325149883003</v>
      </c>
      <c r="J6" s="261">
        <v>7.4675135028173631</v>
      </c>
      <c r="K6" s="261">
        <v>6.0581813902254682</v>
      </c>
      <c r="L6" s="261">
        <v>5.2292400523939762</v>
      </c>
      <c r="M6" s="261">
        <v>5.4054453104891653</v>
      </c>
      <c r="N6" s="261">
        <v>4.9409297167444093</v>
      </c>
      <c r="O6" s="261">
        <v>4.9894653315462252</v>
      </c>
      <c r="P6" s="261">
        <v>5.6203298405640583</v>
      </c>
      <c r="Q6" s="261">
        <v>5.7297328718075091</v>
      </c>
      <c r="R6" s="261">
        <v>7.0186393760029384</v>
      </c>
      <c r="S6" s="261">
        <v>7.3048102035860936</v>
      </c>
      <c r="T6" s="261">
        <v>7.184821675863903</v>
      </c>
      <c r="U6" s="261">
        <v>7.5520822612910674</v>
      </c>
      <c r="V6" s="261">
        <v>6.3687252277833908</v>
      </c>
      <c r="W6" s="261">
        <v>6.7896912506795406</v>
      </c>
      <c r="DA6" s="67" t="s">
        <v>2447</v>
      </c>
    </row>
    <row r="7" spans="1:105" ht="12" customHeight="1" x14ac:dyDescent="0.25">
      <c r="A7" s="202" t="s">
        <v>93</v>
      </c>
      <c r="B7" s="226">
        <v>3.1029158890049091</v>
      </c>
      <c r="C7" s="226">
        <v>2.9747415961112909</v>
      </c>
      <c r="D7" s="226">
        <v>2.9687291900241788</v>
      </c>
      <c r="E7" s="226">
        <v>3.288056209257102</v>
      </c>
      <c r="F7" s="226">
        <v>3.388568133475093</v>
      </c>
      <c r="G7" s="226">
        <v>3.0902484383661211</v>
      </c>
      <c r="H7" s="226">
        <v>2.5308485338751838</v>
      </c>
      <c r="I7" s="226">
        <v>2.7549169528192849</v>
      </c>
      <c r="J7" s="226">
        <v>2.6334221606026289</v>
      </c>
      <c r="K7" s="226">
        <v>2.1364205260494149</v>
      </c>
      <c r="L7" s="226">
        <v>1.8440939720952181</v>
      </c>
      <c r="M7" s="226">
        <v>1.9062328395117289</v>
      </c>
      <c r="N7" s="226">
        <v>1.7424211961780529</v>
      </c>
      <c r="O7" s="226">
        <v>1.759537303641314</v>
      </c>
      <c r="P7" s="226">
        <v>1.9820119704441881</v>
      </c>
      <c r="Q7" s="226">
        <v>2.0205930010382298</v>
      </c>
      <c r="R7" s="226">
        <v>2.4751264879629629</v>
      </c>
      <c r="S7" s="226">
        <v>2.5760447653508991</v>
      </c>
      <c r="T7" s="226">
        <v>2.5337307544284569</v>
      </c>
      <c r="U7" s="226">
        <v>2.6632453731854091</v>
      </c>
      <c r="V7" s="226">
        <v>2.2459339569062968</v>
      </c>
      <c r="W7" s="226">
        <v>2.3943878235296689</v>
      </c>
      <c r="DA7" s="174" t="s">
        <v>2448</v>
      </c>
    </row>
    <row r="8" spans="1:105" ht="12" customHeight="1" x14ac:dyDescent="0.25">
      <c r="A8" s="202" t="s">
        <v>94</v>
      </c>
      <c r="B8" s="226">
        <v>20.716952010753889</v>
      </c>
      <c r="C8" s="226">
        <v>19.861182544266359</v>
      </c>
      <c r="D8" s="226">
        <v>19.82104006769546</v>
      </c>
      <c r="E8" s="226">
        <v>21.95306129219184</v>
      </c>
      <c r="F8" s="226">
        <v>22.624139975926461</v>
      </c>
      <c r="G8" s="226">
        <v>20.63237641271326</v>
      </c>
      <c r="H8" s="226">
        <v>16.89748272216092</v>
      </c>
      <c r="I8" s="226">
        <v>18.39349964573891</v>
      </c>
      <c r="J8" s="226">
        <v>17.582326584674679</v>
      </c>
      <c r="K8" s="226">
        <v>14.264041661519011</v>
      </c>
      <c r="L8" s="226">
        <v>12.31229195048178</v>
      </c>
      <c r="M8" s="226">
        <v>12.727168789016799</v>
      </c>
      <c r="N8" s="226">
        <v>11.633462715393639</v>
      </c>
      <c r="O8" s="226">
        <v>11.747740249690899</v>
      </c>
      <c r="P8" s="226">
        <v>13.233116315505461</v>
      </c>
      <c r="Q8" s="226">
        <v>13.49070672012275</v>
      </c>
      <c r="R8" s="226">
        <v>16.525448483271269</v>
      </c>
      <c r="S8" s="226">
        <v>17.199240227695348</v>
      </c>
      <c r="T8" s="226">
        <v>16.916726178001309</v>
      </c>
      <c r="U8" s="226">
        <v>17.781444474422589</v>
      </c>
      <c r="V8" s="226">
        <v>14.995219873482281</v>
      </c>
      <c r="W8" s="226">
        <v>15.98638809739232</v>
      </c>
      <c r="DA8" s="174" t="s">
        <v>2449</v>
      </c>
    </row>
    <row r="9" spans="1:105" ht="12" customHeight="1" x14ac:dyDescent="0.25">
      <c r="A9" s="202" t="s">
        <v>95</v>
      </c>
      <c r="B9" s="226">
        <v>9.0672639878569097</v>
      </c>
      <c r="C9" s="226">
        <v>8.6927162425436961</v>
      </c>
      <c r="D9" s="226">
        <v>8.6751469383330289</v>
      </c>
      <c r="E9" s="226">
        <v>9.6082764479340526</v>
      </c>
      <c r="F9" s="226">
        <v>9.9019899043771993</v>
      </c>
      <c r="G9" s="226">
        <v>9.0302474772250747</v>
      </c>
      <c r="H9" s="226">
        <v>7.3955829261250754</v>
      </c>
      <c r="I9" s="226">
        <v>8.0503501124052779</v>
      </c>
      <c r="J9" s="226">
        <v>7.6953210385970516</v>
      </c>
      <c r="K9" s="226">
        <v>6.242995167032559</v>
      </c>
      <c r="L9" s="226">
        <v>5.3887657485827898</v>
      </c>
      <c r="M9" s="226">
        <v>5.5703464084931804</v>
      </c>
      <c r="N9" s="226">
        <v>5.0916600800450578</v>
      </c>
      <c r="O9" s="226">
        <v>5.1416763455080847</v>
      </c>
      <c r="P9" s="226">
        <v>5.7917863087398267</v>
      </c>
      <c r="Q9" s="226">
        <v>5.9045268411401253</v>
      </c>
      <c r="R9" s="226">
        <v>7.2327533431447799</v>
      </c>
      <c r="S9" s="226">
        <v>7.5276542347605204</v>
      </c>
      <c r="T9" s="226">
        <v>7.4040052796669</v>
      </c>
      <c r="U9" s="226">
        <v>7.7824696920337226</v>
      </c>
      <c r="V9" s="226">
        <v>6.5630126033136653</v>
      </c>
      <c r="W9" s="226">
        <v>6.9968208168917272</v>
      </c>
      <c r="DA9" s="174" t="s">
        <v>2450</v>
      </c>
    </row>
    <row r="10" spans="1:105" ht="12" customHeight="1" x14ac:dyDescent="0.25">
      <c r="A10" s="56" t="s">
        <v>96</v>
      </c>
      <c r="B10" s="262">
        <v>18.60310378583435</v>
      </c>
      <c r="C10" s="262">
        <v>19.187963179266291</v>
      </c>
      <c r="D10" s="262">
        <v>17.905536200245859</v>
      </c>
      <c r="E10" s="262">
        <v>21.135483047647689</v>
      </c>
      <c r="F10" s="262">
        <v>20.73994654358324</v>
      </c>
      <c r="G10" s="262">
        <v>16.638519326848769</v>
      </c>
      <c r="H10" s="262">
        <v>13.20190542866945</v>
      </c>
      <c r="I10" s="262">
        <v>15.14127000220515</v>
      </c>
      <c r="J10" s="262">
        <v>14.575326502941421</v>
      </c>
      <c r="K10" s="262">
        <v>11.155985031576799</v>
      </c>
      <c r="L10" s="262">
        <v>9.3910957578615033</v>
      </c>
      <c r="M10" s="262">
        <v>10.36189179998526</v>
      </c>
      <c r="N10" s="262">
        <v>9.0023348138164963</v>
      </c>
      <c r="O10" s="262">
        <v>8.7978711874456366</v>
      </c>
      <c r="P10" s="262">
        <v>11.48348372404614</v>
      </c>
      <c r="Q10" s="262">
        <v>11.889771809878489</v>
      </c>
      <c r="R10" s="262">
        <v>14.99226436464787</v>
      </c>
      <c r="S10" s="262">
        <v>15.745667669785</v>
      </c>
      <c r="T10" s="262">
        <v>15.93662069138963</v>
      </c>
      <c r="U10" s="262">
        <v>17.428894325937691</v>
      </c>
      <c r="V10" s="262">
        <v>15.281316667446861</v>
      </c>
      <c r="W10" s="262">
        <v>16.307826516762439</v>
      </c>
      <c r="DA10" s="68" t="s">
        <v>2451</v>
      </c>
    </row>
    <row r="11" spans="1:105" ht="12" customHeight="1" x14ac:dyDescent="0.25">
      <c r="A11" s="37" t="s">
        <v>160</v>
      </c>
      <c r="B11" s="228">
        <v>2.4196657748798431</v>
      </c>
      <c r="C11" s="228">
        <v>2.5355675750170832</v>
      </c>
      <c r="D11" s="228">
        <v>2.4685555605816929</v>
      </c>
      <c r="E11" s="228">
        <v>2.7662362250582349</v>
      </c>
      <c r="F11" s="228">
        <v>3.020835825408271</v>
      </c>
      <c r="G11" s="228">
        <v>2.9077457270354699</v>
      </c>
      <c r="H11" s="228">
        <v>1.605486770770076</v>
      </c>
      <c r="I11" s="228">
        <v>2.385412098130443</v>
      </c>
      <c r="J11" s="228">
        <v>2.3790025128521348</v>
      </c>
      <c r="K11" s="228">
        <v>2.2804809349612811</v>
      </c>
      <c r="L11" s="228">
        <v>2.2161809342090431</v>
      </c>
      <c r="M11" s="228">
        <v>2.031821664798322</v>
      </c>
      <c r="N11" s="228">
        <v>1.556355809563357</v>
      </c>
      <c r="O11" s="228">
        <v>0.41196359917675612</v>
      </c>
      <c r="P11" s="228">
        <v>0.42034212462106457</v>
      </c>
      <c r="Q11" s="228">
        <v>0.53287543377112123</v>
      </c>
      <c r="R11" s="228">
        <v>0.41200667467274371</v>
      </c>
      <c r="S11" s="228">
        <v>0.35183055127673779</v>
      </c>
      <c r="T11" s="228">
        <v>0.33954560236354231</v>
      </c>
      <c r="U11" s="228">
        <v>0.25738501672125003</v>
      </c>
      <c r="V11" s="228">
        <v>0.20646048736975589</v>
      </c>
      <c r="W11" s="228">
        <v>0.22901310215585119</v>
      </c>
      <c r="DA11" s="69" t="s">
        <v>2452</v>
      </c>
    </row>
    <row r="12" spans="1:105" ht="12" customHeight="1" x14ac:dyDescent="0.25">
      <c r="A12" s="37" t="s">
        <v>162</v>
      </c>
      <c r="B12" s="228">
        <v>11.32022816069591</v>
      </c>
      <c r="C12" s="228">
        <v>12.82331639408409</v>
      </c>
      <c r="D12" s="228">
        <v>10.832501754502911</v>
      </c>
      <c r="E12" s="228">
        <v>14.08340433725607</v>
      </c>
      <c r="F12" s="228">
        <v>12.810676660933339</v>
      </c>
      <c r="G12" s="228">
        <v>7.2003725231504196</v>
      </c>
      <c r="H12" s="228">
        <v>5.006851086849192</v>
      </c>
      <c r="I12" s="228">
        <v>7.0507408200561947</v>
      </c>
      <c r="J12" s="228">
        <v>6.8253706743984539</v>
      </c>
      <c r="K12" s="228">
        <v>3.4609889582235969</v>
      </c>
      <c r="L12" s="228">
        <v>1.98805028849771</v>
      </c>
      <c r="M12" s="228">
        <v>4.1496775239573367</v>
      </c>
      <c r="N12" s="228">
        <v>2.800420779128848</v>
      </c>
      <c r="O12" s="228">
        <v>2.5922971475432481</v>
      </c>
      <c r="P12" s="228">
        <v>2.070956945912386</v>
      </c>
      <c r="Q12" s="228">
        <v>1.4661370884194129</v>
      </c>
      <c r="R12" s="228">
        <v>3.1425140029290879</v>
      </c>
      <c r="S12" s="228">
        <v>2.79412346711403</v>
      </c>
      <c r="T12" s="228">
        <v>3.0897872294930488</v>
      </c>
      <c r="U12" s="228">
        <v>3.9515030494104231</v>
      </c>
      <c r="V12" s="228">
        <v>2.872848276854207</v>
      </c>
      <c r="W12" s="228">
        <v>2.9657576374047441</v>
      </c>
      <c r="DA12" s="69" t="s">
        <v>2453</v>
      </c>
    </row>
    <row r="13" spans="1:105" ht="12" customHeight="1" x14ac:dyDescent="0.25">
      <c r="A13" s="37" t="s">
        <v>97</v>
      </c>
      <c r="B13" s="228">
        <v>5.974266610990186E-4</v>
      </c>
      <c r="C13" s="228">
        <v>3.584559966592731E-3</v>
      </c>
      <c r="D13" s="228">
        <v>1.6130519849672301E-2</v>
      </c>
      <c r="E13" s="228">
        <v>1.613051984966828E-2</v>
      </c>
      <c r="F13" s="228">
        <v>1.632966207003585E-2</v>
      </c>
      <c r="G13" s="228">
        <v>1.7325373171870471E-2</v>
      </c>
      <c r="H13" s="228">
        <v>5.8215909087100122E-2</v>
      </c>
      <c r="I13" s="228">
        <v>6.5185886799885392E-2</v>
      </c>
      <c r="J13" s="228">
        <v>8.4967347356246975E-2</v>
      </c>
      <c r="K13" s="228">
        <v>0.146900577890239</v>
      </c>
      <c r="L13" s="228">
        <v>0.15061789933707989</v>
      </c>
      <c r="M13" s="228">
        <v>0.15061789933705111</v>
      </c>
      <c r="N13" s="228">
        <v>0.1506178993370339</v>
      </c>
      <c r="O13" s="228">
        <v>0.15659216594811179</v>
      </c>
      <c r="P13" s="228">
        <v>0.15977844147396339</v>
      </c>
      <c r="Q13" s="228">
        <v>0.15977844147394141</v>
      </c>
      <c r="R13" s="228">
        <v>0.16017672591470919</v>
      </c>
      <c r="S13" s="228">
        <v>0.17730295686620229</v>
      </c>
      <c r="T13" s="228">
        <v>0.17730295686622399</v>
      </c>
      <c r="U13" s="228">
        <v>0.1859324530820157</v>
      </c>
      <c r="V13" s="228">
        <v>0.19821289000465769</v>
      </c>
      <c r="W13" s="228">
        <v>0.19788098630405551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2.7402235031918001</v>
      </c>
      <c r="Q14" s="228">
        <v>3.206880926249398</v>
      </c>
      <c r="R14" s="228">
        <v>4.3069080524342702</v>
      </c>
      <c r="S14" s="228">
        <v>4.8401766247425746</v>
      </c>
      <c r="T14" s="228">
        <v>5.3383366839293238</v>
      </c>
      <c r="U14" s="228">
        <v>6.3737703155048697</v>
      </c>
      <c r="V14" s="228">
        <v>6.3372576793173403</v>
      </c>
      <c r="W14" s="228">
        <v>6.8362410059006349</v>
      </c>
      <c r="DA14" s="69" t="s">
        <v>2455</v>
      </c>
    </row>
    <row r="15" spans="1:105" ht="12" customHeight="1" x14ac:dyDescent="0.25">
      <c r="A15" s="37" t="s">
        <v>38</v>
      </c>
      <c r="B15" s="228">
        <v>4.8626124235975006</v>
      </c>
      <c r="C15" s="228">
        <v>3.8254946501985181</v>
      </c>
      <c r="D15" s="228">
        <v>4.5883483653115809</v>
      </c>
      <c r="E15" s="228">
        <v>4.2697119654837108</v>
      </c>
      <c r="F15" s="228">
        <v>4.8921043951715886</v>
      </c>
      <c r="G15" s="228">
        <v>6.5130757034910074</v>
      </c>
      <c r="H15" s="228">
        <v>6.5313516619630807</v>
      </c>
      <c r="I15" s="228">
        <v>5.6399311972186297</v>
      </c>
      <c r="J15" s="228">
        <v>5.2859859683345869</v>
      </c>
      <c r="K15" s="228">
        <v>5.267614560501686</v>
      </c>
      <c r="L15" s="228">
        <v>5.0362466358176698</v>
      </c>
      <c r="M15" s="228">
        <v>4.0297747118925544</v>
      </c>
      <c r="N15" s="228">
        <v>4.4949403257872573</v>
      </c>
      <c r="O15" s="228">
        <v>5.6370182747775202</v>
      </c>
      <c r="P15" s="228">
        <v>6.0921827088469307</v>
      </c>
      <c r="Q15" s="228">
        <v>6.5240999199646179</v>
      </c>
      <c r="R15" s="228">
        <v>6.9706589086970574</v>
      </c>
      <c r="S15" s="228">
        <v>7.58223406978545</v>
      </c>
      <c r="T15" s="228">
        <v>6.9916482187374864</v>
      </c>
      <c r="U15" s="228">
        <v>6.6603034912191266</v>
      </c>
      <c r="V15" s="228">
        <v>5.6665373339008962</v>
      </c>
      <c r="W15" s="228">
        <v>6.0789337849971501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93.480237282201443</v>
      </c>
      <c r="C16" s="263">
        <f t="shared" si="0"/>
        <v>96.508653984903191</v>
      </c>
      <c r="D16" s="263">
        <f t="shared" si="0"/>
        <v>89.993497845478757</v>
      </c>
      <c r="E16" s="263">
        <f t="shared" si="0"/>
        <v>106.23902414934156</v>
      </c>
      <c r="F16" s="263">
        <f t="shared" si="0"/>
        <v>104.15604930810379</v>
      </c>
      <c r="G16" s="263">
        <f t="shared" si="0"/>
        <v>83.43475350900259</v>
      </c>
      <c r="H16" s="263">
        <f t="shared" si="0"/>
        <v>65.739590870953094</v>
      </c>
      <c r="I16" s="263">
        <f t="shared" si="0"/>
        <v>75.800758447907171</v>
      </c>
      <c r="J16" s="263">
        <f t="shared" si="0"/>
        <v>72.958604986721099</v>
      </c>
      <c r="K16" s="263">
        <f t="shared" si="0"/>
        <v>55.478947517678165</v>
      </c>
      <c r="L16" s="263">
        <f t="shared" si="0"/>
        <v>46.599194049154121</v>
      </c>
      <c r="M16" s="263">
        <f t="shared" si="0"/>
        <v>51.606256471056767</v>
      </c>
      <c r="N16" s="263">
        <f t="shared" si="0"/>
        <v>44.640374633586234</v>
      </c>
      <c r="O16" s="263">
        <f t="shared" si="0"/>
        <v>43.460670454537592</v>
      </c>
      <c r="P16" s="263">
        <f t="shared" si="0"/>
        <v>48.525434977954163</v>
      </c>
      <c r="Q16" s="263">
        <f t="shared" si="0"/>
        <v>49.132731506584982</v>
      </c>
      <c r="R16" s="263">
        <f t="shared" si="0"/>
        <v>61.075021229829382</v>
      </c>
      <c r="S16" s="263">
        <f t="shared" si="0"/>
        <v>63.147064604655618</v>
      </c>
      <c r="T16" s="263">
        <f t="shared" si="0"/>
        <v>62.423054655918001</v>
      </c>
      <c r="U16" s="263">
        <f t="shared" si="0"/>
        <v>66.399834675123401</v>
      </c>
      <c r="V16" s="263">
        <f t="shared" si="0"/>
        <v>55.58913909977781</v>
      </c>
      <c r="W16" s="263">
        <f t="shared" si="0"/>
        <v>59.133628899457918</v>
      </c>
      <c r="DA16" s="70"/>
    </row>
    <row r="17" spans="1:105" ht="12" customHeight="1" x14ac:dyDescent="0.25">
      <c r="A17" s="60" t="s">
        <v>2406</v>
      </c>
      <c r="B17" s="331">
        <v>71.493177501710207</v>
      </c>
      <c r="C17" s="331">
        <v>79.121585995571593</v>
      </c>
      <c r="D17" s="331">
        <v>69.380499066943685</v>
      </c>
      <c r="E17" s="331">
        <v>86.829719071793718</v>
      </c>
      <c r="F17" s="331">
        <v>81.235340643341658</v>
      </c>
      <c r="G17" s="331">
        <v>52.736866535392288</v>
      </c>
      <c r="H17" s="331">
        <v>37.217803843849651</v>
      </c>
      <c r="I17" s="331">
        <v>50.480470022048173</v>
      </c>
      <c r="J17" s="331">
        <v>49.357377383991107</v>
      </c>
      <c r="K17" s="331">
        <v>31.64394824559097</v>
      </c>
      <c r="L17" s="331">
        <v>23.578752727569071</v>
      </c>
      <c r="M17" s="331">
        <v>33.241849980314313</v>
      </c>
      <c r="N17" s="331">
        <v>23.646681869141979</v>
      </c>
      <c r="O17" s="331">
        <v>15.73448888013443</v>
      </c>
      <c r="P17" s="331">
        <v>14.774661027063299</v>
      </c>
      <c r="Q17" s="331">
        <v>12.140161735733271</v>
      </c>
      <c r="R17" s="331">
        <v>21.53131532443291</v>
      </c>
      <c r="S17" s="331">
        <v>19.366486224647531</v>
      </c>
      <c r="T17" s="331">
        <v>21.272386826231759</v>
      </c>
      <c r="U17" s="331">
        <v>26.413490729270851</v>
      </c>
      <c r="V17" s="331">
        <v>20.19203595505007</v>
      </c>
      <c r="W17" s="331">
        <v>20.80076565865301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2.100646484429328</v>
      </c>
      <c r="C19" s="232">
        <v>2.1375734774508919</v>
      </c>
      <c r="D19" s="232">
        <v>2.105039686531033</v>
      </c>
      <c r="E19" s="232">
        <v>2.135917912407669</v>
      </c>
      <c r="F19" s="232">
        <v>2.1106021355205451</v>
      </c>
      <c r="G19" s="232">
        <v>2.0014228484905909</v>
      </c>
      <c r="H19" s="232">
        <v>1.7961785466739739</v>
      </c>
      <c r="I19" s="232">
        <v>1.8733344662512099</v>
      </c>
      <c r="J19" s="232">
        <v>1.8809978042342279</v>
      </c>
      <c r="K19" s="232">
        <v>1.2008633584864361</v>
      </c>
      <c r="L19" s="232">
        <v>1.163131529621781</v>
      </c>
      <c r="M19" s="232">
        <v>1.0841743672447</v>
      </c>
      <c r="N19" s="232">
        <v>1.0291564694301589</v>
      </c>
      <c r="O19" s="232">
        <v>0.65370739131402378</v>
      </c>
      <c r="P19" s="232">
        <v>0.86398111307850456</v>
      </c>
      <c r="Q19" s="232">
        <v>0.68877640603295487</v>
      </c>
      <c r="R19" s="232">
        <v>1.036857883191566</v>
      </c>
      <c r="S19" s="232">
        <v>0.98948231222751326</v>
      </c>
      <c r="T19" s="232">
        <v>0.7688170044067496</v>
      </c>
      <c r="U19" s="232">
        <v>0.80746178132771895</v>
      </c>
      <c r="V19" s="232">
        <v>0.65392510222144395</v>
      </c>
      <c r="W19" s="232">
        <v>0.3067537151841771</v>
      </c>
      <c r="DA19" s="71" t="s">
        <v>2459</v>
      </c>
    </row>
    <row r="20" spans="1:105" ht="12" customHeight="1" x14ac:dyDescent="0.25">
      <c r="A20" s="59" t="s">
        <v>160</v>
      </c>
      <c r="B20" s="232">
        <v>11.25113617005707</v>
      </c>
      <c r="C20" s="232">
        <v>11.8510666380967</v>
      </c>
      <c r="D20" s="232">
        <v>11.4043673369986</v>
      </c>
      <c r="E20" s="232">
        <v>12.93135902329834</v>
      </c>
      <c r="F20" s="232">
        <v>14.554689518915049</v>
      </c>
      <c r="G20" s="232">
        <v>14.093610996232901</v>
      </c>
      <c r="H20" s="232">
        <v>7.2098112241086811</v>
      </c>
      <c r="I20" s="232">
        <v>11.012901564640909</v>
      </c>
      <c r="J20" s="232">
        <v>10.923127055475851</v>
      </c>
      <c r="K20" s="232">
        <v>10.611361176912631</v>
      </c>
      <c r="L20" s="232">
        <v>10.41730468540737</v>
      </c>
      <c r="M20" s="232">
        <v>9.521935036129257</v>
      </c>
      <c r="N20" s="232">
        <v>7.4751049624874799</v>
      </c>
      <c r="O20" s="232">
        <v>2.0837372785187229</v>
      </c>
      <c r="P20" s="232">
        <v>2.3947337173612002</v>
      </c>
      <c r="Q20" s="232">
        <v>3.107156257639645</v>
      </c>
      <c r="R20" s="232">
        <v>2.4035396152377491</v>
      </c>
      <c r="S20" s="232">
        <v>2.089110219509247</v>
      </c>
      <c r="T20" s="232">
        <v>2.0551282365605492</v>
      </c>
      <c r="U20" s="232">
        <v>1.589075152909371</v>
      </c>
      <c r="V20" s="232">
        <v>1.3262653166853839</v>
      </c>
      <c r="W20" s="232">
        <v>1.4850725610278119</v>
      </c>
      <c r="DA20" s="71" t="s">
        <v>2460</v>
      </c>
    </row>
    <row r="21" spans="1:105" ht="12" customHeight="1" x14ac:dyDescent="0.25">
      <c r="A21" s="59" t="s">
        <v>70</v>
      </c>
      <c r="B21" s="232">
        <v>6.7641959827672924</v>
      </c>
      <c r="C21" s="232">
        <v>6.6328131245704656</v>
      </c>
      <c r="D21" s="232">
        <v>7.0248336981772512</v>
      </c>
      <c r="E21" s="232">
        <v>7.5030228779962282</v>
      </c>
      <c r="F21" s="232">
        <v>4.324892735558505</v>
      </c>
      <c r="G21" s="232">
        <v>2.577878278676756</v>
      </c>
      <c r="H21" s="232">
        <v>6.2657784344288281</v>
      </c>
      <c r="I21" s="232">
        <v>5.8220306420241004</v>
      </c>
      <c r="J21" s="232">
        <v>5.9651477138470703</v>
      </c>
      <c r="K21" s="232">
        <v>4.1129338649476797</v>
      </c>
      <c r="L21" s="232">
        <v>2.8771210809886352</v>
      </c>
      <c r="M21" s="232">
        <v>3.6543415581209788</v>
      </c>
      <c r="N21" s="232">
        <v>2.0141976394114778</v>
      </c>
      <c r="O21" s="232">
        <v>0.19901365908355731</v>
      </c>
      <c r="P21" s="232">
        <v>0</v>
      </c>
      <c r="Q21" s="232">
        <v>0</v>
      </c>
      <c r="R21" s="232">
        <v>0.19728599727312479</v>
      </c>
      <c r="S21" s="232">
        <v>9.4135854062777038E-2</v>
      </c>
      <c r="T21" s="232">
        <v>0.1950473803601325</v>
      </c>
      <c r="U21" s="232">
        <v>0.20485148518590049</v>
      </c>
      <c r="V21" s="232">
        <v>0.19907993865280149</v>
      </c>
      <c r="W21" s="232">
        <v>0.23751429157633791</v>
      </c>
      <c r="DA21" s="71" t="s">
        <v>2461</v>
      </c>
    </row>
    <row r="22" spans="1:105" ht="12" customHeight="1" x14ac:dyDescent="0.25">
      <c r="A22" s="59" t="s">
        <v>162</v>
      </c>
      <c r="B22" s="232">
        <v>51.377198864456517</v>
      </c>
      <c r="C22" s="232">
        <v>58.500132755453542</v>
      </c>
      <c r="D22" s="232">
        <v>48.846258345236791</v>
      </c>
      <c r="E22" s="232">
        <v>64.259419258091484</v>
      </c>
      <c r="F22" s="232">
        <v>60.245156253347552</v>
      </c>
      <c r="G22" s="232">
        <v>34.063954411992043</v>
      </c>
      <c r="H22" s="232">
        <v>21.946035638638168</v>
      </c>
      <c r="I22" s="232">
        <v>31.772203349131949</v>
      </c>
      <c r="J22" s="232">
        <v>30.588104810433951</v>
      </c>
      <c r="K22" s="232">
        <v>15.718789845244229</v>
      </c>
      <c r="L22" s="232">
        <v>9.1211954315512784</v>
      </c>
      <c r="M22" s="232">
        <v>18.981399018819381</v>
      </c>
      <c r="N22" s="232">
        <v>13.12822279781286</v>
      </c>
      <c r="O22" s="232">
        <v>12.79803055121813</v>
      </c>
      <c r="P22" s="232">
        <v>11.51594619662359</v>
      </c>
      <c r="Q22" s="232">
        <v>8.3442290720606671</v>
      </c>
      <c r="R22" s="232">
        <v>17.89363182873047</v>
      </c>
      <c r="S22" s="232">
        <v>16.19375783884799</v>
      </c>
      <c r="T22" s="232">
        <v>18.253394204904328</v>
      </c>
      <c r="U22" s="232">
        <v>23.812102309847859</v>
      </c>
      <c r="V22" s="232">
        <v>18.012765597490439</v>
      </c>
      <c r="W22" s="232">
        <v>18.771425090864689</v>
      </c>
      <c r="DA22" s="71" t="s">
        <v>2462</v>
      </c>
    </row>
    <row r="23" spans="1:105" ht="12" customHeight="1" x14ac:dyDescent="0.25">
      <c r="A23" s="60" t="s">
        <v>2413</v>
      </c>
      <c r="B23" s="331">
        <v>21.987059780491229</v>
      </c>
      <c r="C23" s="331">
        <v>17.387067989331602</v>
      </c>
      <c r="D23" s="331">
        <v>20.612998778535069</v>
      </c>
      <c r="E23" s="331">
        <v>19.409305077547849</v>
      </c>
      <c r="F23" s="331">
        <v>22.920708664762131</v>
      </c>
      <c r="G23" s="331">
        <v>30.697886973610299</v>
      </c>
      <c r="H23" s="331">
        <v>28.52178702710345</v>
      </c>
      <c r="I23" s="331">
        <v>25.320288425859001</v>
      </c>
      <c r="J23" s="331">
        <v>23.601227602729988</v>
      </c>
      <c r="K23" s="331">
        <v>23.834999272087199</v>
      </c>
      <c r="L23" s="331">
        <v>23.02044132158505</v>
      </c>
      <c r="M23" s="331">
        <v>18.36440649074245</v>
      </c>
      <c r="N23" s="331">
        <v>20.993692764444258</v>
      </c>
      <c r="O23" s="331">
        <v>27.72618157440316</v>
      </c>
      <c r="P23" s="331">
        <v>33.75077395089086</v>
      </c>
      <c r="Q23" s="331">
        <v>36.992569770851709</v>
      </c>
      <c r="R23" s="331">
        <v>39.543705905396472</v>
      </c>
      <c r="S23" s="331">
        <v>43.780578380008087</v>
      </c>
      <c r="T23" s="331">
        <v>41.150667829686242</v>
      </c>
      <c r="U23" s="331">
        <v>39.986343945852553</v>
      </c>
      <c r="V23" s="331">
        <v>35.397103144727737</v>
      </c>
      <c r="W23" s="331">
        <v>38.332863240804912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39.57540323216201</v>
      </c>
      <c r="C24" s="263">
        <f t="shared" si="1"/>
        <v>40.490864072103179</v>
      </c>
      <c r="D24" s="263">
        <f t="shared" si="1"/>
        <v>38.069502378208107</v>
      </c>
      <c r="E24" s="263">
        <f t="shared" si="1"/>
        <v>44.610094681229448</v>
      </c>
      <c r="F24" s="263">
        <f t="shared" si="1"/>
        <v>43.974312382013572</v>
      </c>
      <c r="G24" s="263">
        <f t="shared" si="1"/>
        <v>35.106159845533114</v>
      </c>
      <c r="H24" s="263">
        <f t="shared" si="1"/>
        <v>27.382934735641626</v>
      </c>
      <c r="I24" s="263">
        <f t="shared" si="1"/>
        <v>32.035868420920735</v>
      </c>
      <c r="J24" s="263">
        <f t="shared" si="1"/>
        <v>30.844071599888814</v>
      </c>
      <c r="K24" s="263">
        <f t="shared" si="1"/>
        <v>22.924180380123978</v>
      </c>
      <c r="L24" s="263">
        <f t="shared" si="1"/>
        <v>18.648516905059989</v>
      </c>
      <c r="M24" s="263">
        <f t="shared" si="1"/>
        <v>21.695094559194974</v>
      </c>
      <c r="N24" s="263">
        <f t="shared" si="1"/>
        <v>18.357326791157139</v>
      </c>
      <c r="O24" s="263">
        <f t="shared" si="1"/>
        <v>17.13064736974156</v>
      </c>
      <c r="P24" s="263">
        <f t="shared" si="1"/>
        <v>18.551726140879932</v>
      </c>
      <c r="Q24" s="263">
        <f t="shared" si="1"/>
        <v>18.01211728706792</v>
      </c>
      <c r="R24" s="263">
        <f t="shared" si="1"/>
        <v>23.984553206173786</v>
      </c>
      <c r="S24" s="263">
        <f t="shared" si="1"/>
        <v>24.24284699175222</v>
      </c>
      <c r="T24" s="263">
        <f t="shared" si="1"/>
        <v>24.412954989845964</v>
      </c>
      <c r="U24" s="263">
        <f t="shared" si="1"/>
        <v>26.635878364887486</v>
      </c>
      <c r="V24" s="263">
        <f t="shared" si="1"/>
        <v>21.988175962539756</v>
      </c>
      <c r="W24" s="263">
        <f t="shared" si="1"/>
        <v>23.290626396822532</v>
      </c>
      <c r="DA24" s="70"/>
    </row>
    <row r="25" spans="1:105" ht="12" customHeight="1" x14ac:dyDescent="0.25">
      <c r="A25" s="60" t="s">
        <v>2416</v>
      </c>
      <c r="B25" s="264">
        <v>29.34691656262298</v>
      </c>
      <c r="C25" s="264">
        <v>30.68489257639969</v>
      </c>
      <c r="D25" s="264">
        <v>28.28335024523108</v>
      </c>
      <c r="E25" s="264">
        <v>33.771309387611048</v>
      </c>
      <c r="F25" s="264">
        <v>32.80419845630545</v>
      </c>
      <c r="G25" s="264">
        <v>24.919430302075071</v>
      </c>
      <c r="H25" s="264">
        <v>19.04021729908666</v>
      </c>
      <c r="I25" s="264">
        <v>22.954529340010009</v>
      </c>
      <c r="J25" s="264">
        <v>22.16322931201395</v>
      </c>
      <c r="K25" s="264">
        <v>15.881659843663691</v>
      </c>
      <c r="L25" s="264">
        <v>12.569624893261929</v>
      </c>
      <c r="M25" s="264">
        <v>15.411367289283019</v>
      </c>
      <c r="N25" s="264">
        <v>12.613590055984149</v>
      </c>
      <c r="O25" s="264">
        <v>11.33048890633458</v>
      </c>
      <c r="P25" s="264">
        <v>12.01819969551547</v>
      </c>
      <c r="Q25" s="264">
        <v>11.35141190058985</v>
      </c>
      <c r="R25" s="264">
        <v>15.825518545498181</v>
      </c>
      <c r="S25" s="264">
        <v>15.75114419184891</v>
      </c>
      <c r="T25" s="264">
        <v>16.06073656919656</v>
      </c>
      <c r="U25" s="264">
        <v>17.856726505223481</v>
      </c>
      <c r="V25" s="264">
        <v>14.5846541267454</v>
      </c>
      <c r="W25" s="264">
        <v>15.39773957334698</v>
      </c>
      <c r="DA25" s="72" t="s">
        <v>2464</v>
      </c>
    </row>
    <row r="26" spans="1:105" ht="12" customHeight="1" x14ac:dyDescent="0.25">
      <c r="A26" s="60" t="s">
        <v>2418</v>
      </c>
      <c r="B26" s="264">
        <v>10.228486669539031</v>
      </c>
      <c r="C26" s="264">
        <v>9.8059714957034849</v>
      </c>
      <c r="D26" s="264">
        <v>9.786152132977028</v>
      </c>
      <c r="E26" s="264">
        <v>10.8387852936184</v>
      </c>
      <c r="F26" s="264">
        <v>11.170113925708121</v>
      </c>
      <c r="G26" s="264">
        <v>10.186729543458039</v>
      </c>
      <c r="H26" s="264">
        <v>8.3427174365549686</v>
      </c>
      <c r="I26" s="264">
        <v>9.0813390809107233</v>
      </c>
      <c r="J26" s="264">
        <v>8.6808422878748654</v>
      </c>
      <c r="K26" s="264">
        <v>7.0425205364602892</v>
      </c>
      <c r="L26" s="264">
        <v>6.0788920117980592</v>
      </c>
      <c r="M26" s="264">
        <v>6.2837272699119548</v>
      </c>
      <c r="N26" s="264">
        <v>5.7437367351729902</v>
      </c>
      <c r="O26" s="264">
        <v>5.8001584634069818</v>
      </c>
      <c r="P26" s="264">
        <v>6.5335264453644619</v>
      </c>
      <c r="Q26" s="264">
        <v>6.6607053864780701</v>
      </c>
      <c r="R26" s="264">
        <v>8.159034660675605</v>
      </c>
      <c r="S26" s="264">
        <v>8.4917027999033099</v>
      </c>
      <c r="T26" s="264">
        <v>8.3522184206494039</v>
      </c>
      <c r="U26" s="264">
        <v>8.7791518596640046</v>
      </c>
      <c r="V26" s="264">
        <v>7.4035218357943551</v>
      </c>
      <c r="W26" s="264">
        <v>7.8928868234755516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114.46559667208338</v>
      </c>
      <c r="C27" s="263">
        <f t="shared" si="2"/>
        <v>118.17386202233047</v>
      </c>
      <c r="D27" s="263">
        <f t="shared" si="2"/>
        <v>110.19611981079034</v>
      </c>
      <c r="E27" s="263">
        <f t="shared" si="2"/>
        <v>130.0886009991938</v>
      </c>
      <c r="F27" s="263">
        <f t="shared" si="2"/>
        <v>127.53801956094343</v>
      </c>
      <c r="G27" s="263">
        <f t="shared" si="2"/>
        <v>102.16500429673791</v>
      </c>
      <c r="H27" s="263">
        <f t="shared" si="2"/>
        <v>80.497458209330347</v>
      </c>
      <c r="I27" s="263">
        <f t="shared" si="2"/>
        <v>92.817255242335307</v>
      </c>
      <c r="J27" s="263">
        <f t="shared" si="2"/>
        <v>89.337067330678877</v>
      </c>
      <c r="K27" s="263">
        <f t="shared" si="2"/>
        <v>67.933405123687493</v>
      </c>
      <c r="L27" s="263">
        <f t="shared" si="2"/>
        <v>57.060237611209118</v>
      </c>
      <c r="M27" s="263">
        <f t="shared" si="2"/>
        <v>63.1913344543552</v>
      </c>
      <c r="N27" s="263">
        <f t="shared" si="2"/>
        <v>54.661683224799468</v>
      </c>
      <c r="O27" s="263">
        <f t="shared" si="2"/>
        <v>53.217147495352172</v>
      </c>
      <c r="P27" s="263">
        <f t="shared" si="2"/>
        <v>59.418899973005082</v>
      </c>
      <c r="Q27" s="263">
        <f t="shared" si="2"/>
        <v>60.16252837541019</v>
      </c>
      <c r="R27" s="263">
        <f t="shared" si="2"/>
        <v>74.785740281423742</v>
      </c>
      <c r="S27" s="263">
        <f t="shared" si="2"/>
        <v>77.322936250598715</v>
      </c>
      <c r="T27" s="263">
        <f t="shared" si="2"/>
        <v>76.436393456226128</v>
      </c>
      <c r="U27" s="263">
        <f t="shared" si="2"/>
        <v>81.30592001035518</v>
      </c>
      <c r="V27" s="263">
        <f t="shared" si="2"/>
        <v>68.068333591564667</v>
      </c>
      <c r="W27" s="263">
        <f t="shared" si="2"/>
        <v>72.408525183009715</v>
      </c>
      <c r="DA27" s="70"/>
    </row>
    <row r="28" spans="1:105" ht="12" customHeight="1" x14ac:dyDescent="0.25">
      <c r="A28" s="60" t="s">
        <v>2421</v>
      </c>
      <c r="B28" s="331">
        <v>87.542666328624733</v>
      </c>
      <c r="C28" s="331">
        <v>96.883574688455042</v>
      </c>
      <c r="D28" s="331">
        <v>84.955713143196363</v>
      </c>
      <c r="E28" s="331">
        <v>106.3221049858699</v>
      </c>
      <c r="F28" s="331">
        <v>99.471845685724489</v>
      </c>
      <c r="G28" s="331">
        <v>64.575754941296708</v>
      </c>
      <c r="H28" s="331">
        <v>45.572821033285287</v>
      </c>
      <c r="I28" s="331">
        <v>61.812820435161022</v>
      </c>
      <c r="J28" s="331">
        <v>60.437604959989088</v>
      </c>
      <c r="K28" s="331">
        <v>38.747691729295028</v>
      </c>
      <c r="L28" s="331">
        <v>28.871942115390691</v>
      </c>
      <c r="M28" s="331">
        <v>40.704306098344041</v>
      </c>
      <c r="N28" s="331">
        <v>28.955120656092209</v>
      </c>
      <c r="O28" s="331">
        <v>19.26672107771563</v>
      </c>
      <c r="P28" s="331">
        <v>18.091421665791788</v>
      </c>
      <c r="Q28" s="331">
        <v>14.865504166204</v>
      </c>
      <c r="R28" s="331">
        <v>26.364875907468871</v>
      </c>
      <c r="S28" s="331">
        <v>23.714064764874511</v>
      </c>
      <c r="T28" s="331">
        <v>26.047820603549098</v>
      </c>
      <c r="U28" s="331">
        <v>32.343049872576543</v>
      </c>
      <c r="V28" s="331">
        <v>24.72494198577559</v>
      </c>
      <c r="W28" s="331">
        <v>25.47032529630982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2.572220185015504</v>
      </c>
      <c r="C30" s="232">
        <v>2.6174369111643569</v>
      </c>
      <c r="D30" s="232">
        <v>2.57759961616045</v>
      </c>
      <c r="E30" s="232">
        <v>2.6154096886624529</v>
      </c>
      <c r="F30" s="232">
        <v>2.5844107781884218</v>
      </c>
      <c r="G30" s="232">
        <v>2.4507218552946028</v>
      </c>
      <c r="H30" s="232">
        <v>2.1994023020497639</v>
      </c>
      <c r="I30" s="232">
        <v>2.2938789382667881</v>
      </c>
      <c r="J30" s="232">
        <v>2.3032626174296662</v>
      </c>
      <c r="K30" s="232">
        <v>1.4704449287589001</v>
      </c>
      <c r="L30" s="232">
        <v>1.424242689332794</v>
      </c>
      <c r="M30" s="232">
        <v>1.3275604496873881</v>
      </c>
      <c r="N30" s="232">
        <v>1.2601915952206031</v>
      </c>
      <c r="O30" s="232">
        <v>0.80045803018043737</v>
      </c>
      <c r="P30" s="232">
        <v>1.057936056830822</v>
      </c>
      <c r="Q30" s="232">
        <v>0.84339968085667982</v>
      </c>
      <c r="R30" s="232">
        <v>1.2696218977855911</v>
      </c>
      <c r="S30" s="232">
        <v>1.2116109945643021</v>
      </c>
      <c r="T30" s="232">
        <v>0.94140857682459178</v>
      </c>
      <c r="U30" s="232">
        <v>0.98872871182985989</v>
      </c>
      <c r="V30" s="232">
        <v>0.80072461496503333</v>
      </c>
      <c r="W30" s="232">
        <v>0.37561679410307408</v>
      </c>
      <c r="DA30" s="71" t="s">
        <v>2468</v>
      </c>
    </row>
    <row r="31" spans="1:105" ht="12" customHeight="1" x14ac:dyDescent="0.25">
      <c r="A31" s="59" t="s">
        <v>160</v>
      </c>
      <c r="B31" s="232">
        <v>13.77690143272295</v>
      </c>
      <c r="C31" s="232">
        <v>14.511510169098001</v>
      </c>
      <c r="D31" s="232">
        <v>13.96453143305952</v>
      </c>
      <c r="E31" s="232">
        <v>15.83431717138572</v>
      </c>
      <c r="F31" s="232">
        <v>17.822068798671491</v>
      </c>
      <c r="G31" s="232">
        <v>17.257482852530099</v>
      </c>
      <c r="H31" s="232">
        <v>8.8283402744187942</v>
      </c>
      <c r="I31" s="232">
        <v>13.48518558935622</v>
      </c>
      <c r="J31" s="232">
        <v>13.37525761895002</v>
      </c>
      <c r="K31" s="232">
        <v>12.99350348193382</v>
      </c>
      <c r="L31" s="232">
        <v>12.75588328825393</v>
      </c>
      <c r="M31" s="232">
        <v>11.65951228913786</v>
      </c>
      <c r="N31" s="232">
        <v>9.1531897499846675</v>
      </c>
      <c r="O31" s="232">
        <v>2.5515150349208859</v>
      </c>
      <c r="P31" s="232">
        <v>2.9323270008504481</v>
      </c>
      <c r="Q31" s="232">
        <v>3.804681131803648</v>
      </c>
      <c r="R31" s="232">
        <v>2.9431097329441829</v>
      </c>
      <c r="S31" s="232">
        <v>2.558094146337853</v>
      </c>
      <c r="T31" s="232">
        <v>2.5164835549721012</v>
      </c>
      <c r="U31" s="232">
        <v>1.9458063096849441</v>
      </c>
      <c r="V31" s="232">
        <v>1.6239983469616941</v>
      </c>
      <c r="W31" s="232">
        <v>1.818456197176912</v>
      </c>
      <c r="DA31" s="71" t="s">
        <v>2469</v>
      </c>
    </row>
    <row r="32" spans="1:105" ht="12" customHeight="1" x14ac:dyDescent="0.25">
      <c r="A32" s="59" t="s">
        <v>70</v>
      </c>
      <c r="B32" s="232">
        <v>8.2826889584905583</v>
      </c>
      <c r="C32" s="232">
        <v>8.1218119892699576</v>
      </c>
      <c r="D32" s="232">
        <v>8.6018371814415353</v>
      </c>
      <c r="E32" s="232">
        <v>9.1873749526484421</v>
      </c>
      <c r="F32" s="232">
        <v>5.2957870231328634</v>
      </c>
      <c r="G32" s="232">
        <v>3.156585647359293</v>
      </c>
      <c r="H32" s="232">
        <v>7.6723817564434631</v>
      </c>
      <c r="I32" s="232">
        <v>7.129017112682571</v>
      </c>
      <c r="J32" s="232">
        <v>7.3042625067515106</v>
      </c>
      <c r="K32" s="232">
        <v>5.0362455489155247</v>
      </c>
      <c r="L32" s="232">
        <v>3.5230054052922068</v>
      </c>
      <c r="M32" s="232">
        <v>4.4747039487195641</v>
      </c>
      <c r="N32" s="232">
        <v>2.4663644564222169</v>
      </c>
      <c r="O32" s="232">
        <v>0.24369019479619261</v>
      </c>
      <c r="P32" s="232">
        <v>0</v>
      </c>
      <c r="Q32" s="232">
        <v>0</v>
      </c>
      <c r="R32" s="232">
        <v>0.24157469053852021</v>
      </c>
      <c r="S32" s="232">
        <v>0.1152683927299311</v>
      </c>
      <c r="T32" s="232">
        <v>0.23883352697159091</v>
      </c>
      <c r="U32" s="232">
        <v>0.25083855328885768</v>
      </c>
      <c r="V32" s="232">
        <v>0.24377135345240999</v>
      </c>
      <c r="W32" s="232">
        <v>0.29083382642000571</v>
      </c>
      <c r="DA32" s="71" t="s">
        <v>2470</v>
      </c>
    </row>
    <row r="33" spans="1:105" ht="12" customHeight="1" x14ac:dyDescent="0.25">
      <c r="A33" s="59" t="s">
        <v>162</v>
      </c>
      <c r="B33" s="232">
        <v>62.910855752395719</v>
      </c>
      <c r="C33" s="232">
        <v>71.63281561892272</v>
      </c>
      <c r="D33" s="232">
        <v>59.811744912534849</v>
      </c>
      <c r="E33" s="232">
        <v>78.685003173173243</v>
      </c>
      <c r="F33" s="232">
        <v>73.769579085731706</v>
      </c>
      <c r="G33" s="232">
        <v>41.710964586112709</v>
      </c>
      <c r="H33" s="232">
        <v>26.872696700373272</v>
      </c>
      <c r="I33" s="232">
        <v>38.90473879485544</v>
      </c>
      <c r="J33" s="232">
        <v>37.454822216857877</v>
      </c>
      <c r="K33" s="232">
        <v>19.247497769686792</v>
      </c>
      <c r="L33" s="232">
        <v>11.168810732511769</v>
      </c>
      <c r="M33" s="232">
        <v>23.242529410799229</v>
      </c>
      <c r="N33" s="232">
        <v>16.075374854464719</v>
      </c>
      <c r="O33" s="232">
        <v>15.67105781781812</v>
      </c>
      <c r="P33" s="232">
        <v>14.10115860811052</v>
      </c>
      <c r="Q33" s="232">
        <v>10.217423353543669</v>
      </c>
      <c r="R33" s="232">
        <v>21.91056958620057</v>
      </c>
      <c r="S33" s="232">
        <v>19.82909123124243</v>
      </c>
      <c r="T33" s="232">
        <v>22.351094944780819</v>
      </c>
      <c r="U33" s="232">
        <v>29.157676297772881</v>
      </c>
      <c r="V33" s="232">
        <v>22.056447670396452</v>
      </c>
      <c r="W33" s="232">
        <v>22.985418478609819</v>
      </c>
      <c r="DA33" s="71" t="s">
        <v>2471</v>
      </c>
    </row>
    <row r="34" spans="1:105" ht="12" customHeight="1" x14ac:dyDescent="0.25">
      <c r="A34" s="60" t="s">
        <v>2428</v>
      </c>
      <c r="B34" s="331">
        <v>26.922930343458649</v>
      </c>
      <c r="C34" s="331">
        <v>21.29028733387543</v>
      </c>
      <c r="D34" s="331">
        <v>25.24040666759397</v>
      </c>
      <c r="E34" s="331">
        <v>23.766496013323891</v>
      </c>
      <c r="F34" s="331">
        <v>28.06617387521894</v>
      </c>
      <c r="G34" s="331">
        <v>37.589249355441197</v>
      </c>
      <c r="H34" s="331">
        <v>34.924637176045053</v>
      </c>
      <c r="I34" s="331">
        <v>31.004434807174281</v>
      </c>
      <c r="J34" s="331">
        <v>28.89946237068979</v>
      </c>
      <c r="K34" s="331">
        <v>29.185713394392469</v>
      </c>
      <c r="L34" s="331">
        <v>28.18829549581843</v>
      </c>
      <c r="M34" s="331">
        <v>22.487028356011159</v>
      </c>
      <c r="N34" s="331">
        <v>25.706562568707259</v>
      </c>
      <c r="O34" s="331">
        <v>33.950426417636542</v>
      </c>
      <c r="P34" s="331">
        <v>41.327478307213298</v>
      </c>
      <c r="Q34" s="331">
        <v>45.297024209206192</v>
      </c>
      <c r="R34" s="331">
        <v>48.420864373954871</v>
      </c>
      <c r="S34" s="331">
        <v>53.608871485724201</v>
      </c>
      <c r="T34" s="331">
        <v>50.388572852677029</v>
      </c>
      <c r="U34" s="331">
        <v>48.96287013777863</v>
      </c>
      <c r="V34" s="331">
        <v>43.343391605789073</v>
      </c>
      <c r="W34" s="331">
        <v>46.938199886699898</v>
      </c>
      <c r="DA34" s="72" t="s">
        <v>2472</v>
      </c>
    </row>
    <row r="35" spans="1:105" ht="12" customHeight="1" x14ac:dyDescent="0.25">
      <c r="A35" s="57" t="s">
        <v>2430</v>
      </c>
      <c r="B35" s="263">
        <v>104.9412916236025</v>
      </c>
      <c r="C35" s="263">
        <v>109.6214819911259</v>
      </c>
      <c r="D35" s="263">
        <v>101.1594357870019</v>
      </c>
      <c r="E35" s="263">
        <v>120.61003216437619</v>
      </c>
      <c r="F35" s="263">
        <v>117.5171304759164</v>
      </c>
      <c r="G35" s="263">
        <v>90.115678552527811</v>
      </c>
      <c r="H35" s="263">
        <v>68.738508741176702</v>
      </c>
      <c r="I35" s="263">
        <v>82.625478272171136</v>
      </c>
      <c r="J35" s="263">
        <v>79.796047362868904</v>
      </c>
      <c r="K35" s="263">
        <v>58.247958118289233</v>
      </c>
      <c r="L35" s="263">
        <v>47.467930883042172</v>
      </c>
      <c r="M35" s="263">
        <v>55.86534354212359</v>
      </c>
      <c r="N35" s="263">
        <v>46.099858198553562</v>
      </c>
      <c r="O35" s="263">
        <v>40.859162360678269</v>
      </c>
      <c r="P35" s="263">
        <v>43.562569713698579</v>
      </c>
      <c r="Q35" s="263">
        <v>41.587326236994649</v>
      </c>
      <c r="R35" s="263">
        <v>57.058862216023691</v>
      </c>
      <c r="S35" s="263">
        <v>56.841416433202248</v>
      </c>
      <c r="T35" s="263">
        <v>57.803991056469648</v>
      </c>
      <c r="U35" s="263">
        <v>64.097113464548357</v>
      </c>
      <c r="V35" s="263">
        <v>52.385250460198527</v>
      </c>
      <c r="W35" s="263">
        <v>55.241738214019769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3.083056403759064</v>
      </c>
      <c r="C38" s="231">
        <v>2.961393748489999</v>
      </c>
      <c r="D38" s="231">
        <v>3.068582205100757</v>
      </c>
      <c r="E38" s="231">
        <v>2.9668483068677438</v>
      </c>
      <c r="F38" s="231">
        <v>3.050255711158719</v>
      </c>
      <c r="G38" s="231">
        <v>3.4099666129423931</v>
      </c>
      <c r="H38" s="231">
        <v>3.3166368728602751</v>
      </c>
      <c r="I38" s="231">
        <v>3.0624327452756401</v>
      </c>
      <c r="J38" s="231">
        <v>3.037184492681634</v>
      </c>
      <c r="K38" s="231">
        <v>2.1998335888221039</v>
      </c>
      <c r="L38" s="231">
        <v>2.3241479212899372</v>
      </c>
      <c r="M38" s="231">
        <v>1.814742366402154</v>
      </c>
      <c r="N38" s="231">
        <v>1.9960087785102369</v>
      </c>
      <c r="O38" s="231">
        <v>1.693905246055649</v>
      </c>
      <c r="P38" s="231">
        <v>2.5402088553287641</v>
      </c>
      <c r="Q38" s="231">
        <v>2.3479082388210988</v>
      </c>
      <c r="R38" s="231">
        <v>2.740179280944512</v>
      </c>
      <c r="S38" s="231">
        <v>2.89626666546636</v>
      </c>
      <c r="T38" s="231">
        <v>2.0842000153555511</v>
      </c>
      <c r="U38" s="231">
        <v>1.9568778104366249</v>
      </c>
      <c r="V38" s="231">
        <v>1.6931879581059051</v>
      </c>
      <c r="W38" s="231">
        <v>0.8131389964953647</v>
      </c>
      <c r="DA38" s="73" t="s">
        <v>2476</v>
      </c>
    </row>
    <row r="39" spans="1:105" ht="12" customHeight="1" x14ac:dyDescent="0.25">
      <c r="A39" s="46" t="s">
        <v>160</v>
      </c>
      <c r="B39" s="231">
        <v>16.82698247735711</v>
      </c>
      <c r="C39" s="231">
        <v>16.730692079001951</v>
      </c>
      <c r="D39" s="231">
        <v>16.940648632842748</v>
      </c>
      <c r="E39" s="231">
        <v>18.303591575111518</v>
      </c>
      <c r="F39" s="231">
        <v>21.434540819543891</v>
      </c>
      <c r="G39" s="231">
        <v>24.468926513079811</v>
      </c>
      <c r="H39" s="231">
        <v>13.56605821909506</v>
      </c>
      <c r="I39" s="231">
        <v>18.34570293515344</v>
      </c>
      <c r="J39" s="231">
        <v>17.972613444110571</v>
      </c>
      <c r="K39" s="231">
        <v>19.80836797655229</v>
      </c>
      <c r="L39" s="231">
        <v>21.211513931908009</v>
      </c>
      <c r="M39" s="231">
        <v>16.241361025202021</v>
      </c>
      <c r="N39" s="231">
        <v>14.773374149384381</v>
      </c>
      <c r="O39" s="231">
        <v>5.5021197980368193</v>
      </c>
      <c r="P39" s="231">
        <v>7.1747003740017643</v>
      </c>
      <c r="Q39" s="231">
        <v>10.793127691751041</v>
      </c>
      <c r="R39" s="231">
        <v>6.4728030369669636</v>
      </c>
      <c r="S39" s="231">
        <v>6.2312220431612184</v>
      </c>
      <c r="T39" s="231">
        <v>5.6772328077313503</v>
      </c>
      <c r="U39" s="231">
        <v>3.9243481881906752</v>
      </c>
      <c r="V39" s="231">
        <v>3.499362534179927</v>
      </c>
      <c r="W39" s="231">
        <v>4.0114741240404372</v>
      </c>
      <c r="DA39" s="73" t="s">
        <v>2477</v>
      </c>
    </row>
    <row r="40" spans="1:105" ht="12" customHeight="1" x14ac:dyDescent="0.25">
      <c r="A40" s="46" t="s">
        <v>70</v>
      </c>
      <c r="B40" s="231">
        <v>9.8076155497649538</v>
      </c>
      <c r="C40" s="231">
        <v>9.0780300792585038</v>
      </c>
      <c r="D40" s="231">
        <v>10.116546323270789</v>
      </c>
      <c r="E40" s="231">
        <v>10.295935360826499</v>
      </c>
      <c r="F40" s="231">
        <v>6.174815267518075</v>
      </c>
      <c r="G40" s="231">
        <v>4.3390278074141033</v>
      </c>
      <c r="H40" s="231">
        <v>11.429894091676619</v>
      </c>
      <c r="I40" s="231">
        <v>9.4025245504779829</v>
      </c>
      <c r="J40" s="231">
        <v>9.5153077824231946</v>
      </c>
      <c r="K40" s="231">
        <v>7.4433204119210297</v>
      </c>
      <c r="L40" s="231">
        <v>5.6795225592642504</v>
      </c>
      <c r="M40" s="231">
        <v>6.0428766979353048</v>
      </c>
      <c r="N40" s="231">
        <v>3.859240769365778</v>
      </c>
      <c r="O40" s="231">
        <v>0.50945679039656244</v>
      </c>
      <c r="P40" s="231">
        <v>0</v>
      </c>
      <c r="Q40" s="231">
        <v>0</v>
      </c>
      <c r="R40" s="231">
        <v>0.51508008494580348</v>
      </c>
      <c r="S40" s="231">
        <v>0.27221015983302732</v>
      </c>
      <c r="T40" s="231">
        <v>0.52236646600080161</v>
      </c>
      <c r="U40" s="231">
        <v>0.49045549309181102</v>
      </c>
      <c r="V40" s="231">
        <v>0.50924105978381529</v>
      </c>
      <c r="W40" s="231">
        <v>0.62199007943888207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75.22363719272137</v>
      </c>
      <c r="C42" s="231">
        <v>80.851366084375442</v>
      </c>
      <c r="D42" s="231">
        <v>71.033658625787652</v>
      </c>
      <c r="E42" s="231">
        <v>89.043656921570388</v>
      </c>
      <c r="F42" s="231">
        <v>86.857518677695708</v>
      </c>
      <c r="G42" s="231">
        <v>57.8977576190915</v>
      </c>
      <c r="H42" s="231">
        <v>40.425919557544752</v>
      </c>
      <c r="I42" s="231">
        <v>51.814818041264083</v>
      </c>
      <c r="J42" s="231">
        <v>49.270941643653501</v>
      </c>
      <c r="K42" s="231">
        <v>28.725708597346269</v>
      </c>
      <c r="L42" s="231">
        <v>18.182018926932539</v>
      </c>
      <c r="M42" s="231">
        <v>31.69563590893657</v>
      </c>
      <c r="N42" s="231">
        <v>25.40050695764581</v>
      </c>
      <c r="O42" s="231">
        <v>33.082952982541777</v>
      </c>
      <c r="P42" s="231">
        <v>33.776932940719952</v>
      </c>
      <c r="Q42" s="231">
        <v>28.375562762774539</v>
      </c>
      <c r="R42" s="231">
        <v>47.175189033190399</v>
      </c>
      <c r="S42" s="231">
        <v>47.286106784764407</v>
      </c>
      <c r="T42" s="231">
        <v>49.364580987405837</v>
      </c>
      <c r="U42" s="231">
        <v>57.569821192853588</v>
      </c>
      <c r="V42" s="231">
        <v>46.527848128152982</v>
      </c>
      <c r="W42" s="231">
        <v>49.639524234069107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7.0727543647532171E-2</v>
      </c>
      <c r="L44" s="231">
        <v>7.0727543647432958E-2</v>
      </c>
      <c r="M44" s="231">
        <v>7.0727543647543564E-2</v>
      </c>
      <c r="N44" s="231">
        <v>7.0727543647360586E-2</v>
      </c>
      <c r="O44" s="231">
        <v>7.0727543647462351E-2</v>
      </c>
      <c r="P44" s="231">
        <v>7.0727543648100466E-2</v>
      </c>
      <c r="Q44" s="231">
        <v>7.0727543647966157E-2</v>
      </c>
      <c r="R44" s="231">
        <v>0.15561077997601311</v>
      </c>
      <c r="S44" s="231">
        <v>0.15561077997722891</v>
      </c>
      <c r="T44" s="231">
        <v>0.15561077997610059</v>
      </c>
      <c r="U44" s="231">
        <v>0.15561077997566611</v>
      </c>
      <c r="V44" s="231">
        <v>0.1556107799758957</v>
      </c>
      <c r="W44" s="231">
        <v>0.15561077997598219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2483</v>
      </c>
    </row>
    <row r="46" spans="1:105" ht="12" customHeight="1" x14ac:dyDescent="0.25">
      <c r="A46" s="57" t="s">
        <v>2442</v>
      </c>
      <c r="B46" s="263">
        <v>54.667248074069462</v>
      </c>
      <c r="C46" s="263">
        <v>52.409070244898281</v>
      </c>
      <c r="D46" s="263">
        <v>52.303143527306332</v>
      </c>
      <c r="E46" s="263">
        <v>57.929054767445557</v>
      </c>
      <c r="F46" s="263">
        <v>59.69987630827346</v>
      </c>
      <c r="G46" s="263">
        <v>54.444072618688757</v>
      </c>
      <c r="H46" s="263">
        <v>44.588551410466799</v>
      </c>
      <c r="I46" s="263">
        <v>48.536194299333488</v>
      </c>
      <c r="J46" s="263">
        <v>46.395696076564882</v>
      </c>
      <c r="K46" s="263">
        <v>37.639509115257439</v>
      </c>
      <c r="L46" s="263">
        <v>32.489292733215279</v>
      </c>
      <c r="M46" s="263">
        <v>33.584056820162367</v>
      </c>
      <c r="N46" s="263">
        <v>30.698019278740372</v>
      </c>
      <c r="O46" s="263">
        <v>30.999571278932208</v>
      </c>
      <c r="P46" s="263">
        <v>34.919135403568873</v>
      </c>
      <c r="Q46" s="263">
        <v>35.598856944816987</v>
      </c>
      <c r="R46" s="263">
        <v>43.606839041829247</v>
      </c>
      <c r="S46" s="263">
        <v>45.3848197227504</v>
      </c>
      <c r="T46" s="263">
        <v>44.639330442714567</v>
      </c>
      <c r="U46" s="263">
        <v>46.921122165749452</v>
      </c>
      <c r="V46" s="263">
        <v>39.568919420354518</v>
      </c>
      <c r="W46" s="263">
        <v>42.184383275824132</v>
      </c>
      <c r="DA46" s="70" t="s">
        <v>2484</v>
      </c>
    </row>
    <row r="47" spans="1:105" ht="12" customHeight="1" x14ac:dyDescent="0.25">
      <c r="A47" s="41" t="s">
        <v>2444</v>
      </c>
      <c r="B47" s="352">
        <v>34.076306275805223</v>
      </c>
      <c r="C47" s="352">
        <v>32.668692722113818</v>
      </c>
      <c r="D47" s="352">
        <v>32.602664315734863</v>
      </c>
      <c r="E47" s="352">
        <v>36.109522283776883</v>
      </c>
      <c r="F47" s="352">
        <v>37.213346955969712</v>
      </c>
      <c r="G47" s="352">
        <v>33.93719199003597</v>
      </c>
      <c r="H47" s="352">
        <v>27.79384709833716</v>
      </c>
      <c r="I47" s="352">
        <v>30.254572539761629</v>
      </c>
      <c r="J47" s="352">
        <v>28.92031344329035</v>
      </c>
      <c r="K47" s="352">
        <v>23.46222804090376</v>
      </c>
      <c r="L47" s="352">
        <v>20.251889913340609</v>
      </c>
      <c r="M47" s="352">
        <v>20.934300637143942</v>
      </c>
      <c r="N47" s="352">
        <v>19.135316736368129</v>
      </c>
      <c r="O47" s="352">
        <v>19.323286291789991</v>
      </c>
      <c r="P47" s="352">
        <v>21.76650910406341</v>
      </c>
      <c r="Q47" s="352">
        <v>22.190207026271789</v>
      </c>
      <c r="R47" s="352">
        <v>27.181906081970041</v>
      </c>
      <c r="S47" s="352">
        <v>28.290193335673461</v>
      </c>
      <c r="T47" s="352">
        <v>27.825499722462659</v>
      </c>
      <c r="U47" s="352">
        <v>29.247832771062111</v>
      </c>
      <c r="V47" s="352">
        <v>24.66490750263743</v>
      </c>
      <c r="W47" s="352">
        <v>26.295231883910908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0.99999999999999967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0.99999999999999989</v>
      </c>
      <c r="H51" s="234">
        <f t="shared" si="3"/>
        <v>1.0000000000000002</v>
      </c>
      <c r="I51" s="234">
        <f t="shared" si="3"/>
        <v>0.99999999999999989</v>
      </c>
      <c r="J51" s="234">
        <f t="shared" si="3"/>
        <v>0.99999999999999989</v>
      </c>
      <c r="K51" s="234">
        <f t="shared" si="3"/>
        <v>1</v>
      </c>
      <c r="L51" s="234">
        <f t="shared" si="3"/>
        <v>1.0000000000000004</v>
      </c>
      <c r="M51" s="234">
        <f t="shared" si="3"/>
        <v>1</v>
      </c>
      <c r="N51" s="234">
        <f t="shared" si="3"/>
        <v>0.99999999999999989</v>
      </c>
      <c r="O51" s="234">
        <f t="shared" si="3"/>
        <v>0.99999999999999989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1.0000000000000002</v>
      </c>
      <c r="T51" s="234">
        <f t="shared" si="3"/>
        <v>1</v>
      </c>
      <c r="U51" s="234">
        <f t="shared" si="3"/>
        <v>0.99999999999999989</v>
      </c>
      <c r="V51" s="234">
        <f t="shared" si="3"/>
        <v>0.99999999999999989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1.754521874081624E-2</v>
      </c>
      <c r="C52" s="301">
        <f t="shared" si="4"/>
        <v>1.6571659310206203E-2</v>
      </c>
      <c r="D52" s="301">
        <f t="shared" si="4"/>
        <v>1.7461322623926745E-2</v>
      </c>
      <c r="E52" s="301">
        <f t="shared" si="4"/>
        <v>1.6623143747898035E-2</v>
      </c>
      <c r="F52" s="301">
        <f t="shared" si="4"/>
        <v>1.7270865750994475E-2</v>
      </c>
      <c r="G52" s="301">
        <f t="shared" si="4"/>
        <v>1.9159908490896785E-2</v>
      </c>
      <c r="H52" s="301">
        <f t="shared" si="4"/>
        <v>1.9828098699696716E-2</v>
      </c>
      <c r="I52" s="301">
        <f t="shared" si="4"/>
        <v>1.8859521729952047E-2</v>
      </c>
      <c r="J52" s="301">
        <f t="shared" si="4"/>
        <v>1.8752904100144085E-2</v>
      </c>
      <c r="K52" s="301">
        <f t="shared" si="4"/>
        <v>1.982753489928208E-2</v>
      </c>
      <c r="L52" s="301">
        <f t="shared" si="4"/>
        <v>2.0372401867688249E-2</v>
      </c>
      <c r="M52" s="301">
        <f t="shared" si="4"/>
        <v>1.9110813610279925E-2</v>
      </c>
      <c r="N52" s="301">
        <f t="shared" si="4"/>
        <v>2.0084803584448516E-2</v>
      </c>
      <c r="O52" s="301">
        <f t="shared" si="4"/>
        <v>2.1014754201543667E-2</v>
      </c>
      <c r="P52" s="301">
        <f t="shared" si="4"/>
        <v>2.1220402736881888E-2</v>
      </c>
      <c r="Q52" s="301">
        <f t="shared" si="4"/>
        <v>2.1563120233134055E-2</v>
      </c>
      <c r="R52" s="301">
        <f t="shared" si="4"/>
        <v>2.0892715468016111E-2</v>
      </c>
      <c r="S52" s="301">
        <f t="shared" si="4"/>
        <v>2.1137662044759475E-2</v>
      </c>
      <c r="T52" s="301">
        <f t="shared" si="4"/>
        <v>2.0915468462397897E-2</v>
      </c>
      <c r="U52" s="301">
        <f t="shared" si="4"/>
        <v>2.0532237847635654E-2</v>
      </c>
      <c r="V52" s="301">
        <f t="shared" si="4"/>
        <v>2.0696565977991917E-2</v>
      </c>
      <c r="W52" s="301">
        <f t="shared" si="4"/>
        <v>2.0761724783835235E-2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6.1873296683365988E-3</v>
      </c>
      <c r="C53" s="235">
        <f t="shared" si="5"/>
        <v>5.8440034757204279E-3</v>
      </c>
      <c r="D53" s="235">
        <f t="shared" si="5"/>
        <v>6.1577436631259034E-3</v>
      </c>
      <c r="E53" s="235">
        <f t="shared" si="5"/>
        <v>5.8621594869673671E-3</v>
      </c>
      <c r="F53" s="235">
        <f t="shared" si="5"/>
        <v>6.0905789570119212E-3</v>
      </c>
      <c r="G53" s="235">
        <f t="shared" si="5"/>
        <v>6.7567507706560994E-3</v>
      </c>
      <c r="H53" s="235">
        <f t="shared" si="5"/>
        <v>6.9923883631007001E-3</v>
      </c>
      <c r="I53" s="235">
        <f t="shared" si="5"/>
        <v>6.6508192376598671E-3</v>
      </c>
      <c r="J53" s="235">
        <f t="shared" si="5"/>
        <v>6.6132204801964524E-3</v>
      </c>
      <c r="K53" s="235">
        <f t="shared" si="5"/>
        <v>6.9921895386184261E-3</v>
      </c>
      <c r="L53" s="235">
        <f t="shared" si="5"/>
        <v>7.1843371321433465E-3</v>
      </c>
      <c r="M53" s="235">
        <f t="shared" si="5"/>
        <v>6.739437437839251E-3</v>
      </c>
      <c r="N53" s="235">
        <f t="shared" si="5"/>
        <v>7.082915461844517E-3</v>
      </c>
      <c r="O53" s="235">
        <f t="shared" si="5"/>
        <v>7.4108629857961659E-3</v>
      </c>
      <c r="P53" s="235">
        <f t="shared" si="5"/>
        <v>7.4833850388263774E-3</v>
      </c>
      <c r="Q53" s="235">
        <f t="shared" si="5"/>
        <v>7.6042445256041709E-3</v>
      </c>
      <c r="R53" s="235">
        <f t="shared" si="5"/>
        <v>7.3678259688289959E-3</v>
      </c>
      <c r="S53" s="235">
        <f t="shared" si="5"/>
        <v>7.4542064947050292E-3</v>
      </c>
      <c r="T53" s="235">
        <f t="shared" si="5"/>
        <v>7.3758498230346138E-3</v>
      </c>
      <c r="U53" s="235">
        <f t="shared" si="5"/>
        <v>7.2407033658965685E-3</v>
      </c>
      <c r="V53" s="235">
        <f t="shared" si="5"/>
        <v>7.2986537586112636E-3</v>
      </c>
      <c r="W53" s="235">
        <f t="shared" si="5"/>
        <v>7.3216320422396074E-3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4.131037269423074E-2</v>
      </c>
      <c r="C54" s="235">
        <f t="shared" si="6"/>
        <v>3.901811840475173E-2</v>
      </c>
      <c r="D54" s="235">
        <f t="shared" si="6"/>
        <v>4.1112838545041649E-2</v>
      </c>
      <c r="E54" s="235">
        <f t="shared" si="6"/>
        <v>3.9139338968622747E-2</v>
      </c>
      <c r="F54" s="235">
        <f t="shared" si="6"/>
        <v>4.0664406153332174E-2</v>
      </c>
      <c r="G54" s="235">
        <f t="shared" si="6"/>
        <v>4.511217399102542E-2</v>
      </c>
      <c r="H54" s="235">
        <f t="shared" si="6"/>
        <v>4.6685433747083442E-2</v>
      </c>
      <c r="I54" s="235">
        <f t="shared" si="6"/>
        <v>4.4404910705776519E-2</v>
      </c>
      <c r="J54" s="235">
        <f t="shared" si="6"/>
        <v>4.4153878553473067E-2</v>
      </c>
      <c r="K54" s="235">
        <f t="shared" si="6"/>
        <v>4.6684106274020948E-2</v>
      </c>
      <c r="L54" s="235">
        <f t="shared" si="6"/>
        <v>4.7967000369907697E-2</v>
      </c>
      <c r="M54" s="235">
        <f t="shared" si="6"/>
        <v>4.4996579660420491E-2</v>
      </c>
      <c r="N54" s="235">
        <f t="shared" si="6"/>
        <v>4.7289847668515857E-2</v>
      </c>
      <c r="O54" s="235">
        <f t="shared" si="6"/>
        <v>4.9479424620900041E-2</v>
      </c>
      <c r="P54" s="235">
        <f t="shared" si="6"/>
        <v>4.9963625916098556E-2</v>
      </c>
      <c r="Q54" s="235">
        <f t="shared" si="6"/>
        <v>5.0770557291999585E-2</v>
      </c>
      <c r="R54" s="235">
        <f t="shared" si="6"/>
        <v>4.9192083343505368E-2</v>
      </c>
      <c r="S54" s="235">
        <f t="shared" si="6"/>
        <v>4.9768812224742082E-2</v>
      </c>
      <c r="T54" s="235">
        <f t="shared" si="6"/>
        <v>4.9245655470003556E-2</v>
      </c>
      <c r="U54" s="235">
        <f t="shared" si="6"/>
        <v>4.8343335598274702E-2</v>
      </c>
      <c r="V54" s="235">
        <f t="shared" si="6"/>
        <v>4.8730247634507784E-2</v>
      </c>
      <c r="W54" s="235">
        <f t="shared" si="6"/>
        <v>4.8883664619126875E-2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1.8080461568907941E-2</v>
      </c>
      <c r="C55" s="235">
        <f t="shared" si="7"/>
        <v>1.7077202269025669E-2</v>
      </c>
      <c r="D55" s="235">
        <f t="shared" si="7"/>
        <v>1.7994006076981112E-2</v>
      </c>
      <c r="E55" s="235">
        <f t="shared" si="7"/>
        <v>1.713025731557909E-2</v>
      </c>
      <c r="F55" s="235">
        <f t="shared" si="7"/>
        <v>1.7797739035660308E-2</v>
      </c>
      <c r="G55" s="235">
        <f t="shared" si="7"/>
        <v>1.9744409816194519E-2</v>
      </c>
      <c r="H55" s="235">
        <f t="shared" si="7"/>
        <v>2.0432984154844555E-2</v>
      </c>
      <c r="I55" s="235">
        <f t="shared" si="7"/>
        <v>1.9434859313160018E-2</v>
      </c>
      <c r="J55" s="235">
        <f t="shared" si="7"/>
        <v>1.93249891549826E-2</v>
      </c>
      <c r="K55" s="235">
        <f t="shared" si="7"/>
        <v>2.0432403154865022E-2</v>
      </c>
      <c r="L55" s="235">
        <f t="shared" si="7"/>
        <v>2.099389209541138E-2</v>
      </c>
      <c r="M55" s="235">
        <f t="shared" si="7"/>
        <v>1.9693817223686207E-2</v>
      </c>
      <c r="N55" s="235">
        <f t="shared" si="7"/>
        <v>2.0697520201494596E-2</v>
      </c>
      <c r="O55" s="235">
        <f t="shared" si="7"/>
        <v>2.1655840336555439E-2</v>
      </c>
      <c r="P55" s="235">
        <f t="shared" si="7"/>
        <v>2.1867762484395929E-2</v>
      </c>
      <c r="Q55" s="235">
        <f t="shared" si="7"/>
        <v>2.2220935084379806E-2</v>
      </c>
      <c r="R55" s="235">
        <f t="shared" si="7"/>
        <v>2.1530078631098331E-2</v>
      </c>
      <c r="S55" s="235">
        <f t="shared" si="7"/>
        <v>2.1782497665176339E-2</v>
      </c>
      <c r="T55" s="235">
        <f t="shared" si="7"/>
        <v>2.1553525739200816E-2</v>
      </c>
      <c r="U55" s="235">
        <f t="shared" si="7"/>
        <v>2.1158604108151628E-2</v>
      </c>
      <c r="V55" s="235">
        <f t="shared" si="7"/>
        <v>2.1327945310988E-2</v>
      </c>
      <c r="W55" s="235">
        <f t="shared" si="7"/>
        <v>2.1395091882502968E-2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3.709528072775152E-2</v>
      </c>
      <c r="C56" s="302">
        <f t="shared" si="8"/>
        <v>3.7695550987761367E-2</v>
      </c>
      <c r="D56" s="302">
        <f t="shared" si="8"/>
        <v>3.7139696824632695E-2</v>
      </c>
      <c r="E56" s="302">
        <f t="shared" si="8"/>
        <v>3.7681707542158938E-2</v>
      </c>
      <c r="F56" s="302">
        <f t="shared" si="8"/>
        <v>3.7277775453302298E-2</v>
      </c>
      <c r="G56" s="302">
        <f t="shared" si="8"/>
        <v>3.6379705556522139E-2</v>
      </c>
      <c r="H56" s="302">
        <f t="shared" si="8"/>
        <v>3.6475059117361187E-2</v>
      </c>
      <c r="I56" s="302">
        <f t="shared" si="8"/>
        <v>3.6553497451243873E-2</v>
      </c>
      <c r="J56" s="302">
        <f t="shared" si="8"/>
        <v>3.6602504975026338E-2</v>
      </c>
      <c r="K56" s="302">
        <f t="shared" si="8"/>
        <v>3.6511894956850276E-2</v>
      </c>
      <c r="L56" s="302">
        <f t="shared" si="8"/>
        <v>3.6586420749514043E-2</v>
      </c>
      <c r="M56" s="302">
        <f t="shared" si="8"/>
        <v>3.6634203375463636E-2</v>
      </c>
      <c r="N56" s="302">
        <f t="shared" si="8"/>
        <v>3.6594353067641583E-2</v>
      </c>
      <c r="O56" s="302">
        <f t="shared" si="8"/>
        <v>3.705509272347577E-2</v>
      </c>
      <c r="P56" s="302">
        <f t="shared" si="8"/>
        <v>4.3357624260399477E-2</v>
      </c>
      <c r="Q56" s="302">
        <f t="shared" si="8"/>
        <v>4.4745642566066016E-2</v>
      </c>
      <c r="R56" s="302">
        <f t="shared" si="8"/>
        <v>4.4628181733173317E-2</v>
      </c>
      <c r="S56" s="302">
        <f t="shared" si="8"/>
        <v>4.5562662491849384E-2</v>
      </c>
      <c r="T56" s="302">
        <f t="shared" si="8"/>
        <v>4.639250666271811E-2</v>
      </c>
      <c r="U56" s="302">
        <f t="shared" si="8"/>
        <v>4.7384839219201398E-2</v>
      </c>
      <c r="V56" s="302">
        <f t="shared" si="8"/>
        <v>4.965998175877942E-2</v>
      </c>
      <c r="W56" s="302">
        <f t="shared" si="8"/>
        <v>4.9866568811897861E-2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0.18640306931580991</v>
      </c>
      <c r="C57" s="303">
        <f t="shared" si="9"/>
        <v>0.18959526100087323</v>
      </c>
      <c r="D57" s="303">
        <f t="shared" si="9"/>
        <v>0.18666468229660857</v>
      </c>
      <c r="E57" s="303">
        <f t="shared" si="9"/>
        <v>0.18940981043749555</v>
      </c>
      <c r="F57" s="303">
        <f t="shared" si="9"/>
        <v>0.18720905620713141</v>
      </c>
      <c r="G57" s="303">
        <f t="shared" si="9"/>
        <v>0.18242799772096002</v>
      </c>
      <c r="H57" s="303">
        <f t="shared" si="9"/>
        <v>0.18162949858449479</v>
      </c>
      <c r="I57" s="303">
        <f t="shared" si="9"/>
        <v>0.18299540463411557</v>
      </c>
      <c r="J57" s="303">
        <f t="shared" si="9"/>
        <v>0.18321837946192959</v>
      </c>
      <c r="K57" s="303">
        <f t="shared" si="9"/>
        <v>0.1815744193227703</v>
      </c>
      <c r="L57" s="303">
        <f t="shared" si="9"/>
        <v>0.18154406727706876</v>
      </c>
      <c r="M57" s="303">
        <f t="shared" si="9"/>
        <v>0.18245259953493426</v>
      </c>
      <c r="N57" s="303">
        <f t="shared" si="9"/>
        <v>0.18146243882265639</v>
      </c>
      <c r="O57" s="303">
        <f t="shared" si="9"/>
        <v>0.18304873294978161</v>
      </c>
      <c r="P57" s="303">
        <f t="shared" si="9"/>
        <v>0.18321509634232047</v>
      </c>
      <c r="Q57" s="303">
        <f t="shared" si="9"/>
        <v>0.18490478012888037</v>
      </c>
      <c r="R57" s="303">
        <f t="shared" si="9"/>
        <v>0.18180490154839016</v>
      </c>
      <c r="S57" s="303">
        <f t="shared" si="9"/>
        <v>0.18272635065542561</v>
      </c>
      <c r="T57" s="303">
        <f t="shared" si="9"/>
        <v>0.18171744406243834</v>
      </c>
      <c r="U57" s="303">
        <f t="shared" si="9"/>
        <v>0.18052467537082276</v>
      </c>
      <c r="V57" s="303">
        <f t="shared" si="9"/>
        <v>0.18064906930185617</v>
      </c>
      <c r="W57" s="303">
        <f t="shared" si="9"/>
        <v>0.18082061221224396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0.14256005449823728</v>
      </c>
      <c r="C58" s="304">
        <f t="shared" si="10"/>
        <v>0.15543764344677363</v>
      </c>
      <c r="D58" s="304">
        <f t="shared" si="10"/>
        <v>0.14390916150573693</v>
      </c>
      <c r="E58" s="304">
        <f t="shared" si="10"/>
        <v>0.1548056447375733</v>
      </c>
      <c r="F58" s="304">
        <f t="shared" si="10"/>
        <v>0.14601160041619943</v>
      </c>
      <c r="G58" s="304">
        <f t="shared" si="10"/>
        <v>0.11530783712438304</v>
      </c>
      <c r="H58" s="304">
        <f t="shared" si="10"/>
        <v>0.10282770186148697</v>
      </c>
      <c r="I58" s="304">
        <f t="shared" si="10"/>
        <v>0.1218680950818388</v>
      </c>
      <c r="J58" s="304">
        <f t="shared" si="10"/>
        <v>0.12394944640774939</v>
      </c>
      <c r="K58" s="304">
        <f t="shared" si="10"/>
        <v>0.10356597925622363</v>
      </c>
      <c r="L58" s="304">
        <f t="shared" si="10"/>
        <v>9.1859585961248394E-2</v>
      </c>
      <c r="M58" s="304">
        <f t="shared" si="10"/>
        <v>0.11752571019485251</v>
      </c>
      <c r="N58" s="304">
        <f t="shared" si="10"/>
        <v>9.6123399439608903E-2</v>
      </c>
      <c r="O58" s="304">
        <f t="shared" si="10"/>
        <v>6.6270911677118988E-2</v>
      </c>
      <c r="P58" s="304">
        <f t="shared" si="10"/>
        <v>5.5783960406090828E-2</v>
      </c>
      <c r="Q58" s="304">
        <f t="shared" si="10"/>
        <v>4.5687953175856964E-2</v>
      </c>
      <c r="R58" s="304">
        <f t="shared" si="10"/>
        <v>6.4093283701619194E-2</v>
      </c>
      <c r="S58" s="304">
        <f t="shared" si="10"/>
        <v>5.6040092678947953E-2</v>
      </c>
      <c r="T58" s="304">
        <f t="shared" si="10"/>
        <v>6.1925257975241461E-2</v>
      </c>
      <c r="U58" s="304">
        <f t="shared" si="10"/>
        <v>7.1811727583988835E-2</v>
      </c>
      <c r="V58" s="304">
        <f t="shared" si="10"/>
        <v>6.561843845147787E-2</v>
      </c>
      <c r="W58" s="304">
        <f t="shared" si="10"/>
        <v>6.3605215016924774E-2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4.3843014817572627E-2</v>
      </c>
      <c r="C59" s="304">
        <f t="shared" si="11"/>
        <v>3.4157617554099594E-2</v>
      </c>
      <c r="D59" s="304">
        <f t="shared" si="11"/>
        <v>4.2755520790871637E-2</v>
      </c>
      <c r="E59" s="304">
        <f t="shared" si="11"/>
        <v>3.4604165699922258E-2</v>
      </c>
      <c r="F59" s="304">
        <f t="shared" si="11"/>
        <v>4.1197455790931981E-2</v>
      </c>
      <c r="G59" s="304">
        <f t="shared" si="11"/>
        <v>6.7120160596576967E-2</v>
      </c>
      <c r="H59" s="304">
        <f t="shared" si="11"/>
        <v>7.8801796723007841E-2</v>
      </c>
      <c r="I59" s="304">
        <f t="shared" si="11"/>
        <v>6.1127309552276785E-2</v>
      </c>
      <c r="J59" s="304">
        <f t="shared" si="11"/>
        <v>5.9268933054180191E-2</v>
      </c>
      <c r="K59" s="304">
        <f t="shared" si="11"/>
        <v>7.8008440066546683E-2</v>
      </c>
      <c r="L59" s="304">
        <f t="shared" si="11"/>
        <v>8.9684481315820352E-2</v>
      </c>
      <c r="M59" s="304">
        <f t="shared" si="11"/>
        <v>6.4926889340081742E-2</v>
      </c>
      <c r="N59" s="304">
        <f t="shared" si="11"/>
        <v>8.5339039383047502E-2</v>
      </c>
      <c r="O59" s="304">
        <f t="shared" si="11"/>
        <v>0.11677782127266262</v>
      </c>
      <c r="P59" s="304">
        <f t="shared" si="11"/>
        <v>0.12743113593622962</v>
      </c>
      <c r="Q59" s="304">
        <f t="shared" si="11"/>
        <v>0.1392168269530234</v>
      </c>
      <c r="R59" s="304">
        <f t="shared" si="11"/>
        <v>0.11771161784677096</v>
      </c>
      <c r="S59" s="304">
        <f t="shared" si="11"/>
        <v>0.12668625797647767</v>
      </c>
      <c r="T59" s="304">
        <f t="shared" si="11"/>
        <v>0.11979218608719687</v>
      </c>
      <c r="U59" s="304">
        <f t="shared" si="11"/>
        <v>0.10871294778683395</v>
      </c>
      <c r="V59" s="304">
        <f t="shared" si="11"/>
        <v>0.1150306308503783</v>
      </c>
      <c r="W59" s="304">
        <f t="shared" si="11"/>
        <v>0.1172153971953192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7.8914825703917987E-2</v>
      </c>
      <c r="C60" s="303">
        <f t="shared" si="12"/>
        <v>7.9545984996352487E-2</v>
      </c>
      <c r="D60" s="303">
        <f t="shared" si="12"/>
        <v>7.8963833351824927E-2</v>
      </c>
      <c r="E60" s="303">
        <f t="shared" si="12"/>
        <v>7.9533764968442305E-2</v>
      </c>
      <c r="F60" s="303">
        <f t="shared" si="12"/>
        <v>7.903899555600577E-2</v>
      </c>
      <c r="G60" s="303">
        <f t="shared" si="12"/>
        <v>7.6758738762277817E-2</v>
      </c>
      <c r="H60" s="303">
        <f t="shared" si="12"/>
        <v>7.565530359885593E-2</v>
      </c>
      <c r="I60" s="303">
        <f t="shared" si="12"/>
        <v>7.7339815913854276E-2</v>
      </c>
      <c r="J60" s="303">
        <f t="shared" si="12"/>
        <v>7.7457632524195144E-2</v>
      </c>
      <c r="K60" s="303">
        <f t="shared" si="12"/>
        <v>7.5027464060040197E-2</v>
      </c>
      <c r="L60" s="303">
        <f t="shared" si="12"/>
        <v>7.2652063554116755E-2</v>
      </c>
      <c r="M60" s="303">
        <f t="shared" si="12"/>
        <v>7.6702451798675783E-2</v>
      </c>
      <c r="N60" s="303">
        <f t="shared" si="12"/>
        <v>7.4622252100939646E-2</v>
      </c>
      <c r="O60" s="303">
        <f t="shared" si="12"/>
        <v>7.2151286734540201E-2</v>
      </c>
      <c r="P60" s="303">
        <f t="shared" si="12"/>
        <v>7.0044839242798321E-2</v>
      </c>
      <c r="Q60" s="303">
        <f t="shared" si="12"/>
        <v>6.7786310357577553E-2</v>
      </c>
      <c r="R60" s="303">
        <f t="shared" si="12"/>
        <v>7.1395952822049177E-2</v>
      </c>
      <c r="S60" s="303">
        <f t="shared" si="12"/>
        <v>7.0150639432480469E-2</v>
      </c>
      <c r="T60" s="303">
        <f t="shared" si="12"/>
        <v>7.1067649720431947E-2</v>
      </c>
      <c r="U60" s="303">
        <f t="shared" si="12"/>
        <v>7.2416344386464368E-2</v>
      </c>
      <c r="V60" s="303">
        <f t="shared" si="12"/>
        <v>7.1455388365496905E-2</v>
      </c>
      <c r="W60" s="303">
        <f t="shared" si="12"/>
        <v>7.1218787046548174E-2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5.8518842926273275E-2</v>
      </c>
      <c r="C61" s="304">
        <f t="shared" si="13"/>
        <v>6.0281746523128572E-2</v>
      </c>
      <c r="D61" s="304">
        <f t="shared" si="13"/>
        <v>5.8665378212932814E-2</v>
      </c>
      <c r="E61" s="304">
        <f t="shared" si="13"/>
        <v>6.0209676816511556E-2</v>
      </c>
      <c r="F61" s="304">
        <f t="shared" si="13"/>
        <v>5.8961942906167478E-2</v>
      </c>
      <c r="G61" s="304">
        <f t="shared" si="13"/>
        <v>5.4485709889033958E-2</v>
      </c>
      <c r="H61" s="304">
        <f t="shared" si="13"/>
        <v>5.2605516328227735E-2</v>
      </c>
      <c r="I61" s="304">
        <f t="shared" si="13"/>
        <v>5.5415980931742055E-2</v>
      </c>
      <c r="J61" s="304">
        <f t="shared" si="13"/>
        <v>5.5657738507053502E-2</v>
      </c>
      <c r="K61" s="304">
        <f t="shared" si="13"/>
        <v>5.197833219666094E-2</v>
      </c>
      <c r="L61" s="304">
        <f t="shared" si="13"/>
        <v>4.8969534212604783E-2</v>
      </c>
      <c r="M61" s="304">
        <f t="shared" si="13"/>
        <v>5.4486494789529161E-2</v>
      </c>
      <c r="N61" s="304">
        <f t="shared" si="13"/>
        <v>5.1274050288681684E-2</v>
      </c>
      <c r="O61" s="304">
        <f t="shared" si="13"/>
        <v>4.7722035033390939E-2</v>
      </c>
      <c r="P61" s="304">
        <f t="shared" si="13"/>
        <v>4.5376525034252178E-2</v>
      </c>
      <c r="Q61" s="304">
        <f t="shared" si="13"/>
        <v>4.2719593583955627E-2</v>
      </c>
      <c r="R61" s="304">
        <f t="shared" si="13"/>
        <v>4.7108568825372753E-2</v>
      </c>
      <c r="S61" s="304">
        <f t="shared" si="13"/>
        <v>4.5578509703391001E-2</v>
      </c>
      <c r="T61" s="304">
        <f t="shared" si="13"/>
        <v>4.6753815800935732E-2</v>
      </c>
      <c r="U61" s="304">
        <f t="shared" si="13"/>
        <v>4.8548008761063147E-2</v>
      </c>
      <c r="V61" s="304">
        <f t="shared" si="13"/>
        <v>4.7396024416873253E-2</v>
      </c>
      <c r="W61" s="304">
        <f t="shared" si="13"/>
        <v>4.7083677226560677E-2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2.0395982777644713E-2</v>
      </c>
      <c r="C62" s="304">
        <f t="shared" si="14"/>
        <v>1.9264238473223904E-2</v>
      </c>
      <c r="D62" s="304">
        <f t="shared" si="14"/>
        <v>2.029845513889212E-2</v>
      </c>
      <c r="E62" s="304">
        <f t="shared" si="14"/>
        <v>1.9324088151930745E-2</v>
      </c>
      <c r="F62" s="304">
        <f t="shared" si="14"/>
        <v>2.0077052649838289E-2</v>
      </c>
      <c r="G62" s="304">
        <f t="shared" si="14"/>
        <v>2.2273028873243859E-2</v>
      </c>
      <c r="H62" s="304">
        <f t="shared" si="14"/>
        <v>2.3049787270628203E-2</v>
      </c>
      <c r="I62" s="304">
        <f t="shared" si="14"/>
        <v>2.1923834982112211E-2</v>
      </c>
      <c r="J62" s="304">
        <f t="shared" si="14"/>
        <v>2.1799894017141649E-2</v>
      </c>
      <c r="K62" s="304">
        <f t="shared" si="14"/>
        <v>2.3049131863379264E-2</v>
      </c>
      <c r="L62" s="304">
        <f t="shared" si="14"/>
        <v>2.3682529341511976E-2</v>
      </c>
      <c r="M62" s="304">
        <f t="shared" si="14"/>
        <v>2.2215957009146619E-2</v>
      </c>
      <c r="N62" s="304">
        <f t="shared" si="14"/>
        <v>2.3348201812257972E-2</v>
      </c>
      <c r="O62" s="304">
        <f t="shared" si="14"/>
        <v>2.442925170114927E-2</v>
      </c>
      <c r="P62" s="304">
        <f t="shared" si="14"/>
        <v>2.4668314208546139E-2</v>
      </c>
      <c r="Q62" s="304">
        <f t="shared" si="14"/>
        <v>2.5066716773621933E-2</v>
      </c>
      <c r="R62" s="304">
        <f t="shared" si="14"/>
        <v>2.4287383996676428E-2</v>
      </c>
      <c r="S62" s="304">
        <f t="shared" si="14"/>
        <v>2.4572129729089471E-2</v>
      </c>
      <c r="T62" s="304">
        <f t="shared" si="14"/>
        <v>2.4313833919496215E-2</v>
      </c>
      <c r="U62" s="304">
        <f t="shared" si="14"/>
        <v>2.3868335625401225E-2</v>
      </c>
      <c r="V62" s="304">
        <f t="shared" si="14"/>
        <v>2.4059363948623656E-2</v>
      </c>
      <c r="W62" s="304">
        <f t="shared" si="14"/>
        <v>2.4135109819987489E-2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0.22824865630507332</v>
      </c>
      <c r="C63" s="303">
        <f t="shared" si="15"/>
        <v>0.2321574624500489</v>
      </c>
      <c r="D63" s="303">
        <f t="shared" si="15"/>
        <v>0.22856899873054115</v>
      </c>
      <c r="E63" s="303">
        <f t="shared" si="15"/>
        <v>0.23193038012754566</v>
      </c>
      <c r="F63" s="303">
        <f t="shared" si="15"/>
        <v>0.22923557902914052</v>
      </c>
      <c r="G63" s="303">
        <f t="shared" si="15"/>
        <v>0.2233812216991348</v>
      </c>
      <c r="H63" s="303">
        <f t="shared" si="15"/>
        <v>0.22240346765448349</v>
      </c>
      <c r="I63" s="303">
        <f t="shared" si="15"/>
        <v>0.22407600567442723</v>
      </c>
      <c r="J63" s="303">
        <f t="shared" si="15"/>
        <v>0.22434903607583212</v>
      </c>
      <c r="K63" s="303">
        <f t="shared" si="15"/>
        <v>0.22233602366053487</v>
      </c>
      <c r="L63" s="303">
        <f t="shared" si="15"/>
        <v>0.22229885789028822</v>
      </c>
      <c r="M63" s="303">
        <f t="shared" si="15"/>
        <v>0.22341134636930718</v>
      </c>
      <c r="N63" s="303">
        <f t="shared" si="15"/>
        <v>0.22219890468080375</v>
      </c>
      <c r="O63" s="303">
        <f t="shared" si="15"/>
        <v>0.22414130565279389</v>
      </c>
      <c r="P63" s="303">
        <f t="shared" si="15"/>
        <v>0.22434501592937195</v>
      </c>
      <c r="Q63" s="303">
        <f t="shared" si="15"/>
        <v>0.22641401648434334</v>
      </c>
      <c r="R63" s="303">
        <f t="shared" si="15"/>
        <v>0.22261824679394715</v>
      </c>
      <c r="S63" s="303">
        <f t="shared" si="15"/>
        <v>0.22374655182297015</v>
      </c>
      <c r="T63" s="303">
        <f t="shared" si="15"/>
        <v>0.22251115599482246</v>
      </c>
      <c r="U63" s="303">
        <f t="shared" si="15"/>
        <v>0.22105062290304828</v>
      </c>
      <c r="V63" s="303">
        <f t="shared" si="15"/>
        <v>0.22120294200227289</v>
      </c>
      <c r="W63" s="303">
        <f t="shared" si="15"/>
        <v>0.22141299454560492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0.17456333203865787</v>
      </c>
      <c r="C64" s="304">
        <f t="shared" si="16"/>
        <v>0.19033180830217186</v>
      </c>
      <c r="D64" s="304">
        <f t="shared" si="16"/>
        <v>0.1762152998029432</v>
      </c>
      <c r="E64" s="304">
        <f t="shared" si="16"/>
        <v>0.18955793233172247</v>
      </c>
      <c r="F64" s="304">
        <f t="shared" si="16"/>
        <v>0.17878971479534625</v>
      </c>
      <c r="G64" s="304">
        <f t="shared" si="16"/>
        <v>0.14119326994822418</v>
      </c>
      <c r="H64" s="304">
        <f t="shared" si="16"/>
        <v>0.12591147166712691</v>
      </c>
      <c r="I64" s="304">
        <f t="shared" si="16"/>
        <v>0.14922623887572095</v>
      </c>
      <c r="J64" s="304">
        <f t="shared" si="16"/>
        <v>0.1517748323360196</v>
      </c>
      <c r="K64" s="304">
        <f t="shared" si="16"/>
        <v>0.12681548480353902</v>
      </c>
      <c r="L64" s="304">
        <f t="shared" si="16"/>
        <v>0.11248112566683474</v>
      </c>
      <c r="M64" s="304">
        <f t="shared" si="16"/>
        <v>0.14390903289165607</v>
      </c>
      <c r="N64" s="304">
        <f t="shared" si="16"/>
        <v>0.11770212176278637</v>
      </c>
      <c r="O64" s="304">
        <f t="shared" si="16"/>
        <v>8.1148055114839579E-2</v>
      </c>
      <c r="P64" s="304">
        <f t="shared" si="16"/>
        <v>6.8306890293172412E-2</v>
      </c>
      <c r="Q64" s="304">
        <f t="shared" si="16"/>
        <v>5.5944432460233E-2</v>
      </c>
      <c r="R64" s="304">
        <f t="shared" si="16"/>
        <v>7.848157187953371E-2</v>
      </c>
      <c r="S64" s="304">
        <f t="shared" si="16"/>
        <v>6.8620521647691321E-2</v>
      </c>
      <c r="T64" s="304">
        <f t="shared" si="16"/>
        <v>7.5826846500295683E-2</v>
      </c>
      <c r="U64" s="304">
        <f t="shared" si="16"/>
        <v>8.793272765386384E-2</v>
      </c>
      <c r="V64" s="304">
        <f t="shared" si="16"/>
        <v>8.0349108307932057E-2</v>
      </c>
      <c r="W64" s="304">
        <f t="shared" si="16"/>
        <v>7.7883936755418132E-2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5.3685324266415466E-2</v>
      </c>
      <c r="C65" s="304">
        <f t="shared" si="17"/>
        <v>4.1825654147877055E-2</v>
      </c>
      <c r="D65" s="304">
        <f t="shared" si="17"/>
        <v>5.235369892759794E-2</v>
      </c>
      <c r="E65" s="304">
        <f t="shared" si="17"/>
        <v>4.2372447795823165E-2</v>
      </c>
      <c r="F65" s="304">
        <f t="shared" si="17"/>
        <v>5.0445864233794269E-2</v>
      </c>
      <c r="G65" s="304">
        <f t="shared" si="17"/>
        <v>8.2187951750910607E-2</v>
      </c>
      <c r="H65" s="304">
        <f t="shared" si="17"/>
        <v>9.6491995987356582E-2</v>
      </c>
      <c r="I65" s="304">
        <f t="shared" si="17"/>
        <v>7.4849766798706252E-2</v>
      </c>
      <c r="J65" s="304">
        <f t="shared" si="17"/>
        <v>7.2574203739812507E-2</v>
      </c>
      <c r="K65" s="304">
        <f t="shared" si="17"/>
        <v>9.5520538856995865E-2</v>
      </c>
      <c r="L65" s="304">
        <f t="shared" si="17"/>
        <v>0.10981773222345351</v>
      </c>
      <c r="M65" s="304">
        <f t="shared" si="17"/>
        <v>7.950231347765109E-2</v>
      </c>
      <c r="N65" s="304">
        <f t="shared" si="17"/>
        <v>0.10449678291801737</v>
      </c>
      <c r="O65" s="304">
        <f t="shared" si="17"/>
        <v>0.14299325053795431</v>
      </c>
      <c r="P65" s="304">
        <f t="shared" si="17"/>
        <v>0.15603812563619954</v>
      </c>
      <c r="Q65" s="304">
        <f t="shared" si="17"/>
        <v>0.17046958402411033</v>
      </c>
      <c r="R65" s="304">
        <f t="shared" si="17"/>
        <v>0.14413667491441345</v>
      </c>
      <c r="S65" s="304">
        <f t="shared" si="17"/>
        <v>0.15512603017527882</v>
      </c>
      <c r="T65" s="304">
        <f t="shared" si="17"/>
        <v>0.14668430949452679</v>
      </c>
      <c r="U65" s="304">
        <f t="shared" si="17"/>
        <v>0.13311789524918441</v>
      </c>
      <c r="V65" s="304">
        <f t="shared" si="17"/>
        <v>0.14085383369434082</v>
      </c>
      <c r="W65" s="304">
        <f t="shared" si="17"/>
        <v>0.14352905779018682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0.20925683786565943</v>
      </c>
      <c r="C66" s="303">
        <f t="shared" si="18"/>
        <v>0.21535595649962364</v>
      </c>
      <c r="D66" s="303">
        <f t="shared" si="18"/>
        <v>0.20982509175170985</v>
      </c>
      <c r="E66" s="303">
        <f t="shared" si="18"/>
        <v>0.21503137394223062</v>
      </c>
      <c r="F66" s="303">
        <f t="shared" si="18"/>
        <v>0.21122413177834418</v>
      </c>
      <c r="G66" s="303">
        <f t="shared" si="18"/>
        <v>0.19703567290852578</v>
      </c>
      <c r="H66" s="303">
        <f t="shared" si="18"/>
        <v>0.18991509850759175</v>
      </c>
      <c r="I66" s="303">
        <f t="shared" si="18"/>
        <v>0.19947139235940906</v>
      </c>
      <c r="J66" s="303">
        <f t="shared" si="18"/>
        <v>0.2003890080951132</v>
      </c>
      <c r="K66" s="303">
        <f t="shared" si="18"/>
        <v>0.19063698295097073</v>
      </c>
      <c r="L66" s="303">
        <f t="shared" si="18"/>
        <v>0.18492854680371204</v>
      </c>
      <c r="M66" s="303">
        <f t="shared" si="18"/>
        <v>0.19751049291647793</v>
      </c>
      <c r="N66" s="303">
        <f t="shared" si="18"/>
        <v>0.18739521714932611</v>
      </c>
      <c r="O66" s="303">
        <f t="shared" si="18"/>
        <v>0.17209163644484649</v>
      </c>
      <c r="P66" s="303">
        <f t="shared" si="18"/>
        <v>0.16447705024468862</v>
      </c>
      <c r="Q66" s="303">
        <f t="shared" si="18"/>
        <v>0.15650860797285221</v>
      </c>
      <c r="R66" s="303">
        <f t="shared" si="18"/>
        <v>0.16984981124461454</v>
      </c>
      <c r="S66" s="303">
        <f t="shared" si="18"/>
        <v>0.16447992722940649</v>
      </c>
      <c r="T66" s="303">
        <f t="shared" si="18"/>
        <v>0.16827105897474501</v>
      </c>
      <c r="U66" s="303">
        <f t="shared" si="18"/>
        <v>0.17426414774989621</v>
      </c>
      <c r="V66" s="303">
        <f t="shared" si="18"/>
        <v>0.17023733222048265</v>
      </c>
      <c r="W66" s="303">
        <f t="shared" si="18"/>
        <v>0.16891987029091557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0.10900852552709064</v>
      </c>
      <c r="C67" s="303">
        <f t="shared" si="19"/>
        <v>0.10295979626292324</v>
      </c>
      <c r="D67" s="303">
        <f t="shared" si="19"/>
        <v>0.10848727856319292</v>
      </c>
      <c r="E67" s="303">
        <f t="shared" si="19"/>
        <v>0.1032796693134268</v>
      </c>
      <c r="F67" s="303">
        <f t="shared" si="19"/>
        <v>0.10730396912707009</v>
      </c>
      <c r="G67" s="303">
        <f t="shared" si="19"/>
        <v>0.11904060044391766</v>
      </c>
      <c r="H67" s="303">
        <f t="shared" si="19"/>
        <v>0.12319206931466319</v>
      </c>
      <c r="I67" s="303">
        <f t="shared" si="19"/>
        <v>0.11717429610299382</v>
      </c>
      <c r="J67" s="303">
        <f t="shared" si="19"/>
        <v>0.11651188027380145</v>
      </c>
      <c r="K67" s="303">
        <f t="shared" si="19"/>
        <v>0.12318856642006847</v>
      </c>
      <c r="L67" s="303">
        <f t="shared" si="19"/>
        <v>0.12657382742546128</v>
      </c>
      <c r="M67" s="303">
        <f t="shared" si="19"/>
        <v>0.11873557372261934</v>
      </c>
      <c r="N67" s="303">
        <f t="shared" si="19"/>
        <v>0.12478697795591587</v>
      </c>
      <c r="O67" s="303">
        <f t="shared" si="19"/>
        <v>0.13056476545917003</v>
      </c>
      <c r="P67" s="303">
        <f t="shared" si="19"/>
        <v>0.13184246076438022</v>
      </c>
      <c r="Q67" s="303">
        <f t="shared" si="19"/>
        <v>0.13397176616037823</v>
      </c>
      <c r="R67" s="303">
        <f t="shared" si="19"/>
        <v>0.12980653824094315</v>
      </c>
      <c r="S67" s="303">
        <f t="shared" si="19"/>
        <v>0.13132839245992681</v>
      </c>
      <c r="T67" s="303">
        <f t="shared" si="19"/>
        <v>0.1299479027007156</v>
      </c>
      <c r="U67" s="303">
        <f t="shared" si="19"/>
        <v>0.12756688911124753</v>
      </c>
      <c r="V67" s="303">
        <f t="shared" si="19"/>
        <v>0.12858786054838825</v>
      </c>
      <c r="W67" s="303">
        <f t="shared" si="19"/>
        <v>0.12899269251172898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6.7949421882405631E-2</v>
      </c>
      <c r="C68" s="237">
        <f t="shared" si="20"/>
        <v>6.4179004342713092E-2</v>
      </c>
      <c r="D68" s="237">
        <f t="shared" si="20"/>
        <v>6.7624507572414269E-2</v>
      </c>
      <c r="E68" s="237">
        <f t="shared" si="20"/>
        <v>6.4378394149633103E-2</v>
      </c>
      <c r="F68" s="237">
        <f t="shared" si="20"/>
        <v>6.6886902952007207E-2</v>
      </c>
      <c r="G68" s="237">
        <f t="shared" si="20"/>
        <v>7.4202819839888981E-2</v>
      </c>
      <c r="H68" s="237">
        <f t="shared" si="20"/>
        <v>7.6790598257824319E-2</v>
      </c>
      <c r="I68" s="237">
        <f t="shared" si="20"/>
        <v>7.303947687740768E-2</v>
      </c>
      <c r="J68" s="237">
        <f t="shared" si="20"/>
        <v>7.2626566305305812E-2</v>
      </c>
      <c r="K68" s="237">
        <f t="shared" si="20"/>
        <v>7.6788414761978688E-2</v>
      </c>
      <c r="L68" s="237">
        <f t="shared" si="20"/>
        <v>7.8898584834688493E-2</v>
      </c>
      <c r="M68" s="237">
        <f t="shared" si="20"/>
        <v>7.4012684350295954E-2</v>
      </c>
      <c r="N68" s="237">
        <f t="shared" si="20"/>
        <v>7.7784769306412968E-2</v>
      </c>
      <c r="O68" s="237">
        <f t="shared" si="20"/>
        <v>8.1386297890596482E-2</v>
      </c>
      <c r="P68" s="237">
        <f t="shared" si="20"/>
        <v>8.2182737039838194E-2</v>
      </c>
      <c r="Q68" s="237">
        <f t="shared" si="20"/>
        <v>8.3510019194784832E-2</v>
      </c>
      <c r="R68" s="237">
        <f t="shared" si="20"/>
        <v>8.0913664205433736E-2</v>
      </c>
      <c r="S68" s="237">
        <f t="shared" si="20"/>
        <v>8.1862297478558235E-2</v>
      </c>
      <c r="T68" s="237">
        <f t="shared" si="20"/>
        <v>8.1001782389491461E-2</v>
      </c>
      <c r="U68" s="237">
        <f t="shared" si="20"/>
        <v>7.951760033936088E-2</v>
      </c>
      <c r="V68" s="237">
        <f t="shared" si="20"/>
        <v>8.0154013120624687E-2</v>
      </c>
      <c r="W68" s="237">
        <f t="shared" si="20"/>
        <v>8.0406361253355693E-2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0.53990706515321629</v>
      </c>
      <c r="C72" s="324">
        <f>IF(C$5=0,0,C$5/TRE_fec!C$5)</f>
        <v>0.53729818393941375</v>
      </c>
      <c r="D72" s="324">
        <f>IF(D$5=0,0,D$5/TRE_fec!D$5)</f>
        <v>0.53906984107922862</v>
      </c>
      <c r="E72" s="324">
        <f>IF(E$5=0,0,E$5/TRE_fec!E$5)</f>
        <v>0.53737378327705321</v>
      </c>
      <c r="F72" s="324">
        <f>IF(F$5=0,0,F$5/TRE_fec!F$5)</f>
        <v>0.54050124430566859</v>
      </c>
      <c r="G72" s="324">
        <f>IF(G$5=0,0,G$5/TRE_fec!G$5)</f>
        <v>0.54716884769726526</v>
      </c>
      <c r="H72" s="324">
        <f>IF(H$5=0,0,H$5/TRE_fec!H$5)</f>
        <v>0.54766954526798006</v>
      </c>
      <c r="I72" s="324">
        <f>IF(I$5=0,0,I$5/TRE_fec!I$5)</f>
        <v>0.54347731826544532</v>
      </c>
      <c r="J72" s="324">
        <f>IF(J$5=0,0,J$5/TRE_fec!J$5)</f>
        <v>0.54256296018357641</v>
      </c>
      <c r="K72" s="324">
        <f>IF(K$5=0,0,K$5/TRE_fec!K$5)</f>
        <v>0.54647987431279743</v>
      </c>
      <c r="L72" s="324">
        <f>IF(L$5=0,0,L$5/TRE_fec!L$5)</f>
        <v>0.54900400322021237</v>
      </c>
      <c r="M72" s="324">
        <f>IF(M$5=0,0,M$5/TRE_fec!M$5)</f>
        <v>0.54372993689734284</v>
      </c>
      <c r="N72" s="324">
        <f>IF(N$5=0,0,N$5/TRE_fec!N$5)</f>
        <v>0.55080425255965348</v>
      </c>
      <c r="O72" s="324">
        <f>IF(O$5=0,0,O$5/TRE_fec!O$5)</f>
        <v>0.56515849192511003</v>
      </c>
      <c r="P72" s="324">
        <f>IF(P$5=0,0,P$5/TRE_fec!P$5)</f>
        <v>0.56982880409482561</v>
      </c>
      <c r="Q72" s="324">
        <f>IF(Q$5=0,0,Q$5/TRE_fec!Q$5)</f>
        <v>0.57216136067036139</v>
      </c>
      <c r="R72" s="324">
        <f>IF(R$5=0,0,R$5/TRE_fec!R$5)</f>
        <v>0.56820398795571847</v>
      </c>
      <c r="S72" s="324">
        <f>IF(S$5=0,0,S$5/TRE_fec!S$5)</f>
        <v>0.57089048033566436</v>
      </c>
      <c r="T72" s="324">
        <f>IF(T$5=0,0,T$5/TRE_fec!T$5)</f>
        <v>0.56953825844345352</v>
      </c>
      <c r="U72" s="324">
        <f>IF(U$5=0,0,U$5/TRE_fec!U$5)</f>
        <v>0.56762450257115138</v>
      </c>
      <c r="V72" s="324">
        <f>IF(V$5=0,0,V$5/TRE_fec!V$5)</f>
        <v>0.56976852865529726</v>
      </c>
      <c r="W72" s="324">
        <f>IF(W$5=0,0,W$5/TRE_fec!W$5)</f>
        <v>0.57034742034497532</v>
      </c>
      <c r="DA72" s="95"/>
    </row>
    <row r="73" spans="1:105" ht="12" customHeight="1" x14ac:dyDescent="0.25">
      <c r="A73" s="55" t="s">
        <v>92</v>
      </c>
      <c r="B73" s="336">
        <f>IF(B$6=0,0,B$6/TRE_fec!B$6)</f>
        <v>0.4852335921458415</v>
      </c>
      <c r="C73" s="336">
        <f>IF(C$6=0,0,C$6/TRE_fec!C$6)</f>
        <v>0.48523359214584155</v>
      </c>
      <c r="D73" s="336">
        <f>IF(D$6=0,0,D$6/TRE_fec!D$6)</f>
        <v>0.48523359214584161</v>
      </c>
      <c r="E73" s="336">
        <f>IF(E$6=0,0,E$6/TRE_fec!E$6)</f>
        <v>0.4852335921458415</v>
      </c>
      <c r="F73" s="336">
        <f>IF(F$6=0,0,F$6/TRE_fec!F$6)</f>
        <v>0.48523359214584139</v>
      </c>
      <c r="G73" s="336">
        <f>IF(G$6=0,0,G$6/TRE_fec!G$6)</f>
        <v>0.4852335921458415</v>
      </c>
      <c r="H73" s="336">
        <f>IF(H$6=0,0,H$6/TRE_fec!H$6)</f>
        <v>0.48523359214584155</v>
      </c>
      <c r="I73" s="336">
        <f>IF(I$6=0,0,I$6/TRE_fec!I$6)</f>
        <v>0.48523359214584155</v>
      </c>
      <c r="J73" s="336">
        <f>IF(J$6=0,0,J$6/TRE_fec!J$6)</f>
        <v>0.48523359214584144</v>
      </c>
      <c r="K73" s="336">
        <f>IF(K$6=0,0,K$6/TRE_fec!K$6)</f>
        <v>0.48523359214584139</v>
      </c>
      <c r="L73" s="336">
        <f>IF(L$6=0,0,L$6/TRE_fec!L$6)</f>
        <v>0.48523359214584133</v>
      </c>
      <c r="M73" s="336">
        <f>IF(M$6=0,0,M$6/TRE_fec!M$6)</f>
        <v>0.48523359214584139</v>
      </c>
      <c r="N73" s="336">
        <f>IF(N$6=0,0,N$6/TRE_fec!N$6)</f>
        <v>0.48523359214584133</v>
      </c>
      <c r="O73" s="336">
        <f>IF(O$6=0,0,O$6/TRE_fec!O$6)</f>
        <v>0.48523359214584127</v>
      </c>
      <c r="P73" s="336">
        <f>IF(P$6=0,0,P$6/TRE_fec!P$6)</f>
        <v>0.48523359214584139</v>
      </c>
      <c r="Q73" s="336">
        <f>IF(Q$6=0,0,Q$6/TRE_fec!Q$6)</f>
        <v>0.48523359214584155</v>
      </c>
      <c r="R73" s="336">
        <f>IF(R$6=0,0,R$6/TRE_fec!R$6)</f>
        <v>0.48523359214584161</v>
      </c>
      <c r="S73" s="336">
        <f>IF(S$6=0,0,S$6/TRE_fec!S$6)</f>
        <v>0.4852335921458415</v>
      </c>
      <c r="T73" s="336">
        <f>IF(T$6=0,0,T$6/TRE_fec!T$6)</f>
        <v>0.48523359214584155</v>
      </c>
      <c r="U73" s="336">
        <f>IF(U$6=0,0,U$6/TRE_fec!U$6)</f>
        <v>0.48523359214584144</v>
      </c>
      <c r="V73" s="336">
        <f>IF(V$6=0,0,V$6/TRE_fec!V$6)</f>
        <v>0.4852335921458415</v>
      </c>
      <c r="W73" s="336">
        <f>IF(W$6=0,0,W$6/TRE_fec!W$6)</f>
        <v>0.48523359214584122</v>
      </c>
      <c r="DA73" s="67"/>
    </row>
    <row r="74" spans="1:105" ht="12" customHeight="1" x14ac:dyDescent="0.25">
      <c r="A74" s="202" t="s">
        <v>93</v>
      </c>
      <c r="B74" s="337">
        <f>IF(B$7=0,0,B$7/TRE_fec!B$7)</f>
        <v>0.12582195238706248</v>
      </c>
      <c r="C74" s="337">
        <f>IF(C$7=0,0,C$7/TRE_fec!C$7)</f>
        <v>0.12582195238706248</v>
      </c>
      <c r="D74" s="337">
        <f>IF(D$7=0,0,D$7/TRE_fec!D$7)</f>
        <v>0.12582195238706251</v>
      </c>
      <c r="E74" s="337">
        <f>IF(E$7=0,0,E$7/TRE_fec!E$7)</f>
        <v>0.12582195238706251</v>
      </c>
      <c r="F74" s="337">
        <f>IF(F$7=0,0,F$7/TRE_fec!F$7)</f>
        <v>0.12582195238706248</v>
      </c>
      <c r="G74" s="337">
        <f>IF(G$7=0,0,G$7/TRE_fec!G$7)</f>
        <v>0.12582195238706254</v>
      </c>
      <c r="H74" s="337">
        <f>IF(H$7=0,0,H$7/TRE_fec!H$7)</f>
        <v>0.12582195238706248</v>
      </c>
      <c r="I74" s="337">
        <f>IF(I$7=0,0,I$7/TRE_fec!I$7)</f>
        <v>0.12582195238706251</v>
      </c>
      <c r="J74" s="337">
        <f>IF(J$7=0,0,J$7/TRE_fec!J$7)</f>
        <v>0.12582195238706254</v>
      </c>
      <c r="K74" s="337">
        <f>IF(K$7=0,0,K$7/TRE_fec!K$7)</f>
        <v>0.12582195238706245</v>
      </c>
      <c r="L74" s="337">
        <f>IF(L$7=0,0,L$7/TRE_fec!L$7)</f>
        <v>0.12582195238706251</v>
      </c>
      <c r="M74" s="337">
        <f>IF(M$7=0,0,M$7/TRE_fec!M$7)</f>
        <v>0.12582195238706254</v>
      </c>
      <c r="N74" s="337">
        <f>IF(N$7=0,0,N$7/TRE_fec!N$7)</f>
        <v>0.12582195238706251</v>
      </c>
      <c r="O74" s="337">
        <f>IF(O$7=0,0,O$7/TRE_fec!O$7)</f>
        <v>0.12582195238706254</v>
      </c>
      <c r="P74" s="337">
        <f>IF(P$7=0,0,P$7/TRE_fec!P$7)</f>
        <v>0.12582195238706245</v>
      </c>
      <c r="Q74" s="337">
        <f>IF(Q$7=0,0,Q$7/TRE_fec!Q$7)</f>
        <v>0.12582195238706254</v>
      </c>
      <c r="R74" s="337">
        <f>IF(R$7=0,0,R$7/TRE_fec!R$7)</f>
        <v>0.12582195238706251</v>
      </c>
      <c r="S74" s="337">
        <f>IF(S$7=0,0,S$7/TRE_fec!S$7)</f>
        <v>0.12582195238706254</v>
      </c>
      <c r="T74" s="337">
        <f>IF(T$7=0,0,T$7/TRE_fec!T$7)</f>
        <v>0.12582195238706254</v>
      </c>
      <c r="U74" s="337">
        <f>IF(U$7=0,0,U$7/TRE_fec!U$7)</f>
        <v>0.12582195238706251</v>
      </c>
      <c r="V74" s="337">
        <f>IF(V$7=0,0,V$7/TRE_fec!V$7)</f>
        <v>0.12582195238706251</v>
      </c>
      <c r="W74" s="337">
        <f>IF(W$7=0,0,W$7/TRE_fec!W$7)</f>
        <v>0.12582195238706248</v>
      </c>
      <c r="DA74" s="174"/>
    </row>
    <row r="75" spans="1:105" ht="12" customHeight="1" x14ac:dyDescent="0.25">
      <c r="A75" s="202" t="s">
        <v>94</v>
      </c>
      <c r="B75" s="337">
        <f>IF(B$8=0,0,B$8/TRE_fec!B$8)</f>
        <v>0.68005165719487881</v>
      </c>
      <c r="C75" s="337">
        <f>IF(C$8=0,0,C$8/TRE_fec!C$8)</f>
        <v>0.68005165719487848</v>
      </c>
      <c r="D75" s="337">
        <f>IF(D$8=0,0,D$8/TRE_fec!D$8)</f>
        <v>0.68005165719487859</v>
      </c>
      <c r="E75" s="337">
        <f>IF(E$8=0,0,E$8/TRE_fec!E$8)</f>
        <v>0.6800516571948787</v>
      </c>
      <c r="F75" s="337">
        <f>IF(F$8=0,0,F$8/TRE_fec!F$8)</f>
        <v>0.68005165719487848</v>
      </c>
      <c r="G75" s="337">
        <f>IF(G$8=0,0,G$8/TRE_fec!G$8)</f>
        <v>0.68005165719487859</v>
      </c>
      <c r="H75" s="337">
        <f>IF(H$8=0,0,H$8/TRE_fec!H$8)</f>
        <v>0.6800516571948787</v>
      </c>
      <c r="I75" s="337">
        <f>IF(I$8=0,0,I$8/TRE_fec!I$8)</f>
        <v>0.6800516571948787</v>
      </c>
      <c r="J75" s="337">
        <f>IF(J$8=0,0,J$8/TRE_fec!J$8)</f>
        <v>0.68005165719487881</v>
      </c>
      <c r="K75" s="337">
        <f>IF(K$8=0,0,K$8/TRE_fec!K$8)</f>
        <v>0.68005165719487848</v>
      </c>
      <c r="L75" s="337">
        <f>IF(L$8=0,0,L$8/TRE_fec!L$8)</f>
        <v>0.68005165719487881</v>
      </c>
      <c r="M75" s="337">
        <f>IF(M$8=0,0,M$8/TRE_fec!M$8)</f>
        <v>0.68005165719487848</v>
      </c>
      <c r="N75" s="337">
        <f>IF(N$8=0,0,N$8/TRE_fec!N$8)</f>
        <v>0.6800516571948787</v>
      </c>
      <c r="O75" s="337">
        <f>IF(O$8=0,0,O$8/TRE_fec!O$8)</f>
        <v>0.68005165719487892</v>
      </c>
      <c r="P75" s="337">
        <f>IF(P$8=0,0,P$8/TRE_fec!P$8)</f>
        <v>0.68005165719487848</v>
      </c>
      <c r="Q75" s="337">
        <f>IF(Q$8=0,0,Q$8/TRE_fec!Q$8)</f>
        <v>0.68005165719487892</v>
      </c>
      <c r="R75" s="337">
        <f>IF(R$8=0,0,R$8/TRE_fec!R$8)</f>
        <v>0.6800516571948787</v>
      </c>
      <c r="S75" s="337">
        <f>IF(S$8=0,0,S$8/TRE_fec!S$8)</f>
        <v>0.6800516571948787</v>
      </c>
      <c r="T75" s="337">
        <f>IF(T$8=0,0,T$8/TRE_fec!T$8)</f>
        <v>0.68005165719487848</v>
      </c>
      <c r="U75" s="337">
        <f>IF(U$8=0,0,U$8/TRE_fec!U$8)</f>
        <v>0.68005165719487848</v>
      </c>
      <c r="V75" s="337">
        <f>IF(V$8=0,0,V$8/TRE_fec!V$8)</f>
        <v>0.68005165719487881</v>
      </c>
      <c r="W75" s="337">
        <f>IF(W$8=0,0,W$8/TRE_fec!W$8)</f>
        <v>0.6800516571948787</v>
      </c>
      <c r="DA75" s="174"/>
    </row>
    <row r="76" spans="1:105" ht="12" customHeight="1" x14ac:dyDescent="0.25">
      <c r="A76" s="202" t="s">
        <v>95</v>
      </c>
      <c r="B76" s="337">
        <f>IF(B$9=0,0,B$9/TRE_fec!B$9)</f>
        <v>0.48080419231725563</v>
      </c>
      <c r="C76" s="337">
        <f>IF(C$9=0,0,C$9/TRE_fec!C$9)</f>
        <v>0.48080419231725563</v>
      </c>
      <c r="D76" s="337">
        <f>IF(D$9=0,0,D$9/TRE_fec!D$9)</f>
        <v>0.48080419231725563</v>
      </c>
      <c r="E76" s="337">
        <f>IF(E$9=0,0,E$9/TRE_fec!E$9)</f>
        <v>0.48080419231725546</v>
      </c>
      <c r="F76" s="337">
        <f>IF(F$9=0,0,F$9/TRE_fec!F$9)</f>
        <v>0.48080419231725563</v>
      </c>
      <c r="G76" s="337">
        <f>IF(G$9=0,0,G$9/TRE_fec!G$9)</f>
        <v>0.48080419231725541</v>
      </c>
      <c r="H76" s="337">
        <f>IF(H$9=0,0,H$9/TRE_fec!H$9)</f>
        <v>0.48080419231725541</v>
      </c>
      <c r="I76" s="337">
        <f>IF(I$9=0,0,I$9/TRE_fec!I$9)</f>
        <v>0.48080419231725563</v>
      </c>
      <c r="J76" s="337">
        <f>IF(J$9=0,0,J$9/TRE_fec!J$9)</f>
        <v>0.48080419231725557</v>
      </c>
      <c r="K76" s="337">
        <f>IF(K$9=0,0,K$9/TRE_fec!K$9)</f>
        <v>0.48080419231725557</v>
      </c>
      <c r="L76" s="337">
        <f>IF(L$9=0,0,L$9/TRE_fec!L$9)</f>
        <v>0.48080419231725552</v>
      </c>
      <c r="M76" s="337">
        <f>IF(M$9=0,0,M$9/TRE_fec!M$9)</f>
        <v>0.48080419231725585</v>
      </c>
      <c r="N76" s="337">
        <f>IF(N$9=0,0,N$9/TRE_fec!N$9)</f>
        <v>0.48080419231725574</v>
      </c>
      <c r="O76" s="337">
        <f>IF(O$9=0,0,O$9/TRE_fec!O$9)</f>
        <v>0.48080419231725546</v>
      </c>
      <c r="P76" s="337">
        <f>IF(P$9=0,0,P$9/TRE_fec!P$9)</f>
        <v>0.48080419231725541</v>
      </c>
      <c r="Q76" s="337">
        <f>IF(Q$9=0,0,Q$9/TRE_fec!Q$9)</f>
        <v>0.48080419231725574</v>
      </c>
      <c r="R76" s="337">
        <f>IF(R$9=0,0,R$9/TRE_fec!R$9)</f>
        <v>0.48080419231725563</v>
      </c>
      <c r="S76" s="337">
        <f>IF(S$9=0,0,S$9/TRE_fec!S$9)</f>
        <v>0.48080419231725563</v>
      </c>
      <c r="T76" s="337">
        <f>IF(T$9=0,0,T$9/TRE_fec!T$9)</f>
        <v>0.48080419231725569</v>
      </c>
      <c r="U76" s="337">
        <f>IF(U$9=0,0,U$9/TRE_fec!U$9)</f>
        <v>0.48080419231725546</v>
      </c>
      <c r="V76" s="337">
        <f>IF(V$9=0,0,V$9/TRE_fec!V$9)</f>
        <v>0.48080419231725569</v>
      </c>
      <c r="W76" s="337">
        <f>IF(W$9=0,0,W$9/TRE_fec!W$9)</f>
        <v>0.48080419231725541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0.70043478454616581</v>
      </c>
      <c r="C77" s="338">
        <f>IF(C$10=0,0,C$10/TRE_fec!C$10)</f>
        <v>0.69148979276041189</v>
      </c>
      <c r="D77" s="338">
        <f>IF(D$10=0,0,D$10/TRE_fec!D$10)</f>
        <v>0.69915875527111737</v>
      </c>
      <c r="E77" s="338">
        <f>IF(E$10=0,0,E$10/TRE_fec!E$10)</f>
        <v>0.69201050646712936</v>
      </c>
      <c r="F77" s="338">
        <f>IF(F$10=0,0,F$10/TRE_fec!F$10)</f>
        <v>0.69563200743781928</v>
      </c>
      <c r="G77" s="338">
        <f>IF(G$10=0,0,G$10/TRE_fec!G$10)</f>
        <v>0.71599228786645219</v>
      </c>
      <c r="H77" s="338">
        <f>IF(H$10=0,0,H$10/TRE_fec!H$10)</f>
        <v>0.73683200429403994</v>
      </c>
      <c r="I77" s="338">
        <f>IF(I$10=0,0,I$10/TRE_fec!I$10)</f>
        <v>0.71489450205534666</v>
      </c>
      <c r="J77" s="338">
        <f>IF(J$10=0,0,J$10/TRE_fec!J$10)</f>
        <v>0.71310470972473228</v>
      </c>
      <c r="K77" s="338">
        <f>IF(K$10=0,0,K$10/TRE_fec!K$10)</f>
        <v>0.72697779786777117</v>
      </c>
      <c r="L77" s="338">
        <f>IF(L$10=0,0,L$10/TRE_fec!L$10)</f>
        <v>0.73455335919550857</v>
      </c>
      <c r="M77" s="338">
        <f>IF(M$10=0,0,M$10/TRE_fec!M$10)</f>
        <v>0.7151366980240158</v>
      </c>
      <c r="N77" s="338">
        <f>IF(N$10=0,0,N$10/TRE_fec!N$10)</f>
        <v>0.73430770967450987</v>
      </c>
      <c r="O77" s="338">
        <f>IF(O$10=0,0,O$10/TRE_fec!O$10)</f>
        <v>0.76937350307538899</v>
      </c>
      <c r="P77" s="338">
        <f>IF(P$10=0,0,P$10/TRE_fec!P$10)</f>
        <v>0.81513711527455646</v>
      </c>
      <c r="Q77" s="338">
        <f>IF(Q$10=0,0,Q$10/TRE_fec!Q$10)</f>
        <v>0.82693307930962334</v>
      </c>
      <c r="R77" s="338">
        <f>IF(R$10=0,0,R$10/TRE_fec!R$10)</f>
        <v>0.81709703046131765</v>
      </c>
      <c r="S77" s="338">
        <f>IF(S$10=0,0,S$10/TRE_fec!S$10)</f>
        <v>0.82696053508584266</v>
      </c>
      <c r="T77" s="338">
        <f>IF(T$10=0,0,T$10/TRE_fec!T$10)</f>
        <v>0.82672576313000123</v>
      </c>
      <c r="U77" s="338">
        <f>IF(U$10=0,0,U$10/TRE_fec!U$10)</f>
        <v>0.82525314484147594</v>
      </c>
      <c r="V77" s="338">
        <f>IF(V$10=0,0,V$10/TRE_fec!V$10)</f>
        <v>0.83821793746696271</v>
      </c>
      <c r="W77" s="338">
        <f>IF(W$10=0,0,W$10/TRE_fec!W$10)</f>
        <v>0.83983072325896091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0.53211797283523377</v>
      </c>
      <c r="C78" s="351">
        <f>IF(C$16=0,0,C$16/TRE_fec!C$16)</f>
        <v>0.52656139961189696</v>
      </c>
      <c r="D78" s="351">
        <f>IF(D$16=0,0,D$16/TRE_fec!D$16)</f>
        <v>0.53066307156623294</v>
      </c>
      <c r="E78" s="351">
        <f>IF(E$16=0,0,E$16/TRE_fec!E$16)</f>
        <v>0.52674678087944082</v>
      </c>
      <c r="F78" s="351">
        <f>IF(F$16=0,0,F$16/TRE_fec!F$16)</f>
        <v>0.53239649233542874</v>
      </c>
      <c r="G78" s="351">
        <f>IF(G$16=0,0,G$16/TRE_fec!G$16)</f>
        <v>0.54807200919019106</v>
      </c>
      <c r="H78" s="351">
        <f>IF(H$16=0,0,H$16/TRE_fec!H$16)</f>
        <v>0.55226566689615553</v>
      </c>
      <c r="I78" s="351">
        <f>IF(I$16=0,0,I$16/TRE_fec!I$16)</f>
        <v>0.54117954163597493</v>
      </c>
      <c r="J78" s="351">
        <f>IF(J$16=0,0,J$16/TRE_fec!J$16)</f>
        <v>0.53935071980758198</v>
      </c>
      <c r="K78" s="351">
        <f>IF(K$16=0,0,K$16/TRE_fec!K$16)</f>
        <v>0.54995015905230182</v>
      </c>
      <c r="L78" s="351">
        <f>IF(L$16=0,0,L$16/TRE_fec!L$16)</f>
        <v>0.55686288369961578</v>
      </c>
      <c r="M78" s="351">
        <f>IF(M$16=0,0,M$16/TRE_fec!M$16)</f>
        <v>0.54236087983328396</v>
      </c>
      <c r="N78" s="351">
        <f>IF(N$16=0,0,N$16/TRE_fec!N$16)</f>
        <v>0.55853145296205831</v>
      </c>
      <c r="O78" s="351">
        <f>IF(O$16=0,0,O$16/TRE_fec!O$16)</f>
        <v>0.58980415677482934</v>
      </c>
      <c r="P78" s="351">
        <f>IF(P$16=0,0,P$16/TRE_fec!P$16)</f>
        <v>0.59775458291615968</v>
      </c>
      <c r="Q78" s="351">
        <f>IF(Q$16=0,0,Q$16/TRE_fec!Q$16)</f>
        <v>0.60480801930589445</v>
      </c>
      <c r="R78" s="351">
        <f>IF(R$16=0,0,R$16/TRE_fec!R$16)</f>
        <v>0.59162313409197231</v>
      </c>
      <c r="S78" s="351">
        <f>IF(S$16=0,0,S$16/TRE_fec!S$16)</f>
        <v>0.5982712580386953</v>
      </c>
      <c r="T78" s="351">
        <f>IF(T$16=0,0,T$16/TRE_fec!T$16)</f>
        <v>0.59365075650585264</v>
      </c>
      <c r="U78" s="351">
        <f>IF(U$16=0,0,U$16/TRE_fec!U$16)</f>
        <v>0.58672793714446414</v>
      </c>
      <c r="V78" s="351">
        <f>IF(V$16=0,0,V$16/TRE_fec!V$16)</f>
        <v>0.59117224475031982</v>
      </c>
      <c r="W78" s="351">
        <f>IF(W$16=0,0,W$16/TRE_fec!W$16)</f>
        <v>0.59271511486462269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0.46905647935243377</v>
      </c>
      <c r="C79" s="351">
        <f>IF(C$24=0,0,C$24/TRE_fec!C$24)</f>
        <v>0.46749844491359632</v>
      </c>
      <c r="D79" s="351">
        <f>IF(D$24=0,0,D$24/TRE_fec!D$24)</f>
        <v>0.46892250575484107</v>
      </c>
      <c r="E79" s="351">
        <f>IF(E$24=0,0,E$24/TRE_fec!E$24)</f>
        <v>0.46757379171443281</v>
      </c>
      <c r="F79" s="351">
        <f>IF(F$24=0,0,F$24/TRE_fec!F$24)</f>
        <v>0.46863037824824461</v>
      </c>
      <c r="G79" s="351">
        <f>IF(G$24=0,0,G$24/TRE_fec!G$24)</f>
        <v>0.47212189143908262</v>
      </c>
      <c r="H79" s="351">
        <f>IF(H$24=0,0,H$24/TRE_fec!H$24)</f>
        <v>0.47353675769255421</v>
      </c>
      <c r="I79" s="351">
        <f>IF(I$24=0,0,I$24/TRE_fec!I$24)</f>
        <v>0.4714714086565075</v>
      </c>
      <c r="J79" s="351">
        <f>IF(J$24=0,0,J$24/TRE_fec!J$24)</f>
        <v>0.47127440935854392</v>
      </c>
      <c r="K79" s="351">
        <f>IF(K$24=0,0,K$24/TRE_fec!K$24)</f>
        <v>0.4737855657002647</v>
      </c>
      <c r="L79" s="351">
        <f>IF(L$24=0,0,L$24/TRE_fec!L$24)</f>
        <v>0.47563104352953584</v>
      </c>
      <c r="M79" s="351">
        <f>IF(M$24=0,0,M$24/TRE_fec!M$24)</f>
        <v>0.47207022285000338</v>
      </c>
      <c r="N79" s="351">
        <f>IF(N$24=0,0,N$24/TRE_fec!N$24)</f>
        <v>0.47434233911981322</v>
      </c>
      <c r="O79" s="351">
        <f>IF(O$24=0,0,O$24/TRE_fec!O$24)</f>
        <v>0.47687963804531674</v>
      </c>
      <c r="P79" s="351">
        <f>IF(P$24=0,0,P$24/TRE_fec!P$24)</f>
        <v>0.47823294512193809</v>
      </c>
      <c r="Q79" s="351">
        <f>IF(Q$24=0,0,Q$24/TRE_fec!Q$24)</f>
        <v>0.47999749826225291</v>
      </c>
      <c r="R79" s="351">
        <f>IF(R$24=0,0,R$24/TRE_fec!R$24)</f>
        <v>0.47703801213836072</v>
      </c>
      <c r="S79" s="351">
        <f>IF(S$24=0,0,S$24/TRE_fec!S$24)</f>
        <v>0.47804312555204143</v>
      </c>
      <c r="T79" s="351">
        <f>IF(T$24=0,0,T$24/TRE_fec!T$24)</f>
        <v>0.47723114960431501</v>
      </c>
      <c r="U79" s="351">
        <f>IF(U$24=0,0,U$24/TRE_fec!U$24)</f>
        <v>0.47598943863571275</v>
      </c>
      <c r="V79" s="351">
        <f>IF(V$24=0,0,V$24/TRE_fec!V$24)</f>
        <v>0.4766931940464435</v>
      </c>
      <c r="W79" s="351">
        <f>IF(W$24=0,0,W$24/TRE_fec!W$24)</f>
        <v>0.47690972741087206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0.45610111957305749</v>
      </c>
      <c r="C80" s="351">
        <f>IF(C$27=0,0,C$27/TRE_fec!C$27)</f>
        <v>0.45133834252448307</v>
      </c>
      <c r="D80" s="351">
        <f>IF(D$27=0,0,D$27/TRE_fec!D$27)</f>
        <v>0.45485406134248535</v>
      </c>
      <c r="E80" s="351">
        <f>IF(E$27=0,0,E$27/TRE_fec!E$27)</f>
        <v>0.45149724075380671</v>
      </c>
      <c r="F80" s="351">
        <f>IF(F$27=0,0,F$27/TRE_fec!F$27)</f>
        <v>0.4563398505732244</v>
      </c>
      <c r="G80" s="351">
        <f>IF(G$27=0,0,G$27/TRE_fec!G$27)</f>
        <v>0.4697760078773065</v>
      </c>
      <c r="H80" s="351">
        <f>IF(H$27=0,0,H$27/TRE_fec!H$27)</f>
        <v>0.47337057162527635</v>
      </c>
      <c r="I80" s="351">
        <f>IF(I$27=0,0,I$27/TRE_fec!I$27)</f>
        <v>0.46386817854512136</v>
      </c>
      <c r="J80" s="351">
        <f>IF(J$27=0,0,J$27/TRE_fec!J$27)</f>
        <v>0.4623006169779274</v>
      </c>
      <c r="K80" s="351">
        <f>IF(K$27=0,0,K$27/TRE_fec!K$27)</f>
        <v>0.47138585061625859</v>
      </c>
      <c r="L80" s="351">
        <f>IF(L$27=0,0,L$27/TRE_fec!L$27)</f>
        <v>0.47731104317109907</v>
      </c>
      <c r="M80" s="351">
        <f>IF(M$27=0,0,M$27/TRE_fec!M$27)</f>
        <v>0.46488075414281488</v>
      </c>
      <c r="N80" s="351">
        <f>IF(N$27=0,0,N$27/TRE_fec!N$27)</f>
        <v>0.47874124539605001</v>
      </c>
      <c r="O80" s="351">
        <f>IF(O$27=0,0,O$27/TRE_fec!O$27)</f>
        <v>0.50554642009271089</v>
      </c>
      <c r="P80" s="351">
        <f>IF(P$27=0,0,P$27/TRE_fec!P$27)</f>
        <v>0.51236107107099393</v>
      </c>
      <c r="Q80" s="351">
        <f>IF(Q$27=0,0,Q$27/TRE_fec!Q$27)</f>
        <v>0.51840687369076666</v>
      </c>
      <c r="R80" s="351">
        <f>IF(R$27=0,0,R$27/TRE_fec!R$27)</f>
        <v>0.50710554350740478</v>
      </c>
      <c r="S80" s="351">
        <f>IF(S$27=0,0,S$27/TRE_fec!S$27)</f>
        <v>0.51280393546173886</v>
      </c>
      <c r="T80" s="351">
        <f>IF(T$27=0,0,T$27/TRE_fec!T$27)</f>
        <v>0.50884350557644509</v>
      </c>
      <c r="U80" s="351">
        <f>IF(U$27=0,0,U$27/TRE_fec!U$27)</f>
        <v>0.50290966040954066</v>
      </c>
      <c r="V80" s="351">
        <f>IF(V$27=0,0,V$27/TRE_fec!V$27)</f>
        <v>0.50671906692884561</v>
      </c>
      <c r="W80" s="351">
        <f>IF(W$27=0,0,W$27/TRE_fec!W$27)</f>
        <v>0.50804152702681959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0.6850563317642302</v>
      </c>
      <c r="C81" s="351">
        <f>IF(C$35=0,0,C$35/TRE_fec!C$35)</f>
        <v>0.68665004551359587</v>
      </c>
      <c r="D81" s="351">
        <f>IF(D$35=0,0,D$35/TRE_fec!D$35)</f>
        <v>0.68399595041859618</v>
      </c>
      <c r="E81" s="351">
        <f>IF(E$35=0,0,E$35/TRE_fec!E$35)</f>
        <v>0.68644168443015052</v>
      </c>
      <c r="F81" s="351">
        <f>IF(F$35=0,0,F$35/TRE_fec!F$35)</f>
        <v>0.68899218807254337</v>
      </c>
      <c r="G81" s="351">
        <f>IF(G$35=0,0,G$35/TRE_fec!G$35)</f>
        <v>0.68564510589503036</v>
      </c>
      <c r="H81" s="351">
        <f>IF(H$35=0,0,H$35/TRE_fec!H$35)</f>
        <v>0.67490804931084192</v>
      </c>
      <c r="I81" s="351">
        <f>IF(I$35=0,0,I$35/TRE_fec!I$35)</f>
        <v>0.68010404382977641</v>
      </c>
      <c r="J81" s="351">
        <f>IF(J$35=0,0,J$35/TRE_fec!J$35)</f>
        <v>0.67933728123422654</v>
      </c>
      <c r="K81" s="351">
        <f>IF(K$35=0,0,K$35/TRE_fec!K$35)</f>
        <v>0.67374322766342365</v>
      </c>
      <c r="L81" s="351">
        <f>IF(L$35=0,0,L$35/TRE_fec!L$35)</f>
        <v>0.67025936128738506</v>
      </c>
      <c r="M81" s="351">
        <f>IF(M$35=0,0,M$35/TRE_fec!M$35)</f>
        <v>0.67797870968169693</v>
      </c>
      <c r="N81" s="351">
        <f>IF(N$35=0,0,N$35/TRE_fec!N$35)</f>
        <v>0.67931467537955459</v>
      </c>
      <c r="O81" s="351">
        <f>IF(O$35=0,0,O$35/TRE_fec!O$35)</f>
        <v>0.69510031710686193</v>
      </c>
      <c r="P81" s="351">
        <f>IF(P$35=0,0,P$35/TRE_fec!P$35)</f>
        <v>0.69497829435036385</v>
      </c>
      <c r="Q81" s="351">
        <f>IF(Q$35=0,0,Q$35/TRE_fec!Q$35)</f>
        <v>0.69111847397562698</v>
      </c>
      <c r="R81" s="351">
        <f>IF(R$35=0,0,R$35/TRE_fec!R$35)</f>
        <v>0.69611099490677797</v>
      </c>
      <c r="S81" s="351">
        <f>IF(S$35=0,0,S$35/TRE_fec!S$35)</f>
        <v>0.69670741948925297</v>
      </c>
      <c r="T81" s="351">
        <f>IF(T$35=0,0,T$35/TRE_fec!T$35)</f>
        <v>0.69701489581542142</v>
      </c>
      <c r="U81" s="351">
        <f>IF(U$35=0,0,U$35/TRE_fec!U$35)</f>
        <v>0.69887951015974059</v>
      </c>
      <c r="V81" s="351">
        <f>IF(V$35=0,0,V$35/TRE_fec!V$35)</f>
        <v>0.6982873821058474</v>
      </c>
      <c r="W81" s="351">
        <f>IF(W$35=0,0,W$35/TRE_fec!W$35)</f>
        <v>0.69827877680851469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0.6280747003572158</v>
      </c>
      <c r="C82" s="351">
        <f>IF(C$46=0,0,C$46/TRE_fec!C$46)</f>
        <v>0.62807470035721591</v>
      </c>
      <c r="D82" s="351">
        <f>IF(D$46=0,0,D$46/TRE_fec!D$46)</f>
        <v>0.6280747003572158</v>
      </c>
      <c r="E82" s="351">
        <f>IF(E$46=0,0,E$46/TRE_fec!E$46)</f>
        <v>0.62807470035721591</v>
      </c>
      <c r="F82" s="351">
        <f>IF(F$46=0,0,F$46/TRE_fec!F$46)</f>
        <v>0.62807470035721591</v>
      </c>
      <c r="G82" s="351">
        <f>IF(G$46=0,0,G$46/TRE_fec!G$46)</f>
        <v>0.62807470035721569</v>
      </c>
      <c r="H82" s="351">
        <f>IF(H$46=0,0,H$46/TRE_fec!H$46)</f>
        <v>0.62807470035721591</v>
      </c>
      <c r="I82" s="351">
        <f>IF(I$46=0,0,I$46/TRE_fec!I$46)</f>
        <v>0.62807470035721591</v>
      </c>
      <c r="J82" s="351">
        <f>IF(J$46=0,0,J$46/TRE_fec!J$46)</f>
        <v>0.62807470035721591</v>
      </c>
      <c r="K82" s="351">
        <f>IF(K$46=0,0,K$46/TRE_fec!K$46)</f>
        <v>0.6280747003572158</v>
      </c>
      <c r="L82" s="351">
        <f>IF(L$46=0,0,L$46/TRE_fec!L$46)</f>
        <v>0.62807470035721591</v>
      </c>
      <c r="M82" s="351">
        <f>IF(M$46=0,0,M$46/TRE_fec!M$46)</f>
        <v>0.6280747003572158</v>
      </c>
      <c r="N82" s="351">
        <f>IF(N$46=0,0,N$46/TRE_fec!N$46)</f>
        <v>0.62807470035721602</v>
      </c>
      <c r="O82" s="351">
        <f>IF(O$46=0,0,O$46/TRE_fec!O$46)</f>
        <v>0.6280747003572158</v>
      </c>
      <c r="P82" s="351">
        <f>IF(P$46=0,0,P$46/TRE_fec!P$46)</f>
        <v>0.62807470035721602</v>
      </c>
      <c r="Q82" s="351">
        <f>IF(Q$46=0,0,Q$46/TRE_fec!Q$46)</f>
        <v>0.62807470035721591</v>
      </c>
      <c r="R82" s="351">
        <f>IF(R$46=0,0,R$46/TRE_fec!R$46)</f>
        <v>0.6280747003572158</v>
      </c>
      <c r="S82" s="351">
        <f>IF(S$46=0,0,S$46/TRE_fec!S$46)</f>
        <v>0.62807470035721591</v>
      </c>
      <c r="T82" s="351">
        <f>IF(T$46=0,0,T$46/TRE_fec!T$46)</f>
        <v>0.6280747003572158</v>
      </c>
      <c r="U82" s="351">
        <f>IF(U$46=0,0,U$46/TRE_fec!U$46)</f>
        <v>0.6280747003572158</v>
      </c>
      <c r="V82" s="351">
        <f>IF(V$46=0,0,V$46/TRE_fec!V$46)</f>
        <v>0.6280747003572158</v>
      </c>
      <c r="W82" s="351">
        <f>IF(W$46=0,0,W$46/TRE_fec!W$46)</f>
        <v>0.62807470035721591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0.5781600438489034</v>
      </c>
      <c r="C83" s="339">
        <f>IF(C$47=0,0,C$47/TRE_fec!C$47)</f>
        <v>0.57816004384890352</v>
      </c>
      <c r="D83" s="339">
        <f>IF(D$47=0,0,D$47/TRE_fec!D$47)</f>
        <v>0.57816004384890363</v>
      </c>
      <c r="E83" s="339">
        <f>IF(E$47=0,0,E$47/TRE_fec!E$47)</f>
        <v>0.57816004384890374</v>
      </c>
      <c r="F83" s="339">
        <f>IF(F$47=0,0,F$47/TRE_fec!F$47)</f>
        <v>0.57816004384890352</v>
      </c>
      <c r="G83" s="339">
        <f>IF(G$47=0,0,G$47/TRE_fec!G$47)</f>
        <v>0.57816004384890352</v>
      </c>
      <c r="H83" s="339">
        <f>IF(H$47=0,0,H$47/TRE_fec!H$47)</f>
        <v>0.57816004384890352</v>
      </c>
      <c r="I83" s="339">
        <f>IF(I$47=0,0,I$47/TRE_fec!I$47)</f>
        <v>0.57816004384890363</v>
      </c>
      <c r="J83" s="339">
        <f>IF(J$47=0,0,J$47/TRE_fec!J$47)</f>
        <v>0.57816004384890352</v>
      </c>
      <c r="K83" s="339">
        <f>IF(K$47=0,0,K$47/TRE_fec!K$47)</f>
        <v>0.57816004384890363</v>
      </c>
      <c r="L83" s="339">
        <f>IF(L$47=0,0,L$47/TRE_fec!L$47)</f>
        <v>0.57816004384890352</v>
      </c>
      <c r="M83" s="339">
        <f>IF(M$47=0,0,M$47/TRE_fec!M$47)</f>
        <v>0.57816004384890363</v>
      </c>
      <c r="N83" s="339">
        <f>IF(N$47=0,0,N$47/TRE_fec!N$47)</f>
        <v>0.57816004384890352</v>
      </c>
      <c r="O83" s="339">
        <f>IF(O$47=0,0,O$47/TRE_fec!O$47)</f>
        <v>0.57816004384890363</v>
      </c>
      <c r="P83" s="339">
        <f>IF(P$47=0,0,P$47/TRE_fec!P$47)</f>
        <v>0.57816004384890352</v>
      </c>
      <c r="Q83" s="339">
        <f>IF(Q$47=0,0,Q$47/TRE_fec!Q$47)</f>
        <v>0.57816004384890363</v>
      </c>
      <c r="R83" s="339">
        <f>IF(R$47=0,0,R$47/TRE_fec!R$47)</f>
        <v>0.57816004384890352</v>
      </c>
      <c r="S83" s="339">
        <f>IF(S$47=0,0,S$47/TRE_fec!S$47)</f>
        <v>0.5781600438489034</v>
      </c>
      <c r="T83" s="339">
        <f>IF(T$47=0,0,T$47/TRE_fec!T$47)</f>
        <v>0.57816004384890352</v>
      </c>
      <c r="U83" s="339">
        <f>IF(U$47=0,0,U$47/TRE_fec!U$47)</f>
        <v>0.5781600438489034</v>
      </c>
      <c r="V83" s="339">
        <f>IF(V$47=0,0,V$47/TRE_fec!V$47)</f>
        <v>0.5781600438489034</v>
      </c>
      <c r="W83" s="339">
        <f>IF(W$47=0,0,W$47/TRE_fec!W$47)</f>
        <v>0.57816004384890352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ES: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1487.668469759107</v>
      </c>
      <c r="C5" s="225">
        <v>1600.233101638298</v>
      </c>
      <c r="D5" s="225">
        <v>1448.033116678964</v>
      </c>
      <c r="E5" s="225">
        <v>1758.8405807982731</v>
      </c>
      <c r="F5" s="225">
        <v>1661.1981587984831</v>
      </c>
      <c r="G5" s="225">
        <v>1181.753582758854</v>
      </c>
      <c r="H5" s="225">
        <v>886.29101387896026</v>
      </c>
      <c r="I5" s="225">
        <v>1127.193143037907</v>
      </c>
      <c r="J5" s="225">
        <v>1100.6859211174699</v>
      </c>
      <c r="K5" s="225">
        <v>771.5159744390096</v>
      </c>
      <c r="L5" s="225">
        <v>613.22032151875158</v>
      </c>
      <c r="M5" s="225">
        <v>763.49220011904345</v>
      </c>
      <c r="N5" s="225">
        <v>576.70690319850064</v>
      </c>
      <c r="O5" s="225">
        <v>401.42092427930038</v>
      </c>
      <c r="P5" s="225">
        <v>403.93759140128418</v>
      </c>
      <c r="Q5" s="225">
        <v>371.1599946008244</v>
      </c>
      <c r="R5" s="225">
        <v>548.53381547909021</v>
      </c>
      <c r="S5" s="225">
        <v>519.14223756135232</v>
      </c>
      <c r="T5" s="225">
        <v>545.3213518792586</v>
      </c>
      <c r="U5" s="225">
        <v>630.2689311582044</v>
      </c>
      <c r="V5" s="225">
        <v>499.38080255896881</v>
      </c>
      <c r="W5" s="225">
        <v>521.14699907907811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51.786393433599358</v>
      </c>
      <c r="C10" s="262">
        <v>57.614132383837202</v>
      </c>
      <c r="D10" s="262">
        <v>50.336940935229443</v>
      </c>
      <c r="E10" s="262">
        <v>63.181220751633013</v>
      </c>
      <c r="F10" s="262">
        <v>60.047267032060653</v>
      </c>
      <c r="G10" s="262">
        <v>39.926167385371713</v>
      </c>
      <c r="H10" s="262">
        <v>25.637227215266261</v>
      </c>
      <c r="I10" s="262">
        <v>36.738542279387772</v>
      </c>
      <c r="J10" s="262">
        <v>35.920733681603537</v>
      </c>
      <c r="K10" s="262">
        <v>23.69779740408099</v>
      </c>
      <c r="L10" s="262">
        <v>18.23849964095783</v>
      </c>
      <c r="M10" s="262">
        <v>24.827542402509351</v>
      </c>
      <c r="N10" s="262">
        <v>17.700204704958679</v>
      </c>
      <c r="O10" s="262">
        <v>11.133375473843531</v>
      </c>
      <c r="P10" s="262">
        <v>9.3600282094933878</v>
      </c>
      <c r="Q10" s="262">
        <v>7.8275575257802892</v>
      </c>
      <c r="R10" s="262">
        <v>13.05030619981547</v>
      </c>
      <c r="S10" s="262">
        <v>11.52948533830302</v>
      </c>
      <c r="T10" s="262">
        <v>12.49673499208054</v>
      </c>
      <c r="U10" s="262">
        <v>15.079161671507441</v>
      </c>
      <c r="V10" s="262">
        <v>11.061651901927471</v>
      </c>
      <c r="W10" s="262">
        <v>11.50043192000409</v>
      </c>
      <c r="DA10" s="68" t="s">
        <v>2491</v>
      </c>
    </row>
    <row r="11" spans="1:105" ht="12" customHeight="1" x14ac:dyDescent="0.25">
      <c r="A11" s="37" t="s">
        <v>160</v>
      </c>
      <c r="B11" s="228">
        <v>12.35175274553786</v>
      </c>
      <c r="C11" s="228">
        <v>12.943400729701709</v>
      </c>
      <c r="D11" s="228">
        <v>12.60132214931288</v>
      </c>
      <c r="E11" s="228">
        <v>14.12090307776745</v>
      </c>
      <c r="F11" s="228">
        <v>15.42056658720092</v>
      </c>
      <c r="G11" s="228">
        <v>14.843271595648311</v>
      </c>
      <c r="H11" s="228">
        <v>8.1955846277028712</v>
      </c>
      <c r="I11" s="228">
        <v>12.17689680046206</v>
      </c>
      <c r="J11" s="228">
        <v>12.14417756568964</v>
      </c>
      <c r="K11" s="228">
        <v>11.64125101160036</v>
      </c>
      <c r="L11" s="228">
        <v>11.313016542577881</v>
      </c>
      <c r="M11" s="228">
        <v>10.37191131401701</v>
      </c>
      <c r="N11" s="228">
        <v>7.9447840868694399</v>
      </c>
      <c r="O11" s="228">
        <v>2.1029650334438612</v>
      </c>
      <c r="P11" s="228">
        <v>2.1457351861379599</v>
      </c>
      <c r="Q11" s="228">
        <v>2.7201879162170539</v>
      </c>
      <c r="R11" s="228">
        <v>2.103184922439008</v>
      </c>
      <c r="S11" s="228">
        <v>1.7960017547929099</v>
      </c>
      <c r="T11" s="228">
        <v>1.7332903452078849</v>
      </c>
      <c r="U11" s="228">
        <v>1.313882322076023</v>
      </c>
      <c r="V11" s="228">
        <v>1.053926091028462</v>
      </c>
      <c r="W11" s="228">
        <v>1.169051214710902</v>
      </c>
      <c r="DA11" s="69" t="s">
        <v>2492</v>
      </c>
    </row>
    <row r="12" spans="1:105" ht="12" customHeight="1" x14ac:dyDescent="0.25">
      <c r="A12" s="37" t="s">
        <v>162</v>
      </c>
      <c r="B12" s="228">
        <v>39.434640688061513</v>
      </c>
      <c r="C12" s="228">
        <v>44.670731654135487</v>
      </c>
      <c r="D12" s="228">
        <v>37.735618785916557</v>
      </c>
      <c r="E12" s="228">
        <v>49.060317673865562</v>
      </c>
      <c r="F12" s="228">
        <v>44.626700444859743</v>
      </c>
      <c r="G12" s="228">
        <v>25.082895789723391</v>
      </c>
      <c r="H12" s="228">
        <v>17.44164258756339</v>
      </c>
      <c r="I12" s="228">
        <v>24.561645478925701</v>
      </c>
      <c r="J12" s="228">
        <v>23.776556115913898</v>
      </c>
      <c r="K12" s="228">
        <v>12.05654639248063</v>
      </c>
      <c r="L12" s="228">
        <v>6.9254830983799449</v>
      </c>
      <c r="M12" s="228">
        <v>14.45563108849235</v>
      </c>
      <c r="N12" s="228">
        <v>9.7554206180892429</v>
      </c>
      <c r="O12" s="228">
        <v>9.0304104403996739</v>
      </c>
      <c r="P12" s="228">
        <v>7.2142930233554283</v>
      </c>
      <c r="Q12" s="228">
        <v>5.1073696095632348</v>
      </c>
      <c r="R12" s="228">
        <v>10.947121277376469</v>
      </c>
      <c r="S12" s="228">
        <v>9.7334835835101057</v>
      </c>
      <c r="T12" s="228">
        <v>10.763444646872649</v>
      </c>
      <c r="U12" s="228">
        <v>13.76527934943142</v>
      </c>
      <c r="V12" s="228">
        <v>10.007725810899011</v>
      </c>
      <c r="W12" s="228">
        <v>10.33138070529318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364.95693509269012</v>
      </c>
      <c r="C16" s="263">
        <f t="shared" si="0"/>
        <v>400.2678143340803</v>
      </c>
      <c r="D16" s="263">
        <f t="shared" si="0"/>
        <v>356.42032427193141</v>
      </c>
      <c r="E16" s="263">
        <f t="shared" si="0"/>
        <v>439.57239779907792</v>
      </c>
      <c r="F16" s="263">
        <f t="shared" si="0"/>
        <v>408.77196685056731</v>
      </c>
      <c r="G16" s="263">
        <f t="shared" si="0"/>
        <v>274.24442542072092</v>
      </c>
      <c r="H16" s="263">
        <f t="shared" si="0"/>
        <v>200.61571023582229</v>
      </c>
      <c r="I16" s="263">
        <f t="shared" si="0"/>
        <v>266.79716508149733</v>
      </c>
      <c r="J16" s="263">
        <f t="shared" si="0"/>
        <v>261.94253852839608</v>
      </c>
      <c r="K16" s="263">
        <f t="shared" si="0"/>
        <v>175.73524470544189</v>
      </c>
      <c r="L16" s="263">
        <f t="shared" si="0"/>
        <v>135.51537888182381</v>
      </c>
      <c r="M16" s="263">
        <f t="shared" si="0"/>
        <v>179.50240929596819</v>
      </c>
      <c r="N16" s="263">
        <f t="shared" si="0"/>
        <v>127.65124666488769</v>
      </c>
      <c r="O16" s="263">
        <f t="shared" si="0"/>
        <v>76.187456372144538</v>
      </c>
      <c r="P16" s="263">
        <f t="shared" si="0"/>
        <v>72.068593906179586</v>
      </c>
      <c r="Q16" s="263">
        <f t="shared" si="0"/>
        <v>61.417936366301177</v>
      </c>
      <c r="R16" s="263">
        <f t="shared" si="0"/>
        <v>103.2863952058476</v>
      </c>
      <c r="S16" s="263">
        <f t="shared" si="0"/>
        <v>92.575442771566273</v>
      </c>
      <c r="T16" s="263">
        <f t="shared" si="0"/>
        <v>101.2336185543937</v>
      </c>
      <c r="U16" s="263">
        <f t="shared" si="0"/>
        <v>123.616653780927</v>
      </c>
      <c r="V16" s="263">
        <f t="shared" si="0"/>
        <v>94.859585093342858</v>
      </c>
      <c r="W16" s="263">
        <f t="shared" si="0"/>
        <v>97.766337080070116</v>
      </c>
      <c r="DA16" s="70"/>
    </row>
    <row r="17" spans="1:105" ht="12" customHeight="1" x14ac:dyDescent="0.25">
      <c r="A17" s="60" t="s">
        <v>2406</v>
      </c>
      <c r="B17" s="331">
        <v>364.95693509269012</v>
      </c>
      <c r="C17" s="331">
        <v>400.2678143340803</v>
      </c>
      <c r="D17" s="331">
        <v>356.42032427193141</v>
      </c>
      <c r="E17" s="331">
        <v>439.57239779907792</v>
      </c>
      <c r="F17" s="331">
        <v>408.77196685056731</v>
      </c>
      <c r="G17" s="331">
        <v>274.24442542072092</v>
      </c>
      <c r="H17" s="331">
        <v>200.61571023582229</v>
      </c>
      <c r="I17" s="331">
        <v>266.79716508149733</v>
      </c>
      <c r="J17" s="331">
        <v>261.94253852839608</v>
      </c>
      <c r="K17" s="331">
        <v>175.73524470544189</v>
      </c>
      <c r="L17" s="331">
        <v>135.51537888182381</v>
      </c>
      <c r="M17" s="331">
        <v>179.50240929596819</v>
      </c>
      <c r="N17" s="331">
        <v>127.65124666488769</v>
      </c>
      <c r="O17" s="331">
        <v>76.187456372144538</v>
      </c>
      <c r="P17" s="331">
        <v>72.068593906179586</v>
      </c>
      <c r="Q17" s="331">
        <v>61.417936366301177</v>
      </c>
      <c r="R17" s="331">
        <v>103.2863952058476</v>
      </c>
      <c r="S17" s="331">
        <v>92.575442771566273</v>
      </c>
      <c r="T17" s="331">
        <v>101.2336185543937</v>
      </c>
      <c r="U17" s="331">
        <v>123.616653780927</v>
      </c>
      <c r="V17" s="331">
        <v>94.859585093342858</v>
      </c>
      <c r="W17" s="331">
        <v>97.766337080070116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11.052894849973169</v>
      </c>
      <c r="C19" s="232">
        <v>11.24719225985074</v>
      </c>
      <c r="D19" s="232">
        <v>11.076010400945099</v>
      </c>
      <c r="E19" s="232">
        <v>11.23848123375679</v>
      </c>
      <c r="F19" s="232">
        <v>11.10527813554258</v>
      </c>
      <c r="G19" s="232">
        <v>10.53081347036359</v>
      </c>
      <c r="H19" s="232">
        <v>9.4508870270755789</v>
      </c>
      <c r="I19" s="232">
        <v>9.8568555098552313</v>
      </c>
      <c r="J19" s="232">
        <v>9.8971774153038332</v>
      </c>
      <c r="K19" s="232">
        <v>6.3185388540718828</v>
      </c>
      <c r="L19" s="232">
        <v>6.1200066688472443</v>
      </c>
      <c r="M19" s="232">
        <v>5.7045606526446564</v>
      </c>
      <c r="N19" s="232">
        <v>5.4150749900554578</v>
      </c>
      <c r="O19" s="232">
        <v>3.4395882945563998</v>
      </c>
      <c r="P19" s="232">
        <v>4.5459778530102142</v>
      </c>
      <c r="Q19" s="232">
        <v>3.624109647889115</v>
      </c>
      <c r="R19" s="232">
        <v>5.4555972374359296</v>
      </c>
      <c r="S19" s="232">
        <v>5.2063229267870508</v>
      </c>
      <c r="T19" s="232">
        <v>4.0452563396871044</v>
      </c>
      <c r="U19" s="232">
        <v>4.2485921503407367</v>
      </c>
      <c r="V19" s="232">
        <v>3.440733816082866</v>
      </c>
      <c r="W19" s="232">
        <v>1.614034814473037</v>
      </c>
      <c r="DA19" s="71" t="s">
        <v>2499</v>
      </c>
    </row>
    <row r="20" spans="1:105" ht="12" customHeight="1" x14ac:dyDescent="0.25">
      <c r="A20" s="59" t="s">
        <v>160</v>
      </c>
      <c r="B20" s="232">
        <v>72.725610744922108</v>
      </c>
      <c r="C20" s="232">
        <v>76.60346885926819</v>
      </c>
      <c r="D20" s="232">
        <v>73.716073399763786</v>
      </c>
      <c r="E20" s="232">
        <v>83.586312396969277</v>
      </c>
      <c r="F20" s="232">
        <v>94.07927061471554</v>
      </c>
      <c r="G20" s="232">
        <v>91.098930082293066</v>
      </c>
      <c r="H20" s="232">
        <v>46.603108939729267</v>
      </c>
      <c r="I20" s="232">
        <v>71.185698960228279</v>
      </c>
      <c r="J20" s="232">
        <v>70.605410364510263</v>
      </c>
      <c r="K20" s="232">
        <v>68.590203759129466</v>
      </c>
      <c r="L20" s="232">
        <v>67.335852496250297</v>
      </c>
      <c r="M20" s="232">
        <v>61.548321032582358</v>
      </c>
      <c r="N20" s="232">
        <v>48.31792679090313</v>
      </c>
      <c r="O20" s="232">
        <v>13.46895672772462</v>
      </c>
      <c r="P20" s="232">
        <v>15.479189793297779</v>
      </c>
      <c r="Q20" s="232">
        <v>20.084179330984259</v>
      </c>
      <c r="R20" s="232">
        <v>15.53610976045041</v>
      </c>
      <c r="S20" s="232">
        <v>13.50368659048036</v>
      </c>
      <c r="T20" s="232">
        <v>13.28403228829133</v>
      </c>
      <c r="U20" s="232">
        <v>10.27153696019379</v>
      </c>
      <c r="V20" s="232">
        <v>8.572774669854768</v>
      </c>
      <c r="W20" s="232">
        <v>9.5992802299116917</v>
      </c>
      <c r="DA20" s="71" t="s">
        <v>2500</v>
      </c>
    </row>
    <row r="21" spans="1:105" ht="12" customHeight="1" x14ac:dyDescent="0.25">
      <c r="A21" s="59" t="s">
        <v>70</v>
      </c>
      <c r="B21" s="232">
        <v>48.992084156492538</v>
      </c>
      <c r="C21" s="232">
        <v>48.040497292082073</v>
      </c>
      <c r="D21" s="232">
        <v>50.879845084805659</v>
      </c>
      <c r="E21" s="232">
        <v>54.343299514585667</v>
      </c>
      <c r="F21" s="232">
        <v>31.324566793761239</v>
      </c>
      <c r="G21" s="232">
        <v>18.671196088327569</v>
      </c>
      <c r="H21" s="232">
        <v>45.382118606192073</v>
      </c>
      <c r="I21" s="232">
        <v>42.168118118161253</v>
      </c>
      <c r="J21" s="232">
        <v>43.204694179062606</v>
      </c>
      <c r="K21" s="232">
        <v>29.78937963284277</v>
      </c>
      <c r="L21" s="232">
        <v>20.83856802601801</v>
      </c>
      <c r="M21" s="232">
        <v>26.467862493656899</v>
      </c>
      <c r="N21" s="232">
        <v>14.5885394966757</v>
      </c>
      <c r="O21" s="232">
        <v>1.4414268833949879</v>
      </c>
      <c r="P21" s="232">
        <v>0</v>
      </c>
      <c r="Q21" s="232">
        <v>0</v>
      </c>
      <c r="R21" s="232">
        <v>1.4289136810829459</v>
      </c>
      <c r="S21" s="232">
        <v>0.68181225028611592</v>
      </c>
      <c r="T21" s="232">
        <v>1.4126997055454431</v>
      </c>
      <c r="U21" s="232">
        <v>1.4837094057266309</v>
      </c>
      <c r="V21" s="232">
        <v>1.4419069366404209</v>
      </c>
      <c r="W21" s="232">
        <v>1.720281344733765</v>
      </c>
      <c r="DA21" s="71" t="s">
        <v>2501</v>
      </c>
    </row>
    <row r="22" spans="1:105" ht="12" customHeight="1" x14ac:dyDescent="0.25">
      <c r="A22" s="59" t="s">
        <v>162</v>
      </c>
      <c r="B22" s="232">
        <v>232.1863453413022</v>
      </c>
      <c r="C22" s="232">
        <v>264.37665592287931</v>
      </c>
      <c r="D22" s="232">
        <v>220.74839538641689</v>
      </c>
      <c r="E22" s="232">
        <v>290.40430465376608</v>
      </c>
      <c r="F22" s="232">
        <v>272.26285130654787</v>
      </c>
      <c r="G22" s="232">
        <v>153.94348577973659</v>
      </c>
      <c r="H22" s="232">
        <v>99.179595662825392</v>
      </c>
      <c r="I22" s="232">
        <v>143.58649249325251</v>
      </c>
      <c r="J22" s="232">
        <v>138.23525656951941</v>
      </c>
      <c r="K22" s="232">
        <v>71.037122459397779</v>
      </c>
      <c r="L22" s="232">
        <v>41.220951690708262</v>
      </c>
      <c r="M22" s="232">
        <v>85.781665117084287</v>
      </c>
      <c r="N22" s="232">
        <v>59.329705387253377</v>
      </c>
      <c r="O22" s="232">
        <v>57.837484466468538</v>
      </c>
      <c r="P22" s="232">
        <v>52.043426259871588</v>
      </c>
      <c r="Q22" s="232">
        <v>37.709647387427808</v>
      </c>
      <c r="R22" s="232">
        <v>80.865774526878312</v>
      </c>
      <c r="S22" s="232">
        <v>73.18362100401275</v>
      </c>
      <c r="T22" s="232">
        <v>82.491630220869851</v>
      </c>
      <c r="U22" s="232">
        <v>107.6128152646658</v>
      </c>
      <c r="V22" s="232">
        <v>81.404169670764801</v>
      </c>
      <c r="W22" s="232">
        <v>84.832740690951624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154.73035438611939</v>
      </c>
      <c r="C24" s="263">
        <f t="shared" si="1"/>
        <v>161.78477532775489</v>
      </c>
      <c r="D24" s="263">
        <f t="shared" si="1"/>
        <v>149.12274675715361</v>
      </c>
      <c r="E24" s="263">
        <f t="shared" si="1"/>
        <v>178.05777511507321</v>
      </c>
      <c r="F24" s="263">
        <f t="shared" si="1"/>
        <v>172.95872435748211</v>
      </c>
      <c r="G24" s="263">
        <f t="shared" si="1"/>
        <v>131.38662365132831</v>
      </c>
      <c r="H24" s="263">
        <f t="shared" si="1"/>
        <v>100.38872615423701</v>
      </c>
      <c r="I24" s="263">
        <f t="shared" si="1"/>
        <v>121.0267679048076</v>
      </c>
      <c r="J24" s="263">
        <f t="shared" si="1"/>
        <v>116.8546725674216</v>
      </c>
      <c r="K24" s="263">
        <f t="shared" si="1"/>
        <v>83.735367925489754</v>
      </c>
      <c r="L24" s="263">
        <f t="shared" si="1"/>
        <v>66.272806210656128</v>
      </c>
      <c r="M24" s="263">
        <f t="shared" si="1"/>
        <v>81.255770675496052</v>
      </c>
      <c r="N24" s="263">
        <f t="shared" si="1"/>
        <v>66.504610638700058</v>
      </c>
      <c r="O24" s="263">
        <f t="shared" si="1"/>
        <v>59.739515056175563</v>
      </c>
      <c r="P24" s="263">
        <f t="shared" si="1"/>
        <v>63.365440590739013</v>
      </c>
      <c r="Q24" s="263">
        <f t="shared" si="1"/>
        <v>59.849830642790238</v>
      </c>
      <c r="R24" s="263">
        <f t="shared" si="1"/>
        <v>83.439365347423021</v>
      </c>
      <c r="S24" s="263">
        <f t="shared" si="1"/>
        <v>83.047229769130368</v>
      </c>
      <c r="T24" s="263">
        <f t="shared" si="1"/>
        <v>84.679542252795315</v>
      </c>
      <c r="U24" s="263">
        <f t="shared" si="1"/>
        <v>94.148821885030429</v>
      </c>
      <c r="V24" s="263">
        <f t="shared" si="1"/>
        <v>76.896961110540474</v>
      </c>
      <c r="W24" s="263">
        <f t="shared" si="1"/>
        <v>81.183919129806199</v>
      </c>
      <c r="DA24" s="70"/>
    </row>
    <row r="25" spans="1:105" ht="12" customHeight="1" x14ac:dyDescent="0.25">
      <c r="A25" s="60" t="s">
        <v>2416</v>
      </c>
      <c r="B25" s="264">
        <v>154.73035438611939</v>
      </c>
      <c r="C25" s="264">
        <v>161.78477532775489</v>
      </c>
      <c r="D25" s="264">
        <v>149.12274675715361</v>
      </c>
      <c r="E25" s="264">
        <v>178.05777511507321</v>
      </c>
      <c r="F25" s="264">
        <v>172.95872435748211</v>
      </c>
      <c r="G25" s="264">
        <v>131.38662365132831</v>
      </c>
      <c r="H25" s="264">
        <v>100.38872615423701</v>
      </c>
      <c r="I25" s="264">
        <v>121.0267679048076</v>
      </c>
      <c r="J25" s="264">
        <v>116.8546725674216</v>
      </c>
      <c r="K25" s="264">
        <v>83.735367925489754</v>
      </c>
      <c r="L25" s="264">
        <v>66.272806210656128</v>
      </c>
      <c r="M25" s="264">
        <v>81.255770675496052</v>
      </c>
      <c r="N25" s="264">
        <v>66.504610638700058</v>
      </c>
      <c r="O25" s="264">
        <v>59.739515056175563</v>
      </c>
      <c r="P25" s="264">
        <v>63.365440590739013</v>
      </c>
      <c r="Q25" s="264">
        <v>59.849830642790238</v>
      </c>
      <c r="R25" s="264">
        <v>83.439365347423021</v>
      </c>
      <c r="S25" s="264">
        <v>83.047229769130368</v>
      </c>
      <c r="T25" s="264">
        <v>84.679542252795315</v>
      </c>
      <c r="U25" s="264">
        <v>94.148821885030429</v>
      </c>
      <c r="V25" s="264">
        <v>76.896961110540474</v>
      </c>
      <c r="W25" s="264">
        <v>81.183919129806199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521.36705013241431</v>
      </c>
      <c r="C27" s="263">
        <f t="shared" si="2"/>
        <v>571.81116333440036</v>
      </c>
      <c r="D27" s="263">
        <f t="shared" si="2"/>
        <v>509.17189181704498</v>
      </c>
      <c r="E27" s="263">
        <f t="shared" si="2"/>
        <v>627.96056828439691</v>
      </c>
      <c r="F27" s="263">
        <f t="shared" si="2"/>
        <v>583.95995264366763</v>
      </c>
      <c r="G27" s="263">
        <f t="shared" si="2"/>
        <v>391.77775060102982</v>
      </c>
      <c r="H27" s="263">
        <f t="shared" si="2"/>
        <v>286.59387176546051</v>
      </c>
      <c r="I27" s="263">
        <f t="shared" si="2"/>
        <v>381.13880725928192</v>
      </c>
      <c r="J27" s="263">
        <f t="shared" si="2"/>
        <v>374.20362646913708</v>
      </c>
      <c r="K27" s="263">
        <f t="shared" si="2"/>
        <v>251.05034957920259</v>
      </c>
      <c r="L27" s="263">
        <f t="shared" si="2"/>
        <v>193.59339840260549</v>
      </c>
      <c r="M27" s="263">
        <f t="shared" si="2"/>
        <v>256.43201327995439</v>
      </c>
      <c r="N27" s="263">
        <f t="shared" si="2"/>
        <v>182.35892380698229</v>
      </c>
      <c r="O27" s="263">
        <f t="shared" si="2"/>
        <v>108.8392233887779</v>
      </c>
      <c r="P27" s="263">
        <f t="shared" si="2"/>
        <v>102.9551341516851</v>
      </c>
      <c r="Q27" s="263">
        <f t="shared" si="2"/>
        <v>87.739909094715998</v>
      </c>
      <c r="R27" s="263">
        <f t="shared" si="2"/>
        <v>147.55199315121089</v>
      </c>
      <c r="S27" s="263">
        <f t="shared" si="2"/>
        <v>132.2506325308089</v>
      </c>
      <c r="T27" s="263">
        <f t="shared" si="2"/>
        <v>144.61945507770531</v>
      </c>
      <c r="U27" s="263">
        <f t="shared" si="2"/>
        <v>176.59521968703851</v>
      </c>
      <c r="V27" s="263">
        <f t="shared" si="2"/>
        <v>135.5136929904898</v>
      </c>
      <c r="W27" s="263">
        <f t="shared" si="2"/>
        <v>139.66619582867159</v>
      </c>
      <c r="DA27" s="70"/>
    </row>
    <row r="28" spans="1:105" ht="12" customHeight="1" x14ac:dyDescent="0.25">
      <c r="A28" s="60" t="s">
        <v>2421</v>
      </c>
      <c r="B28" s="331">
        <v>521.36705013241431</v>
      </c>
      <c r="C28" s="331">
        <v>571.81116333440036</v>
      </c>
      <c r="D28" s="331">
        <v>509.17189181704498</v>
      </c>
      <c r="E28" s="331">
        <v>627.96056828439691</v>
      </c>
      <c r="F28" s="331">
        <v>583.95995264366763</v>
      </c>
      <c r="G28" s="331">
        <v>391.77775060102982</v>
      </c>
      <c r="H28" s="331">
        <v>286.59387176546051</v>
      </c>
      <c r="I28" s="331">
        <v>381.13880725928192</v>
      </c>
      <c r="J28" s="331">
        <v>374.20362646913708</v>
      </c>
      <c r="K28" s="331">
        <v>251.05034957920259</v>
      </c>
      <c r="L28" s="331">
        <v>193.59339840260549</v>
      </c>
      <c r="M28" s="331">
        <v>256.43201327995439</v>
      </c>
      <c r="N28" s="331">
        <v>182.35892380698229</v>
      </c>
      <c r="O28" s="331">
        <v>108.8392233887779</v>
      </c>
      <c r="P28" s="331">
        <v>102.9551341516851</v>
      </c>
      <c r="Q28" s="331">
        <v>87.739909094715998</v>
      </c>
      <c r="R28" s="331">
        <v>147.55199315121089</v>
      </c>
      <c r="S28" s="331">
        <v>132.2506325308089</v>
      </c>
      <c r="T28" s="331">
        <v>144.61945507770531</v>
      </c>
      <c r="U28" s="331">
        <v>176.59521968703851</v>
      </c>
      <c r="V28" s="331">
        <v>135.5136929904898</v>
      </c>
      <c r="W28" s="331">
        <v>139.66619582867159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15.78984978567596</v>
      </c>
      <c r="C30" s="232">
        <v>16.067417514072481</v>
      </c>
      <c r="D30" s="232">
        <v>15.82287200135015</v>
      </c>
      <c r="E30" s="232">
        <v>16.054973191081132</v>
      </c>
      <c r="F30" s="232">
        <v>15.86468305077512</v>
      </c>
      <c r="G30" s="232">
        <v>15.044019243376569</v>
      </c>
      <c r="H30" s="232">
        <v>13.501267181536541</v>
      </c>
      <c r="I30" s="232">
        <v>14.08122215693604</v>
      </c>
      <c r="J30" s="232">
        <v>14.138824879005471</v>
      </c>
      <c r="K30" s="232">
        <v>9.0264840772455415</v>
      </c>
      <c r="L30" s="232">
        <v>8.7428666697817778</v>
      </c>
      <c r="M30" s="232">
        <v>8.1493723609209336</v>
      </c>
      <c r="N30" s="232">
        <v>7.7358214143649393</v>
      </c>
      <c r="O30" s="232">
        <v>4.9136975636520006</v>
      </c>
      <c r="P30" s="232">
        <v>6.4942540757288763</v>
      </c>
      <c r="Q30" s="232">
        <v>5.1772994969844506</v>
      </c>
      <c r="R30" s="232">
        <v>7.7937103391941873</v>
      </c>
      <c r="S30" s="232">
        <v>7.4376041811243567</v>
      </c>
      <c r="T30" s="232">
        <v>5.7789376281244351</v>
      </c>
      <c r="U30" s="232">
        <v>6.0694173576296242</v>
      </c>
      <c r="V30" s="232">
        <v>4.9153340229755207</v>
      </c>
      <c r="W30" s="232">
        <v>2.3057640206757681</v>
      </c>
      <c r="DA30" s="71" t="s">
        <v>2508</v>
      </c>
    </row>
    <row r="31" spans="1:105" ht="12" customHeight="1" x14ac:dyDescent="0.25">
      <c r="A31" s="59" t="s">
        <v>160</v>
      </c>
      <c r="B31" s="232">
        <v>103.89372963560299</v>
      </c>
      <c r="C31" s="232">
        <v>109.43352694181171</v>
      </c>
      <c r="D31" s="232">
        <v>105.3086762853769</v>
      </c>
      <c r="E31" s="232">
        <v>119.4090177099561</v>
      </c>
      <c r="F31" s="232">
        <v>134.3989580210222</v>
      </c>
      <c r="G31" s="232">
        <v>130.1413286889902</v>
      </c>
      <c r="H31" s="232">
        <v>66.575869913898984</v>
      </c>
      <c r="I31" s="232">
        <v>101.693855657469</v>
      </c>
      <c r="J31" s="232">
        <v>100.86487194930039</v>
      </c>
      <c r="K31" s="232">
        <v>97.986005370184884</v>
      </c>
      <c r="L31" s="232">
        <v>96.194074994643302</v>
      </c>
      <c r="M31" s="232">
        <v>87.92617290368905</v>
      </c>
      <c r="N31" s="232">
        <v>69.025609701290165</v>
      </c>
      <c r="O31" s="232">
        <v>19.241366753892311</v>
      </c>
      <c r="P31" s="232">
        <v>22.11312827613968</v>
      </c>
      <c r="Q31" s="232">
        <v>28.691684758548959</v>
      </c>
      <c r="R31" s="232">
        <v>22.194442514929161</v>
      </c>
      <c r="S31" s="232">
        <v>19.290980843543359</v>
      </c>
      <c r="T31" s="232">
        <v>18.977188983273329</v>
      </c>
      <c r="U31" s="232">
        <v>14.673624228848279</v>
      </c>
      <c r="V31" s="232">
        <v>12.24682095693538</v>
      </c>
      <c r="W31" s="232">
        <v>13.713257471302409</v>
      </c>
      <c r="DA31" s="71" t="s">
        <v>2509</v>
      </c>
    </row>
    <row r="32" spans="1:105" ht="12" customHeight="1" x14ac:dyDescent="0.25">
      <c r="A32" s="59" t="s">
        <v>70</v>
      </c>
      <c r="B32" s="232">
        <v>69.988691652132204</v>
      </c>
      <c r="C32" s="232">
        <v>68.629281845831528</v>
      </c>
      <c r="D32" s="232">
        <v>72.685492978293823</v>
      </c>
      <c r="E32" s="232">
        <v>77.633285020836652</v>
      </c>
      <c r="F32" s="232">
        <v>44.749381133944638</v>
      </c>
      <c r="G32" s="232">
        <v>26.67313726903939</v>
      </c>
      <c r="H32" s="232">
        <v>64.83159800884583</v>
      </c>
      <c r="I32" s="232">
        <v>60.240168740230359</v>
      </c>
      <c r="J32" s="232">
        <v>61.720991684375143</v>
      </c>
      <c r="K32" s="232">
        <v>42.556256618346787</v>
      </c>
      <c r="L32" s="232">
        <v>29.769382894311459</v>
      </c>
      <c r="M32" s="232">
        <v>37.811232133795563</v>
      </c>
      <c r="N32" s="232">
        <v>20.840770709536709</v>
      </c>
      <c r="O32" s="232">
        <v>2.05918126199284</v>
      </c>
      <c r="P32" s="232">
        <v>0</v>
      </c>
      <c r="Q32" s="232">
        <v>0</v>
      </c>
      <c r="R32" s="232">
        <v>2.0413052586899241</v>
      </c>
      <c r="S32" s="232">
        <v>0.97401750040873702</v>
      </c>
      <c r="T32" s="232">
        <v>2.0181424364934899</v>
      </c>
      <c r="U32" s="232">
        <v>2.119584865323759</v>
      </c>
      <c r="V32" s="232">
        <v>2.0598670523434568</v>
      </c>
      <c r="W32" s="232">
        <v>2.4575447781910951</v>
      </c>
      <c r="DA32" s="71" t="s">
        <v>2510</v>
      </c>
    </row>
    <row r="33" spans="1:105" ht="12" customHeight="1" x14ac:dyDescent="0.25">
      <c r="A33" s="59" t="s">
        <v>162</v>
      </c>
      <c r="B33" s="232">
        <v>331.69477905900311</v>
      </c>
      <c r="C33" s="232">
        <v>377.68093703268471</v>
      </c>
      <c r="D33" s="232">
        <v>315.35485055202412</v>
      </c>
      <c r="E33" s="232">
        <v>414.863292362523</v>
      </c>
      <c r="F33" s="232">
        <v>388.94693043792569</v>
      </c>
      <c r="G33" s="232">
        <v>219.9192653996237</v>
      </c>
      <c r="H33" s="232">
        <v>141.68513666117909</v>
      </c>
      <c r="I33" s="232">
        <v>205.12356070464651</v>
      </c>
      <c r="J33" s="232">
        <v>197.47893795645621</v>
      </c>
      <c r="K33" s="232">
        <v>101.4816035134253</v>
      </c>
      <c r="L33" s="232">
        <v>58.887073843868947</v>
      </c>
      <c r="M33" s="232">
        <v>122.5452358815489</v>
      </c>
      <c r="N33" s="232">
        <v>84.75672198179052</v>
      </c>
      <c r="O33" s="232">
        <v>82.624977809240789</v>
      </c>
      <c r="P33" s="232">
        <v>74.34775179981655</v>
      </c>
      <c r="Q33" s="232">
        <v>53.870924839182592</v>
      </c>
      <c r="R33" s="232">
        <v>115.52253503839761</v>
      </c>
      <c r="S33" s="232">
        <v>104.5480300057325</v>
      </c>
      <c r="T33" s="232">
        <v>117.8451860298141</v>
      </c>
      <c r="U33" s="232">
        <v>153.73259323523681</v>
      </c>
      <c r="V33" s="232">
        <v>116.2916709582354</v>
      </c>
      <c r="W33" s="232">
        <v>121.1896295585023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394.82773671428367</v>
      </c>
      <c r="C35" s="263">
        <v>408.75521625822552</v>
      </c>
      <c r="D35" s="263">
        <v>382.98121289760502</v>
      </c>
      <c r="E35" s="263">
        <v>450.06861884809223</v>
      </c>
      <c r="F35" s="263">
        <v>435.46024791470558</v>
      </c>
      <c r="G35" s="263">
        <v>344.41861570040282</v>
      </c>
      <c r="H35" s="263">
        <v>273.05547850817408</v>
      </c>
      <c r="I35" s="263">
        <v>321.49186051293208</v>
      </c>
      <c r="J35" s="263">
        <v>311.76434987091142</v>
      </c>
      <c r="K35" s="263">
        <v>237.29721482479439</v>
      </c>
      <c r="L35" s="263">
        <v>199.6002383827084</v>
      </c>
      <c r="M35" s="263">
        <v>221.47446446511549</v>
      </c>
      <c r="N35" s="263">
        <v>182.49191738297191</v>
      </c>
      <c r="O35" s="263">
        <v>145.5213539883589</v>
      </c>
      <c r="P35" s="263">
        <v>156.18839454318709</v>
      </c>
      <c r="Q35" s="263">
        <v>154.32476097123671</v>
      </c>
      <c r="R35" s="263">
        <v>201.20575557479319</v>
      </c>
      <c r="S35" s="263">
        <v>199.73944715154369</v>
      </c>
      <c r="T35" s="263">
        <v>202.2920010022838</v>
      </c>
      <c r="U35" s="263">
        <v>220.82907413370111</v>
      </c>
      <c r="V35" s="263">
        <v>181.0489114626682</v>
      </c>
      <c r="W35" s="263">
        <v>191.03011512052609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11.95754632432871</v>
      </c>
      <c r="C38" s="231">
        <v>11.48568118603708</v>
      </c>
      <c r="D38" s="231">
        <v>11.901408557678311</v>
      </c>
      <c r="E38" s="231">
        <v>11.506836535125441</v>
      </c>
      <c r="F38" s="231">
        <v>11.830329773648529</v>
      </c>
      <c r="G38" s="231">
        <v>13.225458246225269</v>
      </c>
      <c r="H38" s="231">
        <v>12.863481511349841</v>
      </c>
      <c r="I38" s="231">
        <v>11.87755805314691</v>
      </c>
      <c r="J38" s="231">
        <v>11.779633425613961</v>
      </c>
      <c r="K38" s="231">
        <v>8.531991828654931</v>
      </c>
      <c r="L38" s="231">
        <v>9.0141414213285138</v>
      </c>
      <c r="M38" s="231">
        <v>7.0384265064102536</v>
      </c>
      <c r="N38" s="231">
        <v>7.7414631155311584</v>
      </c>
      <c r="O38" s="231">
        <v>6.569763181769134</v>
      </c>
      <c r="P38" s="231">
        <v>9.8521275913178012</v>
      </c>
      <c r="Q38" s="231">
        <v>9.1062951351604156</v>
      </c>
      <c r="R38" s="231">
        <v>10.627707183335829</v>
      </c>
      <c r="S38" s="231">
        <v>11.233087652141929</v>
      </c>
      <c r="T38" s="231">
        <v>8.0835103121675562</v>
      </c>
      <c r="U38" s="231">
        <v>7.5896947719855969</v>
      </c>
      <c r="V38" s="231">
        <v>6.5669812009151673</v>
      </c>
      <c r="W38" s="231">
        <v>3.153736404840465</v>
      </c>
      <c r="DA38" s="73" t="s">
        <v>2516</v>
      </c>
    </row>
    <row r="39" spans="1:105" ht="12" customHeight="1" x14ac:dyDescent="0.25">
      <c r="A39" s="46" t="s">
        <v>160</v>
      </c>
      <c r="B39" s="231">
        <v>78.678017953786551</v>
      </c>
      <c r="C39" s="231">
        <v>78.227792388937985</v>
      </c>
      <c r="D39" s="231">
        <v>79.209487445364815</v>
      </c>
      <c r="E39" s="231">
        <v>85.582207535024736</v>
      </c>
      <c r="F39" s="231">
        <v>100.2216047767656</v>
      </c>
      <c r="G39" s="231">
        <v>114.4094992727626</v>
      </c>
      <c r="H39" s="231">
        <v>63.43089579847922</v>
      </c>
      <c r="I39" s="231">
        <v>85.779107861384205</v>
      </c>
      <c r="J39" s="231">
        <v>84.034651199939432</v>
      </c>
      <c r="K39" s="231">
        <v>92.618099138781048</v>
      </c>
      <c r="L39" s="231">
        <v>99.178796686057439</v>
      </c>
      <c r="M39" s="231">
        <v>75.939824389445405</v>
      </c>
      <c r="N39" s="231">
        <v>69.075949780499812</v>
      </c>
      <c r="O39" s="231">
        <v>25.72629292485108</v>
      </c>
      <c r="P39" s="231">
        <v>33.546787464617978</v>
      </c>
      <c r="Q39" s="231">
        <v>50.465488714437292</v>
      </c>
      <c r="R39" s="231">
        <v>30.264922082084301</v>
      </c>
      <c r="S39" s="231">
        <v>29.135360451321421</v>
      </c>
      <c r="T39" s="231">
        <v>26.545069823158752</v>
      </c>
      <c r="U39" s="231">
        <v>18.34909720877479</v>
      </c>
      <c r="V39" s="231">
        <v>16.361989362115221</v>
      </c>
      <c r="W39" s="231">
        <v>18.756472444010949</v>
      </c>
      <c r="DA39" s="73" t="s">
        <v>2517</v>
      </c>
    </row>
    <row r="40" spans="1:105" ht="12" customHeight="1" x14ac:dyDescent="0.25">
      <c r="A40" s="46" t="s">
        <v>70</v>
      </c>
      <c r="B40" s="231">
        <v>53.001962271277058</v>
      </c>
      <c r="C40" s="231">
        <v>49.059162781916832</v>
      </c>
      <c r="D40" s="231">
        <v>54.671474816779032</v>
      </c>
      <c r="E40" s="231">
        <v>55.640922584400442</v>
      </c>
      <c r="F40" s="231">
        <v>33.369713992198847</v>
      </c>
      <c r="G40" s="231">
        <v>23.44881760257169</v>
      </c>
      <c r="H40" s="231">
        <v>61.769021464779492</v>
      </c>
      <c r="I40" s="231">
        <v>50.812784101343958</v>
      </c>
      <c r="J40" s="231">
        <v>51.422283176227253</v>
      </c>
      <c r="K40" s="231">
        <v>40.224923748680133</v>
      </c>
      <c r="L40" s="231">
        <v>30.693070999525961</v>
      </c>
      <c r="M40" s="231">
        <v>32.656696332435473</v>
      </c>
      <c r="N40" s="231">
        <v>20.85596979365706</v>
      </c>
      <c r="O40" s="231">
        <v>2.7531880146027579</v>
      </c>
      <c r="P40" s="231">
        <v>0</v>
      </c>
      <c r="Q40" s="231">
        <v>0</v>
      </c>
      <c r="R40" s="231">
        <v>2.7835772202182141</v>
      </c>
      <c r="S40" s="231">
        <v>1.4710683293121309</v>
      </c>
      <c r="T40" s="231">
        <v>2.8229540179537671</v>
      </c>
      <c r="U40" s="231">
        <v>2.6505018889342309</v>
      </c>
      <c r="V40" s="231">
        <v>2.7520221710050392</v>
      </c>
      <c r="W40" s="231">
        <v>3.3613363570637018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251.19021016489131</v>
      </c>
      <c r="C42" s="231">
        <v>269.98257990133362</v>
      </c>
      <c r="D42" s="231">
        <v>237.19884207778281</v>
      </c>
      <c r="E42" s="231">
        <v>297.33865219354158</v>
      </c>
      <c r="F42" s="231">
        <v>290.03859937209262</v>
      </c>
      <c r="G42" s="231">
        <v>193.3348405788432</v>
      </c>
      <c r="H42" s="231">
        <v>134.99207973356559</v>
      </c>
      <c r="I42" s="231">
        <v>173.02241049705711</v>
      </c>
      <c r="J42" s="231">
        <v>164.52778206913069</v>
      </c>
      <c r="K42" s="231">
        <v>95.922200108678297</v>
      </c>
      <c r="L42" s="231">
        <v>60.714229275796448</v>
      </c>
      <c r="M42" s="231">
        <v>105.83951723682431</v>
      </c>
      <c r="N42" s="231">
        <v>84.818534693283851</v>
      </c>
      <c r="O42" s="231">
        <v>110.4721098671359</v>
      </c>
      <c r="P42" s="231">
        <v>112.7894794872514</v>
      </c>
      <c r="Q42" s="231">
        <v>94.752977121638992</v>
      </c>
      <c r="R42" s="231">
        <v>157.52954908915481</v>
      </c>
      <c r="S42" s="231">
        <v>157.8999307187683</v>
      </c>
      <c r="T42" s="231">
        <v>164.84046684900369</v>
      </c>
      <c r="U42" s="231">
        <v>192.2397802640065</v>
      </c>
      <c r="V42" s="231">
        <v>155.36791872863279</v>
      </c>
      <c r="W42" s="231">
        <v>165.758569914611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0.99999999999999956</v>
      </c>
      <c r="H51" s="234">
        <f t="shared" si="3"/>
        <v>1</v>
      </c>
      <c r="I51" s="234">
        <f t="shared" si="3"/>
        <v>0.99999999999999978</v>
      </c>
      <c r="J51" s="234">
        <f t="shared" si="3"/>
        <v>0.99999999999999978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3.4810439614939848E-2</v>
      </c>
      <c r="C56" s="302">
        <f t="shared" si="8"/>
        <v>3.600358743038911E-2</v>
      </c>
      <c r="D56" s="302">
        <f t="shared" si="8"/>
        <v>3.4762285720837824E-2</v>
      </c>
      <c r="E56" s="302">
        <f t="shared" si="8"/>
        <v>3.5922084946981028E-2</v>
      </c>
      <c r="F56" s="302">
        <f t="shared" si="8"/>
        <v>3.614696218751641E-2</v>
      </c>
      <c r="G56" s="302">
        <f t="shared" si="8"/>
        <v>3.3785526837297485E-2</v>
      </c>
      <c r="H56" s="302">
        <f t="shared" si="8"/>
        <v>2.8926421247420554E-2</v>
      </c>
      <c r="I56" s="302">
        <f t="shared" si="8"/>
        <v>3.2592943371154155E-2</v>
      </c>
      <c r="J56" s="302">
        <f t="shared" si="8"/>
        <v>3.2634862491141031E-2</v>
      </c>
      <c r="K56" s="302">
        <f t="shared" si="8"/>
        <v>3.0715886889201884E-2</v>
      </c>
      <c r="L56" s="302">
        <f t="shared" si="8"/>
        <v>2.9742164440648138E-2</v>
      </c>
      <c r="M56" s="302">
        <f t="shared" si="8"/>
        <v>3.2518396911767077E-2</v>
      </c>
      <c r="N56" s="302">
        <f t="shared" si="8"/>
        <v>3.0691855094486926E-2</v>
      </c>
      <c r="O56" s="302">
        <f t="shared" si="8"/>
        <v>2.7734915647040757E-2</v>
      </c>
      <c r="P56" s="302">
        <f t="shared" si="8"/>
        <v>2.3171966186714334E-2</v>
      </c>
      <c r="Q56" s="302">
        <f t="shared" si="8"/>
        <v>2.1089442934707121E-2</v>
      </c>
      <c r="R56" s="302">
        <f t="shared" si="8"/>
        <v>2.3791251936614546E-2</v>
      </c>
      <c r="S56" s="302">
        <f t="shared" si="8"/>
        <v>2.2208721433382626E-2</v>
      </c>
      <c r="T56" s="302">
        <f t="shared" si="8"/>
        <v>2.2916276703662766E-2</v>
      </c>
      <c r="U56" s="302">
        <f t="shared" si="8"/>
        <v>2.3924964290715459E-2</v>
      </c>
      <c r="V56" s="302">
        <f t="shared" si="8"/>
        <v>2.2150735160912136E-2</v>
      </c>
      <c r="W56" s="302">
        <f t="shared" si="8"/>
        <v>2.2067539370516514E-2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0.24532141569941746</v>
      </c>
      <c r="C57" s="303">
        <f t="shared" si="9"/>
        <v>0.25013094275096004</v>
      </c>
      <c r="D57" s="303">
        <f t="shared" si="9"/>
        <v>0.24614100338352382</v>
      </c>
      <c r="E57" s="303">
        <f t="shared" si="9"/>
        <v>0.24992168283925548</v>
      </c>
      <c r="F57" s="303">
        <f t="shared" si="9"/>
        <v>0.24607056339758121</v>
      </c>
      <c r="G57" s="303">
        <f t="shared" si="9"/>
        <v>0.23206566023729383</v>
      </c>
      <c r="H57" s="303">
        <f t="shared" si="9"/>
        <v>0.22635421898029098</v>
      </c>
      <c r="I57" s="303">
        <f t="shared" si="9"/>
        <v>0.23669161467967256</v>
      </c>
      <c r="J57" s="303">
        <f t="shared" si="9"/>
        <v>0.23798118382622654</v>
      </c>
      <c r="K57" s="303">
        <f t="shared" si="9"/>
        <v>0.2277791394186281</v>
      </c>
      <c r="L57" s="303">
        <f t="shared" si="9"/>
        <v>0.22098970651558864</v>
      </c>
      <c r="M57" s="303">
        <f t="shared" si="9"/>
        <v>0.23510706365825379</v>
      </c>
      <c r="N57" s="303">
        <f t="shared" si="9"/>
        <v>0.22134509914293596</v>
      </c>
      <c r="O57" s="303">
        <f t="shared" si="9"/>
        <v>0.18979443213860692</v>
      </c>
      <c r="P57" s="303">
        <f t="shared" si="9"/>
        <v>0.17841516967056528</v>
      </c>
      <c r="Q57" s="303">
        <f t="shared" si="9"/>
        <v>0.16547563654416747</v>
      </c>
      <c r="R57" s="303">
        <f t="shared" si="9"/>
        <v>0.18829540183523072</v>
      </c>
      <c r="S57" s="303">
        <f t="shared" si="9"/>
        <v>0.17832385052396299</v>
      </c>
      <c r="T57" s="303">
        <f t="shared" si="9"/>
        <v>0.18564029852403097</v>
      </c>
      <c r="U57" s="303">
        <f t="shared" si="9"/>
        <v>0.19613318643799349</v>
      </c>
      <c r="V57" s="303">
        <f t="shared" si="9"/>
        <v>0.18995440875431224</v>
      </c>
      <c r="W57" s="303">
        <f t="shared" si="9"/>
        <v>0.1875983882720875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0.24532141569941746</v>
      </c>
      <c r="C58" s="304">
        <f t="shared" si="10"/>
        <v>0.25013094275096004</v>
      </c>
      <c r="D58" s="304">
        <f t="shared" si="10"/>
        <v>0.24614100338352382</v>
      </c>
      <c r="E58" s="304">
        <f t="shared" si="10"/>
        <v>0.24992168283925548</v>
      </c>
      <c r="F58" s="304">
        <f t="shared" si="10"/>
        <v>0.24607056339758121</v>
      </c>
      <c r="G58" s="304">
        <f t="shared" si="10"/>
        <v>0.23206566023729383</v>
      </c>
      <c r="H58" s="304">
        <f t="shared" si="10"/>
        <v>0.22635421898029098</v>
      </c>
      <c r="I58" s="304">
        <f t="shared" si="10"/>
        <v>0.23669161467967256</v>
      </c>
      <c r="J58" s="304">
        <f t="shared" si="10"/>
        <v>0.23798118382622654</v>
      </c>
      <c r="K58" s="304">
        <f t="shared" si="10"/>
        <v>0.2277791394186281</v>
      </c>
      <c r="L58" s="304">
        <f t="shared" si="10"/>
        <v>0.22098970651558864</v>
      </c>
      <c r="M58" s="304">
        <f t="shared" si="10"/>
        <v>0.23510706365825379</v>
      </c>
      <c r="N58" s="304">
        <f t="shared" si="10"/>
        <v>0.22134509914293596</v>
      </c>
      <c r="O58" s="304">
        <f t="shared" si="10"/>
        <v>0.18979443213860692</v>
      </c>
      <c r="P58" s="304">
        <f t="shared" si="10"/>
        <v>0.17841516967056528</v>
      </c>
      <c r="Q58" s="304">
        <f t="shared" si="10"/>
        <v>0.16547563654416747</v>
      </c>
      <c r="R58" s="304">
        <f t="shared" si="10"/>
        <v>0.18829540183523072</v>
      </c>
      <c r="S58" s="304">
        <f t="shared" si="10"/>
        <v>0.17832385052396299</v>
      </c>
      <c r="T58" s="304">
        <f t="shared" si="10"/>
        <v>0.18564029852403097</v>
      </c>
      <c r="U58" s="304">
        <f t="shared" si="10"/>
        <v>0.19613318643799349</v>
      </c>
      <c r="V58" s="304">
        <f t="shared" si="10"/>
        <v>0.18995440875431224</v>
      </c>
      <c r="W58" s="304">
        <f t="shared" si="10"/>
        <v>0.1875983882720875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0.10400862660695789</v>
      </c>
      <c r="C60" s="303">
        <f t="shared" si="12"/>
        <v>0.10110075536002956</v>
      </c>
      <c r="D60" s="303">
        <f t="shared" si="12"/>
        <v>0.1029829670602864</v>
      </c>
      <c r="E60" s="303">
        <f t="shared" si="12"/>
        <v>0.10123588064715867</v>
      </c>
      <c r="F60" s="303">
        <f t="shared" si="12"/>
        <v>0.10411685291210548</v>
      </c>
      <c r="G60" s="303">
        <f t="shared" si="12"/>
        <v>0.1111793740828783</v>
      </c>
      <c r="H60" s="303">
        <f t="shared" si="12"/>
        <v>0.11326835608416422</v>
      </c>
      <c r="I60" s="303">
        <f t="shared" si="12"/>
        <v>0.10737003560776409</v>
      </c>
      <c r="J60" s="303">
        <f t="shared" si="12"/>
        <v>0.10616531957525636</v>
      </c>
      <c r="K60" s="303">
        <f t="shared" si="12"/>
        <v>0.10853355043798806</v>
      </c>
      <c r="L60" s="303">
        <f t="shared" si="12"/>
        <v>0.10807340181832115</v>
      </c>
      <c r="M60" s="303">
        <f t="shared" si="12"/>
        <v>0.10642645813909649</v>
      </c>
      <c r="N60" s="303">
        <f t="shared" si="12"/>
        <v>0.11531786817507435</v>
      </c>
      <c r="O60" s="303">
        <f t="shared" si="12"/>
        <v>0.14882013229238156</v>
      </c>
      <c r="P60" s="303">
        <f t="shared" si="12"/>
        <v>0.15686938264626579</v>
      </c>
      <c r="Q60" s="303">
        <f t="shared" si="12"/>
        <v>0.16125075846915454</v>
      </c>
      <c r="R60" s="303">
        <f t="shared" si="12"/>
        <v>0.1521134394869475</v>
      </c>
      <c r="S60" s="303">
        <f t="shared" si="12"/>
        <v>0.15997008865863246</v>
      </c>
      <c r="T60" s="303">
        <f t="shared" si="12"/>
        <v>0.15528374592518154</v>
      </c>
      <c r="U60" s="303">
        <f t="shared" si="12"/>
        <v>0.14937880836362857</v>
      </c>
      <c r="V60" s="303">
        <f t="shared" si="12"/>
        <v>0.15398461598142868</v>
      </c>
      <c r="W60" s="303">
        <f t="shared" si="12"/>
        <v>0.15577930847393687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0.10400862660695789</v>
      </c>
      <c r="C61" s="304">
        <f t="shared" si="13"/>
        <v>0.10110075536002956</v>
      </c>
      <c r="D61" s="304">
        <f t="shared" si="13"/>
        <v>0.1029829670602864</v>
      </c>
      <c r="E61" s="304">
        <f t="shared" si="13"/>
        <v>0.10123588064715867</v>
      </c>
      <c r="F61" s="304">
        <f t="shared" si="13"/>
        <v>0.10411685291210548</v>
      </c>
      <c r="G61" s="304">
        <f t="shared" si="13"/>
        <v>0.1111793740828783</v>
      </c>
      <c r="H61" s="304">
        <f t="shared" si="13"/>
        <v>0.11326835608416422</v>
      </c>
      <c r="I61" s="304">
        <f t="shared" si="13"/>
        <v>0.10737003560776409</v>
      </c>
      <c r="J61" s="304">
        <f t="shared" si="13"/>
        <v>0.10616531957525636</v>
      </c>
      <c r="K61" s="304">
        <f t="shared" si="13"/>
        <v>0.10853355043798806</v>
      </c>
      <c r="L61" s="304">
        <f t="shared" si="13"/>
        <v>0.10807340181832115</v>
      </c>
      <c r="M61" s="304">
        <f t="shared" si="13"/>
        <v>0.10642645813909649</v>
      </c>
      <c r="N61" s="304">
        <f t="shared" si="13"/>
        <v>0.11531786817507435</v>
      </c>
      <c r="O61" s="304">
        <f t="shared" si="13"/>
        <v>0.14882013229238156</v>
      </c>
      <c r="P61" s="304">
        <f t="shared" si="13"/>
        <v>0.15686938264626579</v>
      </c>
      <c r="Q61" s="304">
        <f t="shared" si="13"/>
        <v>0.16125075846915454</v>
      </c>
      <c r="R61" s="304">
        <f t="shared" si="13"/>
        <v>0.1521134394869475</v>
      </c>
      <c r="S61" s="304">
        <f t="shared" si="13"/>
        <v>0.15997008865863246</v>
      </c>
      <c r="T61" s="304">
        <f t="shared" si="13"/>
        <v>0.15528374592518154</v>
      </c>
      <c r="U61" s="304">
        <f t="shared" si="13"/>
        <v>0.14937880836362857</v>
      </c>
      <c r="V61" s="304">
        <f t="shared" si="13"/>
        <v>0.15398461598142868</v>
      </c>
      <c r="W61" s="304">
        <f t="shared" si="13"/>
        <v>0.15577930847393687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0.35045916528488197</v>
      </c>
      <c r="C63" s="303">
        <f t="shared" si="15"/>
        <v>0.35732991821565713</v>
      </c>
      <c r="D63" s="303">
        <f t="shared" si="15"/>
        <v>0.35163000483360551</v>
      </c>
      <c r="E63" s="303">
        <f t="shared" si="15"/>
        <v>0.35703097548465063</v>
      </c>
      <c r="F63" s="303">
        <f t="shared" si="15"/>
        <v>0.35152937628225889</v>
      </c>
      <c r="G63" s="303">
        <f t="shared" si="15"/>
        <v>0.33152237176756255</v>
      </c>
      <c r="H63" s="303">
        <f t="shared" si="15"/>
        <v>0.32336316997184439</v>
      </c>
      <c r="I63" s="303">
        <f t="shared" si="15"/>
        <v>0.33813087811381798</v>
      </c>
      <c r="J63" s="303">
        <f t="shared" si="15"/>
        <v>0.33997311975175204</v>
      </c>
      <c r="K63" s="303">
        <f t="shared" si="15"/>
        <v>0.32539877059804001</v>
      </c>
      <c r="L63" s="303">
        <f t="shared" si="15"/>
        <v>0.31569958073655524</v>
      </c>
      <c r="M63" s="303">
        <f t="shared" si="15"/>
        <v>0.33586723379750522</v>
      </c>
      <c r="N63" s="303">
        <f t="shared" si="15"/>
        <v>0.31620728448990826</v>
      </c>
      <c r="O63" s="303">
        <f t="shared" si="15"/>
        <v>0.2711349030551527</v>
      </c>
      <c r="P63" s="303">
        <f t="shared" si="15"/>
        <v>0.2548788138150932</v>
      </c>
      <c r="Q63" s="303">
        <f t="shared" si="15"/>
        <v>0.23639376649166788</v>
      </c>
      <c r="R63" s="303">
        <f t="shared" si="15"/>
        <v>0.2689934311931868</v>
      </c>
      <c r="S63" s="303">
        <f t="shared" si="15"/>
        <v>0.25474835789137557</v>
      </c>
      <c r="T63" s="303">
        <f t="shared" si="15"/>
        <v>0.26520042646290143</v>
      </c>
      <c r="U63" s="303">
        <f t="shared" si="15"/>
        <v>0.28019026633999061</v>
      </c>
      <c r="V63" s="303">
        <f t="shared" si="15"/>
        <v>0.27136344107758892</v>
      </c>
      <c r="W63" s="303">
        <f t="shared" si="15"/>
        <v>0.26799769753155356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0.35045916528488197</v>
      </c>
      <c r="C64" s="304">
        <f t="shared" si="16"/>
        <v>0.35732991821565713</v>
      </c>
      <c r="D64" s="304">
        <f t="shared" si="16"/>
        <v>0.35163000483360551</v>
      </c>
      <c r="E64" s="304">
        <f t="shared" si="16"/>
        <v>0.35703097548465063</v>
      </c>
      <c r="F64" s="304">
        <f t="shared" si="16"/>
        <v>0.35152937628225889</v>
      </c>
      <c r="G64" s="304">
        <f t="shared" si="16"/>
        <v>0.33152237176756255</v>
      </c>
      <c r="H64" s="304">
        <f t="shared" si="16"/>
        <v>0.32336316997184439</v>
      </c>
      <c r="I64" s="304">
        <f t="shared" si="16"/>
        <v>0.33813087811381798</v>
      </c>
      <c r="J64" s="304">
        <f t="shared" si="16"/>
        <v>0.33997311975175204</v>
      </c>
      <c r="K64" s="304">
        <f t="shared" si="16"/>
        <v>0.32539877059804001</v>
      </c>
      <c r="L64" s="304">
        <f t="shared" si="16"/>
        <v>0.31569958073655524</v>
      </c>
      <c r="M64" s="304">
        <f t="shared" si="16"/>
        <v>0.33586723379750522</v>
      </c>
      <c r="N64" s="304">
        <f t="shared" si="16"/>
        <v>0.31620728448990826</v>
      </c>
      <c r="O64" s="304">
        <f t="shared" si="16"/>
        <v>0.2711349030551527</v>
      </c>
      <c r="P64" s="304">
        <f t="shared" si="16"/>
        <v>0.2548788138150932</v>
      </c>
      <c r="Q64" s="304">
        <f t="shared" si="16"/>
        <v>0.23639376649166788</v>
      </c>
      <c r="R64" s="304">
        <f t="shared" si="16"/>
        <v>0.2689934311931868</v>
      </c>
      <c r="S64" s="304">
        <f t="shared" si="16"/>
        <v>0.25474835789137557</v>
      </c>
      <c r="T64" s="304">
        <f t="shared" si="16"/>
        <v>0.26520042646290143</v>
      </c>
      <c r="U64" s="304">
        <f t="shared" si="16"/>
        <v>0.28019026633999061</v>
      </c>
      <c r="V64" s="304">
        <f t="shared" si="16"/>
        <v>0.27136344107758892</v>
      </c>
      <c r="W64" s="304">
        <f t="shared" si="16"/>
        <v>0.26799769753155356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0.26540035279380275</v>
      </c>
      <c r="C66" s="303">
        <f t="shared" si="18"/>
        <v>0.25543479624296433</v>
      </c>
      <c r="D66" s="303">
        <f t="shared" si="18"/>
        <v>0.26448373900174676</v>
      </c>
      <c r="E66" s="303">
        <f t="shared" si="18"/>
        <v>0.25588937608195428</v>
      </c>
      <c r="F66" s="303">
        <f t="shared" si="18"/>
        <v>0.26213624522053813</v>
      </c>
      <c r="G66" s="303">
        <f t="shared" si="18"/>
        <v>0.29144706707496743</v>
      </c>
      <c r="H66" s="303">
        <f t="shared" si="18"/>
        <v>0.30808783371627974</v>
      </c>
      <c r="I66" s="303">
        <f t="shared" si="18"/>
        <v>0.28521452822759091</v>
      </c>
      <c r="J66" s="303">
        <f t="shared" si="18"/>
        <v>0.2832455143556239</v>
      </c>
      <c r="K66" s="303">
        <f t="shared" si="18"/>
        <v>0.30757265265614198</v>
      </c>
      <c r="L66" s="303">
        <f t="shared" si="18"/>
        <v>0.32549514648888694</v>
      </c>
      <c r="M66" s="303">
        <f t="shared" si="18"/>
        <v>0.29008084749337748</v>
      </c>
      <c r="N66" s="303">
        <f t="shared" si="18"/>
        <v>0.31643789309759446</v>
      </c>
      <c r="O66" s="303">
        <f t="shared" si="18"/>
        <v>0.36251561686681821</v>
      </c>
      <c r="P66" s="303">
        <f t="shared" si="18"/>
        <v>0.38666466768136137</v>
      </c>
      <c r="Q66" s="303">
        <f t="shared" si="18"/>
        <v>0.41579039556030301</v>
      </c>
      <c r="R66" s="303">
        <f t="shared" si="18"/>
        <v>0.36680647554802032</v>
      </c>
      <c r="S66" s="303">
        <f t="shared" si="18"/>
        <v>0.38474898149264619</v>
      </c>
      <c r="T66" s="303">
        <f t="shared" si="18"/>
        <v>0.37095925238422339</v>
      </c>
      <c r="U66" s="303">
        <f t="shared" si="18"/>
        <v>0.35037277456767196</v>
      </c>
      <c r="V66" s="303">
        <f t="shared" si="18"/>
        <v>0.36254679902575798</v>
      </c>
      <c r="W66" s="303">
        <f t="shared" si="18"/>
        <v>0.36655706635190555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1.6016160866121336</v>
      </c>
      <c r="C72" s="322">
        <f>IF(C$5=0,0,C$5/TRE_fec!C$5)</f>
        <v>1.6891174233070059</v>
      </c>
      <c r="D72" s="322">
        <f>IF(D$5=0,0,D$5/TRE_fec!D$5)</f>
        <v>1.6191032814925146</v>
      </c>
      <c r="E72" s="322">
        <f>IF(E$5=0,0,E$5/TRE_fec!E$5)</f>
        <v>1.6850831996203255</v>
      </c>
      <c r="F72" s="322">
        <f>IF(F$5=0,0,F$5/TRE_fec!F$5)</f>
        <v>1.6138400704975757</v>
      </c>
      <c r="G72" s="322">
        <f>IF(G$5=0,0,G$5/TRE_fec!G$5)</f>
        <v>1.4138156845454151</v>
      </c>
      <c r="H72" s="322">
        <f>IF(H$5=0,0,H$5/TRE_fec!H$5)</f>
        <v>1.3410788844026913</v>
      </c>
      <c r="I72" s="322">
        <f>IF(I$5=0,0,I$5/TRE_fec!I$5)</f>
        <v>1.478925832064915</v>
      </c>
      <c r="J72" s="322">
        <f>IF(J$5=0,0,J$5/TRE_fec!J$5)</f>
        <v>1.4997057945492174</v>
      </c>
      <c r="K72" s="322">
        <f>IF(K$5=0,0,K$5/TRE_fec!K$5)</f>
        <v>1.3798934257133058</v>
      </c>
      <c r="L72" s="322">
        <f>IF(L$5=0,0,L$5/TRE_fec!L$5)</f>
        <v>1.3115827777358413</v>
      </c>
      <c r="M72" s="322">
        <f>IF(M$5=0,0,M$5/TRE_fec!M$5)</f>
        <v>1.4676941016928651</v>
      </c>
      <c r="N72" s="322">
        <f>IF(N$5=0,0,N$5/TRE_fec!N$5)</f>
        <v>1.2912530113441734</v>
      </c>
      <c r="O72" s="322">
        <f>IF(O$5=0,0,O$5/TRE_fec!O$5)</f>
        <v>0.95552173319019773</v>
      </c>
      <c r="P72" s="322">
        <f>IF(P$5=0,0,P$5/TRE_fec!P$5)</f>
        <v>0.86906145483131714</v>
      </c>
      <c r="Q72" s="322">
        <f>IF(Q$5=0,0,Q$5/TRE_fec!Q$5)</f>
        <v>0.79920264911030248</v>
      </c>
      <c r="R72" s="322">
        <f>IF(R$5=0,0,R$5/TRE_fec!R$5)</f>
        <v>0.92778990852441789</v>
      </c>
      <c r="S72" s="322">
        <f>IF(S$5=0,0,S$5/TRE_fec!S$5)</f>
        <v>0.85760475316726481</v>
      </c>
      <c r="T72" s="322">
        <f>IF(T$5=0,0,T$5/TRE_fec!T$5)</f>
        <v>0.90412194009997693</v>
      </c>
      <c r="U72" s="322">
        <f>IF(U$5=0,0,U$5/TRE_fec!U$5)</f>
        <v>0.9726500383722062</v>
      </c>
      <c r="V72" s="322">
        <f>IF(V$5=0,0,V$5/TRE_fec!V$5)</f>
        <v>0.92464724570474255</v>
      </c>
      <c r="W72" s="322">
        <f>IF(W$5=0,0,W$5/TRE_fec!W$5)</f>
        <v>0.90889377031995666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1.9498354545926273</v>
      </c>
      <c r="C77" s="334">
        <f>IF(C$10=0,0,C$10/TRE_fec!C$10)</f>
        <v>2.0762800141924136</v>
      </c>
      <c r="D77" s="334">
        <f>IF(D$10=0,0,D$10/TRE_fec!D$10)</f>
        <v>1.9655101402630732</v>
      </c>
      <c r="E77" s="334">
        <f>IF(E$10=0,0,E$10/TRE_fec!E$10)</f>
        <v>2.0686571711175152</v>
      </c>
      <c r="F77" s="334">
        <f>IF(F$10=0,0,F$10/TRE_fec!F$10)</f>
        <v>2.014026449821813</v>
      </c>
      <c r="G77" s="334">
        <f>IF(G$10=0,0,G$10/TRE_fec!G$10)</f>
        <v>1.7181112916617554</v>
      </c>
      <c r="H77" s="334">
        <f>IF(H$10=0,0,H$10/TRE_fec!H$10)</f>
        <v>1.4308790208831395</v>
      </c>
      <c r="I77" s="334">
        <f>IF(I$10=0,0,I$10/TRE_fec!I$10)</f>
        <v>1.7346089122799573</v>
      </c>
      <c r="J77" s="334">
        <f>IF(J$10=0,0,J$10/TRE_fec!J$10)</f>
        <v>1.7574388031684871</v>
      </c>
      <c r="K77" s="334">
        <f>IF(K$10=0,0,K$10/TRE_fec!K$10)</f>
        <v>1.5442627900963031</v>
      </c>
      <c r="L77" s="334">
        <f>IF(L$10=0,0,L$10/TRE_fec!L$10)</f>
        <v>1.426580190787277</v>
      </c>
      <c r="M77" s="334">
        <f>IF(M$10=0,0,M$10/TRE_fec!M$10)</f>
        <v>1.7134985615085301</v>
      </c>
      <c r="N77" s="334">
        <f>IF(N$10=0,0,N$10/TRE_fec!N$10)</f>
        <v>1.4437806465185232</v>
      </c>
      <c r="O77" s="334">
        <f>IF(O$10=0,0,O$10/TRE_fec!O$10)</f>
        <v>0.97361326471654996</v>
      </c>
      <c r="P77" s="334">
        <f>IF(P$10=0,0,P$10/TRE_fec!P$10)</f>
        <v>0.66440694974805337</v>
      </c>
      <c r="Q77" s="334">
        <f>IF(Q$10=0,0,Q$10/TRE_fec!Q$10)</f>
        <v>0.54440626378454116</v>
      </c>
      <c r="R77" s="334">
        <f>IF(R$10=0,0,R$10/TRE_fec!R$10)</f>
        <v>0.71125789828150476</v>
      </c>
      <c r="S77" s="334">
        <f>IF(S$10=0,0,S$10/TRE_fec!S$10)</f>
        <v>0.60552715607756957</v>
      </c>
      <c r="T77" s="334">
        <f>IF(T$10=0,0,T$10/TRE_fec!T$10)</f>
        <v>0.6482787645528324</v>
      </c>
      <c r="U77" s="334">
        <f>IF(U$10=0,0,U$10/TRE_fec!U$10)</f>
        <v>0.71399397794644992</v>
      </c>
      <c r="V77" s="334">
        <f>IF(V$10=0,0,V$10/TRE_fec!V$10)</f>
        <v>0.606758909849899</v>
      </c>
      <c r="W77" s="334">
        <f>IF(W$10=0,0,W$10/TRE_fec!W$10)</f>
        <v>0.59225648784280427</v>
      </c>
      <c r="DA77" s="68"/>
    </row>
    <row r="78" spans="1:105" ht="12" customHeight="1" x14ac:dyDescent="0.25">
      <c r="A78" s="203" t="s">
        <v>2405</v>
      </c>
      <c r="B78" s="350">
        <f>IF(B$16=0,0,B$16/TRE_fec!B$16)</f>
        <v>2.0774459941455219</v>
      </c>
      <c r="C78" s="350">
        <f>IF(C$16=0,0,C$16/TRE_fec!C$16)</f>
        <v>2.1839034307567715</v>
      </c>
      <c r="D78" s="350">
        <f>IF(D$16=0,0,D$16/TRE_fec!D$16)</f>
        <v>2.1016974400920918</v>
      </c>
      <c r="E78" s="350">
        <f>IF(E$16=0,0,E$16/TRE_fec!E$16)</f>
        <v>2.1794566295962756</v>
      </c>
      <c r="F78" s="350">
        <f>IF(F$16=0,0,F$16/TRE_fec!F$16)</f>
        <v>2.0894490791651381</v>
      </c>
      <c r="G78" s="350">
        <f>IF(G$16=0,0,G$16/TRE_fec!G$16)</f>
        <v>1.8014758470320893</v>
      </c>
      <c r="H78" s="350">
        <f>IF(H$16=0,0,H$16/TRE_fec!H$16)</f>
        <v>1.6853340207230594</v>
      </c>
      <c r="I78" s="350">
        <f>IF(I$16=0,0,I$16/TRE_fec!I$16)</f>
        <v>1.9047984540657148</v>
      </c>
      <c r="J78" s="350">
        <f>IF(J$16=0,0,J$16/TRE_fec!J$16)</f>
        <v>1.9364254117691713</v>
      </c>
      <c r="K78" s="350">
        <f>IF(K$16=0,0,K$16/TRE_fec!K$16)</f>
        <v>1.7420234179110403</v>
      </c>
      <c r="L78" s="350">
        <f>IF(L$16=0,0,L$16/TRE_fec!L$16)</f>
        <v>1.6194160909773985</v>
      </c>
      <c r="M78" s="350">
        <f>IF(M$16=0,0,M$16/TRE_fec!M$16)</f>
        <v>1.8864977096828737</v>
      </c>
      <c r="N78" s="350">
        <f>IF(N$16=0,0,N$16/TRE_fec!N$16)</f>
        <v>1.5971469069732149</v>
      </c>
      <c r="O78" s="350">
        <f>IF(O$16=0,0,O$16/TRE_fec!O$16)</f>
        <v>1.0339389151715264</v>
      </c>
      <c r="P78" s="350">
        <f>IF(P$16=0,0,P$16/TRE_fec!P$16)</f>
        <v>0.88776808103449367</v>
      </c>
      <c r="Q78" s="350">
        <f>IF(Q$16=0,0,Q$16/TRE_fec!Q$16)</f>
        <v>0.75603491408939072</v>
      </c>
      <c r="R78" s="350">
        <f>IF(R$16=0,0,R$16/TRE_fec!R$16)</f>
        <v>1.0005173900930353</v>
      </c>
      <c r="S78" s="350">
        <f>IF(S$16=0,0,S$16/TRE_fec!S$16)</f>
        <v>0.87708315433479123</v>
      </c>
      <c r="T78" s="350">
        <f>IF(T$16=0,0,T$16/TRE_fec!T$16)</f>
        <v>0.96274388637184738</v>
      </c>
      <c r="U78" s="350">
        <f>IF(U$16=0,0,U$16/TRE_fec!U$16)</f>
        <v>1.092312121324569</v>
      </c>
      <c r="V78" s="350">
        <f>IF(V$16=0,0,V$16/TRE_fec!V$16)</f>
        <v>1.0088005456436293</v>
      </c>
      <c r="W78" s="350">
        <f>IF(W$16=0,0,W$16/TRE_fec!W$16)</f>
        <v>0.9799430001299716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1.8338985670353374</v>
      </c>
      <c r="C79" s="350">
        <f>IF(C$24=0,0,C$24/TRE_fec!C$24)</f>
        <v>1.8679307693147085</v>
      </c>
      <c r="D79" s="350">
        <f>IF(D$24=0,0,D$24/TRE_fec!D$24)</f>
        <v>1.8368249571456694</v>
      </c>
      <c r="E79" s="350">
        <f>IF(E$24=0,0,E$24/TRE_fec!E$24)</f>
        <v>1.8662849664343293</v>
      </c>
      <c r="F79" s="350">
        <f>IF(F$24=0,0,F$24/TRE_fec!F$24)</f>
        <v>1.8432059087780848</v>
      </c>
      <c r="G79" s="350">
        <f>IF(G$24=0,0,G$24/TRE_fec!G$24)</f>
        <v>1.7669406605847477</v>
      </c>
      <c r="H79" s="350">
        <f>IF(H$24=0,0,H$24/TRE_fec!H$24)</f>
        <v>1.7360356861270962</v>
      </c>
      <c r="I79" s="350">
        <f>IF(I$24=0,0,I$24/TRE_fec!I$24)</f>
        <v>1.781149179397955</v>
      </c>
      <c r="J79" s="350">
        <f>IF(J$24=0,0,J$24/TRE_fec!J$24)</f>
        <v>1.7854522421480883</v>
      </c>
      <c r="K79" s="350">
        <f>IF(K$24=0,0,K$24/TRE_fec!K$24)</f>
        <v>1.7306009638667572</v>
      </c>
      <c r="L79" s="350">
        <f>IF(L$24=0,0,L$24/TRE_fec!L$24)</f>
        <v>1.6902901252727625</v>
      </c>
      <c r="M79" s="350">
        <f>IF(M$24=0,0,M$24/TRE_fec!M$24)</f>
        <v>1.768069259434172</v>
      </c>
      <c r="N79" s="350">
        <f>IF(N$24=0,0,N$24/TRE_fec!N$24)</f>
        <v>1.7184393420402213</v>
      </c>
      <c r="O79" s="350">
        <f>IF(O$24=0,0,O$24/TRE_fec!O$24)</f>
        <v>1.6630170303611556</v>
      </c>
      <c r="P79" s="350">
        <f>IF(P$24=0,0,P$24/TRE_fec!P$24)</f>
        <v>1.6334566952173102</v>
      </c>
      <c r="Q79" s="350">
        <f>IF(Q$24=0,0,Q$24/TRE_fec!Q$24)</f>
        <v>1.5949134975144974</v>
      </c>
      <c r="R79" s="350">
        <f>IF(R$24=0,0,R$24/TRE_fec!R$24)</f>
        <v>1.659557659351159</v>
      </c>
      <c r="S79" s="350">
        <f>IF(S$24=0,0,S$24/TRE_fec!S$24)</f>
        <v>1.6376029309090723</v>
      </c>
      <c r="T79" s="350">
        <f>IF(T$24=0,0,T$24/TRE_fec!T$24)</f>
        <v>1.6553389507364857</v>
      </c>
      <c r="U79" s="350">
        <f>IF(U$24=0,0,U$24/TRE_fec!U$24)</f>
        <v>1.6824616880795191</v>
      </c>
      <c r="V79" s="350">
        <f>IF(V$24=0,0,V$24/TRE_fec!V$24)</f>
        <v>1.6670895333336548</v>
      </c>
      <c r="W79" s="350">
        <f>IF(W$24=0,0,W$24/TRE_fec!W$24)</f>
        <v>1.662359787267218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2.0774459941455214</v>
      </c>
      <c r="C80" s="350">
        <f>IF(C$27=0,0,C$27/TRE_fec!C$27)</f>
        <v>2.1839034307567706</v>
      </c>
      <c r="D80" s="350">
        <f>IF(D$27=0,0,D$27/TRE_fec!D$27)</f>
        <v>2.1016974400920918</v>
      </c>
      <c r="E80" s="350">
        <f>IF(E$27=0,0,E$27/TRE_fec!E$27)</f>
        <v>2.1794566295962756</v>
      </c>
      <c r="F80" s="350">
        <f>IF(F$27=0,0,F$27/TRE_fec!F$27)</f>
        <v>2.0894490791651372</v>
      </c>
      <c r="G80" s="350">
        <f>IF(G$27=0,0,G$27/TRE_fec!G$27)</f>
        <v>1.801475847032088</v>
      </c>
      <c r="H80" s="350">
        <f>IF(H$27=0,0,H$27/TRE_fec!H$27)</f>
        <v>1.6853340207230598</v>
      </c>
      <c r="I80" s="350">
        <f>IF(I$27=0,0,I$27/TRE_fec!I$27)</f>
        <v>1.904798454065715</v>
      </c>
      <c r="J80" s="350">
        <f>IF(J$27=0,0,J$27/TRE_fec!J$27)</f>
        <v>1.9364254117691706</v>
      </c>
      <c r="K80" s="350">
        <f>IF(K$27=0,0,K$27/TRE_fec!K$27)</f>
        <v>1.7420234179110405</v>
      </c>
      <c r="L80" s="350">
        <f>IF(L$27=0,0,L$27/TRE_fec!L$27)</f>
        <v>1.6194160909773987</v>
      </c>
      <c r="M80" s="350">
        <f>IF(M$27=0,0,M$27/TRE_fec!M$27)</f>
        <v>1.8864977096828732</v>
      </c>
      <c r="N80" s="350">
        <f>IF(N$27=0,0,N$27/TRE_fec!N$27)</f>
        <v>1.597146906973214</v>
      </c>
      <c r="O80" s="350">
        <f>IF(O$27=0,0,O$27/TRE_fec!O$27)</f>
        <v>1.0339389151715259</v>
      </c>
      <c r="P80" s="350">
        <f>IF(P$27=0,0,P$27/TRE_fec!P$27)</f>
        <v>0.88776808103449356</v>
      </c>
      <c r="Q80" s="350">
        <f>IF(Q$27=0,0,Q$27/TRE_fec!Q$27)</f>
        <v>0.75603491408939094</v>
      </c>
      <c r="R80" s="350">
        <f>IF(R$27=0,0,R$27/TRE_fec!R$27)</f>
        <v>1.0005173900930353</v>
      </c>
      <c r="S80" s="350">
        <f>IF(S$27=0,0,S$27/TRE_fec!S$27)</f>
        <v>0.87708315433479089</v>
      </c>
      <c r="T80" s="350">
        <f>IF(T$27=0,0,T$27/TRE_fec!T$27)</f>
        <v>0.96274388637184738</v>
      </c>
      <c r="U80" s="350">
        <f>IF(U$27=0,0,U$27/TRE_fec!U$27)</f>
        <v>1.0923121213245686</v>
      </c>
      <c r="V80" s="350">
        <f>IF(V$27=0,0,V$27/TRE_fec!V$27)</f>
        <v>1.0088005456436295</v>
      </c>
      <c r="W80" s="350">
        <f>IF(W$27=0,0,W$27/TRE_fec!W$27)</f>
        <v>0.97994300012997149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2.577433885247002</v>
      </c>
      <c r="C81" s="350">
        <f>IF(C$35=0,0,C$35/TRE_fec!C$35)</f>
        <v>2.5603721346364505</v>
      </c>
      <c r="D81" s="350">
        <f>IF(D$35=0,0,D$35/TRE_fec!D$35)</f>
        <v>2.5895517968282631</v>
      </c>
      <c r="E81" s="350">
        <f>IF(E$35=0,0,E$35/TRE_fec!E$35)</f>
        <v>2.5615270578004803</v>
      </c>
      <c r="F81" s="350">
        <f>IF(F$35=0,0,F$35/TRE_fec!F$35)</f>
        <v>2.5530636071040904</v>
      </c>
      <c r="G81" s="350">
        <f>IF(G$35=0,0,G$35/TRE_fec!G$35)</f>
        <v>2.6205089061885372</v>
      </c>
      <c r="H81" s="350">
        <f>IF(H$35=0,0,H$35/TRE_fec!H$35)</f>
        <v>2.680991248260757</v>
      </c>
      <c r="I81" s="350">
        <f>IF(I$35=0,0,I$35/TRE_fec!I$35)</f>
        <v>2.6462529351172996</v>
      </c>
      <c r="J81" s="350">
        <f>IF(J$35=0,0,J$35/TRE_fec!J$35)</f>
        <v>2.6541809127956104</v>
      </c>
      <c r="K81" s="350">
        <f>IF(K$35=0,0,K$35/TRE_fec!K$35)</f>
        <v>2.7447724623568912</v>
      </c>
      <c r="L81" s="350">
        <f>IF(L$35=0,0,L$35/TRE_fec!L$35)</f>
        <v>2.8184065705505184</v>
      </c>
      <c r="M81" s="350">
        <f>IF(M$35=0,0,M$35/TRE_fec!M$35)</f>
        <v>2.6878018128051782</v>
      </c>
      <c r="N81" s="350">
        <f>IF(N$35=0,0,N$35/TRE_fec!N$35)</f>
        <v>2.6891500855049428</v>
      </c>
      <c r="O81" s="350">
        <f>IF(O$35=0,0,O$35/TRE_fec!O$35)</f>
        <v>2.4756243999870642</v>
      </c>
      <c r="P81" s="350">
        <f>IF(P$35=0,0,P$35/TRE_fec!P$35)</f>
        <v>2.4917617291711847</v>
      </c>
      <c r="Q81" s="350">
        <f>IF(Q$35=0,0,Q$35/TRE_fec!Q$35)</f>
        <v>2.5646441584459549</v>
      </c>
      <c r="R81" s="350">
        <f>IF(R$35=0,0,R$35/TRE_fec!R$35)</f>
        <v>2.4546850963110538</v>
      </c>
      <c r="S81" s="350">
        <f>IF(S$35=0,0,S$35/TRE_fec!S$35)</f>
        <v>2.4482140581189986</v>
      </c>
      <c r="T81" s="350">
        <f>IF(T$35=0,0,T$35/TRE_fec!T$35)</f>
        <v>2.4392872434215533</v>
      </c>
      <c r="U81" s="350">
        <f>IF(U$35=0,0,U$35/TRE_fec!U$35)</f>
        <v>2.4077982114584686</v>
      </c>
      <c r="V81" s="350">
        <f>IF(V$35=0,0,V$35/TRE_fec!V$35)</f>
        <v>2.4133543183960717</v>
      </c>
      <c r="W81" s="350">
        <f>IF(W$35=0,0,W$35/TRE_fec!W$35)</f>
        <v>2.4147009024798782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ES: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30475.779363559112</v>
      </c>
      <c r="C3" s="205">
        <v>31066.04102842517</v>
      </c>
      <c r="D3" s="205">
        <v>30330.97132078281</v>
      </c>
      <c r="E3" s="205">
        <v>29929.65329122102</v>
      </c>
      <c r="F3" s="205">
        <v>29515.54057174526</v>
      </c>
      <c r="G3" s="205">
        <v>29338.065937489569</v>
      </c>
      <c r="H3" s="205">
        <v>30467.20323663596</v>
      </c>
      <c r="I3" s="205">
        <v>31037.3065480818</v>
      </c>
      <c r="J3" s="205">
        <v>30990.04975124378</v>
      </c>
      <c r="K3" s="205">
        <v>25516.02856946368</v>
      </c>
      <c r="L3" s="205">
        <v>24447.659914180222</v>
      </c>
      <c r="M3" s="205">
        <v>23362.60026170428</v>
      </c>
      <c r="N3" s="205">
        <v>22022.35925201785</v>
      </c>
      <c r="O3" s="205">
        <v>21733.35346519704</v>
      </c>
      <c r="P3" s="205">
        <v>22296.588984759299</v>
      </c>
      <c r="Q3" s="205">
        <v>22151</v>
      </c>
      <c r="R3" s="205">
        <v>22630.22207180753</v>
      </c>
      <c r="S3" s="205">
        <v>23887.269576177721</v>
      </c>
      <c r="T3" s="205">
        <v>25323.770451865639</v>
      </c>
      <c r="U3" s="205">
        <v>25169.089077565121</v>
      </c>
      <c r="V3" s="205">
        <v>22742.58855508679</v>
      </c>
      <c r="W3" s="205">
        <v>25138.647539468329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32468.78908834395</v>
      </c>
      <c r="C5" s="205">
        <v>41212.258139718309</v>
      </c>
      <c r="D5" s="205">
        <v>36141.971028351058</v>
      </c>
      <c r="E5" s="205">
        <v>37371.87591579328</v>
      </c>
      <c r="F5" s="205">
        <v>38404.870228705317</v>
      </c>
      <c r="G5" s="205">
        <v>38391.003446931332</v>
      </c>
      <c r="H5" s="205">
        <v>34886.723287496949</v>
      </c>
      <c r="I5" s="205">
        <v>38352.911815627653</v>
      </c>
      <c r="J5" s="205">
        <v>35274.168981469993</v>
      </c>
      <c r="K5" s="205">
        <v>32217.983944568721</v>
      </c>
      <c r="L5" s="205">
        <v>30918.86887936799</v>
      </c>
      <c r="M5" s="205">
        <v>32998.023931140677</v>
      </c>
      <c r="N5" s="205">
        <v>21923.328363757621</v>
      </c>
      <c r="O5" s="205">
        <v>29939.917926548369</v>
      </c>
      <c r="P5" s="205">
        <v>26482.55378551333</v>
      </c>
      <c r="Q5" s="205">
        <v>31205.69583421258</v>
      </c>
      <c r="R5" s="205">
        <v>31496.0762306902</v>
      </c>
      <c r="S5" s="205">
        <v>31721.45879714594</v>
      </c>
      <c r="T5" s="205">
        <v>33271.53685029078</v>
      </c>
      <c r="U5" s="205">
        <v>34569.518845549603</v>
      </c>
      <c r="V5" s="205">
        <v>31066.461775867388</v>
      </c>
      <c r="W5" s="205">
        <v>30979.606328046069</v>
      </c>
      <c r="DA5" s="112" t="s">
        <v>2527</v>
      </c>
    </row>
    <row r="6" spans="1:105" ht="12" customHeight="1" x14ac:dyDescent="0.25">
      <c r="A6" s="154" t="s">
        <v>2114</v>
      </c>
      <c r="B6" s="340">
        <v>40585.986360429932</v>
      </c>
      <c r="C6" s="340">
        <v>44644.584996472928</v>
      </c>
      <c r="D6" s="340">
        <v>42615.28567845143</v>
      </c>
      <c r="E6" s="340">
        <v>42615.28567845143</v>
      </c>
      <c r="F6" s="340">
        <v>40585.986360429932</v>
      </c>
      <c r="G6" s="340">
        <v>40585.986360429932</v>
      </c>
      <c r="H6" s="340">
        <v>40585.986360429932</v>
      </c>
      <c r="I6" s="340">
        <v>40585.986360429932</v>
      </c>
      <c r="J6" s="340">
        <v>40585.986360429932</v>
      </c>
      <c r="K6" s="340">
        <v>38556.687042408434</v>
      </c>
      <c r="L6" s="340">
        <v>36527.387724386943</v>
      </c>
      <c r="M6" s="340">
        <v>36527.387724386943</v>
      </c>
      <c r="N6" s="340">
        <v>36527.387724386943</v>
      </c>
      <c r="O6" s="340">
        <v>34498.088406365438</v>
      </c>
      <c r="P6" s="340">
        <v>34498.088406365438</v>
      </c>
      <c r="Q6" s="340">
        <v>34498.088406365438</v>
      </c>
      <c r="R6" s="340">
        <v>34498.088406365438</v>
      </c>
      <c r="S6" s="340">
        <v>34498.088406365438</v>
      </c>
      <c r="T6" s="340">
        <v>36527.387724386943</v>
      </c>
      <c r="U6" s="340">
        <v>36527.387724386943</v>
      </c>
      <c r="V6" s="340">
        <v>34498.088406365438</v>
      </c>
      <c r="W6" s="340">
        <v>34498.088406365438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6087.8979540644896</v>
      </c>
      <c r="D7" s="342">
        <v>0</v>
      </c>
      <c r="E7" s="342">
        <v>0</v>
      </c>
      <c r="F7" s="342">
        <v>0</v>
      </c>
      <c r="G7" s="342">
        <v>2029.2993180214969</v>
      </c>
      <c r="H7" s="342">
        <v>0</v>
      </c>
      <c r="I7" s="342">
        <v>2029.2993180214969</v>
      </c>
      <c r="J7" s="342">
        <v>0</v>
      </c>
      <c r="K7" s="342">
        <v>0</v>
      </c>
      <c r="L7" s="342">
        <v>0</v>
      </c>
      <c r="M7" s="342">
        <v>2029.2993180214969</v>
      </c>
      <c r="N7" s="342">
        <v>0</v>
      </c>
      <c r="O7" s="342">
        <v>0</v>
      </c>
      <c r="P7" s="342">
        <v>0</v>
      </c>
      <c r="Q7" s="342">
        <v>2029.2993180214969</v>
      </c>
      <c r="R7" s="342">
        <v>2029.2993180214969</v>
      </c>
      <c r="S7" s="342">
        <v>2029.2993180214969</v>
      </c>
      <c r="T7" s="342">
        <v>2029.2993180214969</v>
      </c>
      <c r="U7" s="342">
        <v>2029.2993180214969</v>
      </c>
      <c r="V7" s="342">
        <v>0</v>
      </c>
      <c r="W7" s="342">
        <v>0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2029.2993180214908</v>
      </c>
      <c r="D8" s="344">
        <f t="shared" si="0"/>
        <v>2029.299318021498</v>
      </c>
      <c r="E8" s="344">
        <f t="shared" si="0"/>
        <v>0</v>
      </c>
      <c r="F8" s="344">
        <f t="shared" si="0"/>
        <v>2029.299318021498</v>
      </c>
      <c r="G8" s="344">
        <f t="shared" si="0"/>
        <v>2029.299318021498</v>
      </c>
      <c r="H8" s="344">
        <f t="shared" si="0"/>
        <v>0</v>
      </c>
      <c r="I8" s="344">
        <f t="shared" si="0"/>
        <v>2029.299318021498</v>
      </c>
      <c r="J8" s="344">
        <f t="shared" si="0"/>
        <v>0</v>
      </c>
      <c r="K8" s="344">
        <f t="shared" si="0"/>
        <v>2029.299318021498</v>
      </c>
      <c r="L8" s="344">
        <f t="shared" si="0"/>
        <v>2029.2993180214908</v>
      </c>
      <c r="M8" s="344">
        <f t="shared" si="0"/>
        <v>2029.299318021498</v>
      </c>
      <c r="N8" s="344">
        <f t="shared" si="0"/>
        <v>0</v>
      </c>
      <c r="O8" s="344">
        <f t="shared" si="0"/>
        <v>2029.2993180215053</v>
      </c>
      <c r="P8" s="344">
        <f t="shared" si="0"/>
        <v>0</v>
      </c>
      <c r="Q8" s="344">
        <f t="shared" si="0"/>
        <v>2029.299318021498</v>
      </c>
      <c r="R8" s="344">
        <f t="shared" si="0"/>
        <v>2029.299318021498</v>
      </c>
      <c r="S8" s="344">
        <f t="shared" si="0"/>
        <v>2029.299318021498</v>
      </c>
      <c r="T8" s="344">
        <f t="shared" si="0"/>
        <v>0</v>
      </c>
      <c r="U8" s="344">
        <f t="shared" si="0"/>
        <v>2029.299318021498</v>
      </c>
      <c r="V8" s="344">
        <f t="shared" si="0"/>
        <v>2029.2993180215053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8117.1972720859812</v>
      </c>
      <c r="C9" s="345">
        <f t="shared" si="1"/>
        <v>3432.3268567546183</v>
      </c>
      <c r="D9" s="345">
        <f t="shared" si="1"/>
        <v>6473.3146501003721</v>
      </c>
      <c r="E9" s="345">
        <f t="shared" si="1"/>
        <v>5243.4097626581497</v>
      </c>
      <c r="F9" s="345">
        <f t="shared" si="1"/>
        <v>2181.1161317246151</v>
      </c>
      <c r="G9" s="345">
        <f t="shared" si="1"/>
        <v>2194.9829134985994</v>
      </c>
      <c r="H9" s="345">
        <f t="shared" si="1"/>
        <v>5699.2630729329831</v>
      </c>
      <c r="I9" s="345">
        <f t="shared" si="1"/>
        <v>2233.074544802279</v>
      </c>
      <c r="J9" s="345">
        <f t="shared" si="1"/>
        <v>5311.8173789599387</v>
      </c>
      <c r="K9" s="345">
        <f t="shared" si="1"/>
        <v>6338.7030978397124</v>
      </c>
      <c r="L9" s="345">
        <f t="shared" si="1"/>
        <v>5608.5188450189526</v>
      </c>
      <c r="M9" s="345">
        <f t="shared" si="1"/>
        <v>3529.3637932462661</v>
      </c>
      <c r="N9" s="345">
        <f t="shared" si="1"/>
        <v>14604.059360629322</v>
      </c>
      <c r="O9" s="345">
        <f t="shared" si="1"/>
        <v>4558.1704798170686</v>
      </c>
      <c r="P9" s="345">
        <f t="shared" si="1"/>
        <v>8015.5346208521078</v>
      </c>
      <c r="Q9" s="345">
        <f t="shared" si="1"/>
        <v>3292.3925721528576</v>
      </c>
      <c r="R9" s="345">
        <f t="shared" si="1"/>
        <v>3002.0121756752378</v>
      </c>
      <c r="S9" s="345">
        <f t="shared" si="1"/>
        <v>2776.6296092194971</v>
      </c>
      <c r="T9" s="345">
        <f t="shared" si="1"/>
        <v>3255.8508740961624</v>
      </c>
      <c r="U9" s="345">
        <f t="shared" si="1"/>
        <v>1957.8688788373402</v>
      </c>
      <c r="V9" s="345">
        <f t="shared" si="1"/>
        <v>3431.6266304980491</v>
      </c>
      <c r="W9" s="345">
        <f t="shared" si="1"/>
        <v>3518.4820783193682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1039.445657781599</v>
      </c>
      <c r="C12" s="212">
        <v>1379.839638865004</v>
      </c>
      <c r="D12" s="212">
        <v>1225.1524505588991</v>
      </c>
      <c r="E12" s="212">
        <v>1407.259759243336</v>
      </c>
      <c r="F12" s="212">
        <v>1417.031212381771</v>
      </c>
      <c r="G12" s="212">
        <v>1386.1122098022361</v>
      </c>
      <c r="H12" s="212">
        <v>1184.3569217540839</v>
      </c>
      <c r="I12" s="212">
        <v>1236.9398108340499</v>
      </c>
      <c r="J12" s="212">
        <v>1202.69690455718</v>
      </c>
      <c r="K12" s="212">
        <v>1157.9177987962171</v>
      </c>
      <c r="L12" s="212">
        <v>1097.8238177128119</v>
      </c>
      <c r="M12" s="212">
        <v>1084.8617368873599</v>
      </c>
      <c r="N12" s="212">
        <v>717.12390369733453</v>
      </c>
      <c r="O12" s="212">
        <v>1005.843250214961</v>
      </c>
      <c r="P12" s="212">
        <v>835.65621832125726</v>
      </c>
      <c r="Q12" s="212">
        <v>952.75584206584085</v>
      </c>
      <c r="R12" s="212">
        <v>955.24115817116967</v>
      </c>
      <c r="S12" s="212">
        <v>955.63188312206103</v>
      </c>
      <c r="T12" s="212">
        <v>977.54557007226401</v>
      </c>
      <c r="U12" s="212">
        <v>1005.248678338376</v>
      </c>
      <c r="V12" s="212">
        <v>907.71298963170682</v>
      </c>
      <c r="W12" s="212">
        <v>914.4949403334931</v>
      </c>
      <c r="DA12" s="109" t="s">
        <v>2530</v>
      </c>
    </row>
    <row r="13" spans="1:105" ht="12" customHeight="1" x14ac:dyDescent="0.25">
      <c r="A13" s="24" t="s">
        <v>30</v>
      </c>
      <c r="B13" s="215">
        <v>20.421324161650901</v>
      </c>
      <c r="C13" s="215">
        <v>21.782717110920029</v>
      </c>
      <c r="D13" s="215">
        <v>20.421324161650901</v>
      </c>
      <c r="E13" s="215">
        <v>30.631986242476351</v>
      </c>
      <c r="F13" s="215">
        <v>6.8071367153912297</v>
      </c>
      <c r="G13" s="215">
        <v>4.7650042992261392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267.19931212381766</v>
      </c>
      <c r="C14" s="206">
        <f t="shared" si="2"/>
        <v>253.0715391229578</v>
      </c>
      <c r="D14" s="206">
        <f t="shared" si="2"/>
        <v>245.03671539122956</v>
      </c>
      <c r="E14" s="206">
        <f t="shared" si="2"/>
        <v>258.7727429062769</v>
      </c>
      <c r="F14" s="206">
        <f t="shared" si="2"/>
        <v>249.80644883920891</v>
      </c>
      <c r="G14" s="206">
        <f t="shared" si="2"/>
        <v>226.29208942390369</v>
      </c>
      <c r="H14" s="206">
        <f t="shared" si="2"/>
        <v>214.93267411865861</v>
      </c>
      <c r="I14" s="206">
        <f t="shared" si="2"/>
        <v>223.15133276010317</v>
      </c>
      <c r="J14" s="206">
        <f t="shared" si="2"/>
        <v>213.97016337059327</v>
      </c>
      <c r="K14" s="206">
        <f t="shared" si="2"/>
        <v>193.73035253654342</v>
      </c>
      <c r="L14" s="206">
        <f t="shared" si="2"/>
        <v>234.12390369733447</v>
      </c>
      <c r="M14" s="206">
        <f t="shared" si="2"/>
        <v>169.41100601891657</v>
      </c>
      <c r="N14" s="206">
        <f t="shared" si="2"/>
        <v>142.84178847807394</v>
      </c>
      <c r="O14" s="206">
        <f t="shared" si="2"/>
        <v>289.36190885640576</v>
      </c>
      <c r="P14" s="206">
        <f t="shared" si="2"/>
        <v>160.2560619088564</v>
      </c>
      <c r="Q14" s="206">
        <f t="shared" si="2"/>
        <v>123.99200343938089</v>
      </c>
      <c r="R14" s="206">
        <f t="shared" si="2"/>
        <v>112.95262252794498</v>
      </c>
      <c r="S14" s="206">
        <f t="shared" si="2"/>
        <v>105.93052450558901</v>
      </c>
      <c r="T14" s="206">
        <f t="shared" si="2"/>
        <v>107.14385210662081</v>
      </c>
      <c r="U14" s="206">
        <f t="shared" si="2"/>
        <v>113.1603611349957</v>
      </c>
      <c r="V14" s="206">
        <f t="shared" si="2"/>
        <v>97.184006878761835</v>
      </c>
      <c r="W14" s="206">
        <f t="shared" si="2"/>
        <v>87.68632846087705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30.503009458297509</v>
      </c>
      <c r="C16" s="206">
        <v>27.113757523645749</v>
      </c>
      <c r="D16" s="206">
        <v>27.113757523645749</v>
      </c>
      <c r="E16" s="206">
        <v>27.113757523645749</v>
      </c>
      <c r="F16" s="206">
        <v>28.243508168529662</v>
      </c>
      <c r="G16" s="206">
        <v>27.113757523645749</v>
      </c>
      <c r="H16" s="206">
        <v>24.854342218400689</v>
      </c>
      <c r="I16" s="206">
        <v>24.854342218400689</v>
      </c>
      <c r="J16" s="206">
        <v>23.724591573516761</v>
      </c>
      <c r="K16" s="206">
        <v>21.465090283748921</v>
      </c>
      <c r="L16" s="206">
        <v>21.465090283748921</v>
      </c>
      <c r="M16" s="206">
        <v>19.205588993981081</v>
      </c>
      <c r="N16" s="206">
        <v>18.075838349097161</v>
      </c>
      <c r="O16" s="206">
        <v>14.68667239896819</v>
      </c>
      <c r="P16" s="206">
        <v>7.9081685296646604</v>
      </c>
      <c r="Q16" s="206">
        <v>6.7784178847807386</v>
      </c>
      <c r="R16" s="206">
        <v>7.9081685296646604</v>
      </c>
      <c r="S16" s="206">
        <v>5.6486672398968194</v>
      </c>
      <c r="T16" s="206">
        <v>5.6486672398968194</v>
      </c>
      <c r="U16" s="206">
        <v>6.7784178847807386</v>
      </c>
      <c r="V16" s="206">
        <v>5.6486672398968194</v>
      </c>
      <c r="W16" s="206">
        <v>3.6682717110920029</v>
      </c>
      <c r="DA16" s="71" t="s">
        <v>2533</v>
      </c>
    </row>
    <row r="17" spans="1:105" ht="12" customHeight="1" x14ac:dyDescent="0.25">
      <c r="A17" s="18" t="s">
        <v>69</v>
      </c>
      <c r="B17" s="206">
        <v>54.433018056749788</v>
      </c>
      <c r="C17" s="206">
        <v>52.378933791917447</v>
      </c>
      <c r="D17" s="206">
        <v>51.351848667239892</v>
      </c>
      <c r="E17" s="206">
        <v>57.514101461736892</v>
      </c>
      <c r="F17" s="206">
        <v>65.730352536543421</v>
      </c>
      <c r="G17" s="206">
        <v>66.757437661220976</v>
      </c>
      <c r="H17" s="206">
        <v>34.919260533104037</v>
      </c>
      <c r="I17" s="206">
        <v>63.676354256233878</v>
      </c>
      <c r="J17" s="206">
        <v>58.54110060189165</v>
      </c>
      <c r="K17" s="206">
        <v>61.622269991401552</v>
      </c>
      <c r="L17" s="206">
        <v>76.000773860705067</v>
      </c>
      <c r="M17" s="206">
        <v>51.351848667239892</v>
      </c>
      <c r="N17" s="206">
        <v>43.135597592433363</v>
      </c>
      <c r="O17" s="206">
        <v>82.16302665520206</v>
      </c>
      <c r="P17" s="206">
        <v>61.622269991401552</v>
      </c>
      <c r="Q17" s="206">
        <v>58.54110060189165</v>
      </c>
      <c r="R17" s="206">
        <v>61.622269991401552</v>
      </c>
      <c r="S17" s="206">
        <v>62.649269131556323</v>
      </c>
      <c r="T17" s="206">
        <v>66.757437661220976</v>
      </c>
      <c r="U17" s="206">
        <v>67.784436801375747</v>
      </c>
      <c r="V17" s="206">
        <v>61.622269991401552</v>
      </c>
      <c r="W17" s="206">
        <v>65.606104901117803</v>
      </c>
      <c r="DA17" s="71" t="s">
        <v>2534</v>
      </c>
    </row>
    <row r="18" spans="1:105" ht="12" customHeight="1" x14ac:dyDescent="0.25">
      <c r="A18" s="18" t="s">
        <v>70</v>
      </c>
      <c r="B18" s="206">
        <v>62.720894239036973</v>
      </c>
      <c r="C18" s="206">
        <v>54.036457437661213</v>
      </c>
      <c r="D18" s="206">
        <v>57.896216680997412</v>
      </c>
      <c r="E18" s="206">
        <v>56.931298366294072</v>
      </c>
      <c r="F18" s="206">
        <v>34.737747205503013</v>
      </c>
      <c r="G18" s="206">
        <v>22.19355116079106</v>
      </c>
      <c r="H18" s="206">
        <v>51.141702493551158</v>
      </c>
      <c r="I18" s="206">
        <v>45.352020636285459</v>
      </c>
      <c r="J18" s="206">
        <v>46.317024935511597</v>
      </c>
      <c r="K18" s="206">
        <v>29.913069647463459</v>
      </c>
      <c r="L18" s="206">
        <v>27.98314703353396</v>
      </c>
      <c r="M18" s="206">
        <v>21.228632846087699</v>
      </c>
      <c r="N18" s="206">
        <v>12.544196044711949</v>
      </c>
      <c r="O18" s="206">
        <v>138.95098882201199</v>
      </c>
      <c r="P18" s="206">
        <v>86.844368013757517</v>
      </c>
      <c r="Q18" s="206">
        <v>57.896216680997412</v>
      </c>
      <c r="R18" s="206">
        <v>43.422184006878759</v>
      </c>
      <c r="S18" s="206">
        <v>37.632588134135851</v>
      </c>
      <c r="T18" s="206">
        <v>34.737747205503013</v>
      </c>
      <c r="U18" s="206">
        <v>38.597506448839212</v>
      </c>
      <c r="V18" s="206">
        <v>29.913069647463459</v>
      </c>
      <c r="W18" s="206">
        <v>18.41195184866724</v>
      </c>
      <c r="DA18" s="71" t="s">
        <v>2535</v>
      </c>
    </row>
    <row r="19" spans="1:105" ht="12" customHeight="1" x14ac:dyDescent="0.25">
      <c r="A19" s="18" t="s">
        <v>34</v>
      </c>
      <c r="B19" s="206">
        <v>119.5423903697334</v>
      </c>
      <c r="C19" s="206">
        <v>119.5423903697334</v>
      </c>
      <c r="D19" s="206">
        <v>108.6748925193465</v>
      </c>
      <c r="E19" s="206">
        <v>117.2135855546002</v>
      </c>
      <c r="F19" s="206">
        <v>121.09484092863281</v>
      </c>
      <c r="G19" s="206">
        <v>110.22734307824589</v>
      </c>
      <c r="H19" s="206">
        <v>104.01736887360271</v>
      </c>
      <c r="I19" s="206">
        <v>89.268615649183133</v>
      </c>
      <c r="J19" s="206">
        <v>85.387446259673254</v>
      </c>
      <c r="K19" s="206">
        <v>80.729922613929489</v>
      </c>
      <c r="L19" s="206">
        <v>108.6748925193465</v>
      </c>
      <c r="M19" s="206">
        <v>77.624935511607902</v>
      </c>
      <c r="N19" s="206">
        <v>69.08615649183146</v>
      </c>
      <c r="O19" s="206">
        <v>53.56122098022356</v>
      </c>
      <c r="P19" s="206">
        <v>3.8812553740326741</v>
      </c>
      <c r="Q19" s="206">
        <v>0.77626827171109203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264.59372312983658</v>
      </c>
      <c r="C20" s="206">
        <f t="shared" si="3"/>
        <v>545.6962166809974</v>
      </c>
      <c r="D20" s="206">
        <f t="shared" si="3"/>
        <v>385.27196904557172</v>
      </c>
      <c r="E20" s="206">
        <f t="shared" si="3"/>
        <v>526.11341358555455</v>
      </c>
      <c r="F20" s="206">
        <f t="shared" si="3"/>
        <v>557.28254514187438</v>
      </c>
      <c r="G20" s="206">
        <f t="shared" si="3"/>
        <v>523.53396388650037</v>
      </c>
      <c r="H20" s="206">
        <f t="shared" si="3"/>
        <v>422.37394668959581</v>
      </c>
      <c r="I20" s="206">
        <f t="shared" si="3"/>
        <v>440.75305245055881</v>
      </c>
      <c r="J20" s="206">
        <f t="shared" si="3"/>
        <v>424.48641444539982</v>
      </c>
      <c r="K20" s="206">
        <f t="shared" si="3"/>
        <v>522.99793637145308</v>
      </c>
      <c r="L20" s="206">
        <f t="shared" si="3"/>
        <v>534.24187446259668</v>
      </c>
      <c r="M20" s="206">
        <f t="shared" si="3"/>
        <v>588.4135855546001</v>
      </c>
      <c r="N20" s="206">
        <f t="shared" si="3"/>
        <v>251.5934651762683</v>
      </c>
      <c r="O20" s="206">
        <f t="shared" si="3"/>
        <v>265.07024935511612</v>
      </c>
      <c r="P20" s="206">
        <f t="shared" si="3"/>
        <v>256.83929492691323</v>
      </c>
      <c r="Q20" s="206">
        <f t="shared" si="3"/>
        <v>406.58116938950991</v>
      </c>
      <c r="R20" s="206">
        <f t="shared" si="3"/>
        <v>424.55210662080822</v>
      </c>
      <c r="S20" s="206">
        <f t="shared" si="3"/>
        <v>416.62106620808248</v>
      </c>
      <c r="T20" s="206">
        <f t="shared" si="3"/>
        <v>429.4711951848667</v>
      </c>
      <c r="U20" s="206">
        <f t="shared" si="3"/>
        <v>426.71969045571802</v>
      </c>
      <c r="V20" s="206">
        <f t="shared" si="3"/>
        <v>389.5944969905417</v>
      </c>
      <c r="W20" s="206">
        <f t="shared" si="3"/>
        <v>385.49011177987961</v>
      </c>
      <c r="DA20" s="71"/>
    </row>
    <row r="21" spans="1:105" ht="12" customHeight="1" x14ac:dyDescent="0.25">
      <c r="A21" s="18" t="s">
        <v>72</v>
      </c>
      <c r="B21" s="206">
        <v>264.59372312983658</v>
      </c>
      <c r="C21" s="206">
        <v>545.6962166809974</v>
      </c>
      <c r="D21" s="206">
        <v>385.27196904557172</v>
      </c>
      <c r="E21" s="206">
        <v>526.11341358555455</v>
      </c>
      <c r="F21" s="206">
        <v>557.28254514187438</v>
      </c>
      <c r="G21" s="206">
        <v>523.53396388650037</v>
      </c>
      <c r="H21" s="206">
        <v>422.37394668959581</v>
      </c>
      <c r="I21" s="206">
        <v>440.75305245055881</v>
      </c>
      <c r="J21" s="206">
        <v>424.48641444539982</v>
      </c>
      <c r="K21" s="206">
        <v>522.99793637145308</v>
      </c>
      <c r="L21" s="206">
        <v>534.24187446259668</v>
      </c>
      <c r="M21" s="206">
        <v>588.4135855546001</v>
      </c>
      <c r="N21" s="206">
        <v>251.5934651762683</v>
      </c>
      <c r="O21" s="206">
        <v>265.07024935511612</v>
      </c>
      <c r="P21" s="206">
        <v>256.83929492691323</v>
      </c>
      <c r="Q21" s="206">
        <v>406.58116938950991</v>
      </c>
      <c r="R21" s="206">
        <v>424.55210662080822</v>
      </c>
      <c r="S21" s="206">
        <v>416.62106620808248</v>
      </c>
      <c r="T21" s="206">
        <v>429.4711951848667</v>
      </c>
      <c r="U21" s="206">
        <v>426.71969045571802</v>
      </c>
      <c r="V21" s="206">
        <v>389.5944969905417</v>
      </c>
      <c r="W21" s="206">
        <v>385.49011177987961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1.0748065348237319</v>
      </c>
      <c r="C23" s="206">
        <f t="shared" si="4"/>
        <v>1.0776440240756666</v>
      </c>
      <c r="D23" s="206">
        <f t="shared" si="4"/>
        <v>1.0776440240756666</v>
      </c>
      <c r="E23" s="206">
        <f t="shared" si="4"/>
        <v>1.1139294926913157</v>
      </c>
      <c r="F23" s="206">
        <f t="shared" si="4"/>
        <v>1.1574376612209805</v>
      </c>
      <c r="G23" s="206">
        <f t="shared" si="4"/>
        <v>1.1686156491831472</v>
      </c>
      <c r="H23" s="206">
        <f t="shared" si="4"/>
        <v>1.2205503009458294</v>
      </c>
      <c r="I23" s="206">
        <f t="shared" si="4"/>
        <v>1.2383490971625104</v>
      </c>
      <c r="J23" s="206">
        <f t="shared" si="4"/>
        <v>1.2996560619088564</v>
      </c>
      <c r="K23" s="206">
        <f t="shared" si="4"/>
        <v>0.43284608770421318</v>
      </c>
      <c r="L23" s="206">
        <f t="shared" si="4"/>
        <v>0.48125537403267404</v>
      </c>
      <c r="M23" s="206">
        <f t="shared" si="4"/>
        <v>0.55391229578675838</v>
      </c>
      <c r="N23" s="206">
        <f t="shared" si="4"/>
        <v>0.59062768701633694</v>
      </c>
      <c r="O23" s="206">
        <f t="shared" si="4"/>
        <v>0.76620808254514183</v>
      </c>
      <c r="P23" s="206">
        <f t="shared" si="4"/>
        <v>5.9211366359605382</v>
      </c>
      <c r="Q23" s="206">
        <f t="shared" si="4"/>
        <v>7.6512848861332738</v>
      </c>
      <c r="R23" s="206">
        <f t="shared" si="4"/>
        <v>7.7622243792522507</v>
      </c>
      <c r="S23" s="206">
        <f t="shared" si="4"/>
        <v>8.6606879371943428</v>
      </c>
      <c r="T23" s="206">
        <f t="shared" si="4"/>
        <v>9.7181410094954241</v>
      </c>
      <c r="U23" s="206">
        <f t="shared" si="4"/>
        <v>11.284361915332209</v>
      </c>
      <c r="V23" s="206">
        <f t="shared" si="4"/>
        <v>11.820126347098064</v>
      </c>
      <c r="W23" s="206">
        <f t="shared" si="4"/>
        <v>12.083762345530873</v>
      </c>
      <c r="DA23" s="71"/>
    </row>
    <row r="24" spans="1:105" ht="12" customHeight="1" x14ac:dyDescent="0.25">
      <c r="A24" s="18" t="s">
        <v>73</v>
      </c>
      <c r="B24" s="206">
        <v>1.0748065348237319</v>
      </c>
      <c r="C24" s="206">
        <v>1.0748065348237319</v>
      </c>
      <c r="D24" s="206">
        <v>1.0748065348237319</v>
      </c>
      <c r="E24" s="206">
        <v>1.0748065348237319</v>
      </c>
      <c r="F24" s="206">
        <v>1.0748065348237319</v>
      </c>
      <c r="G24" s="206">
        <v>1.0748065348237319</v>
      </c>
      <c r="H24" s="206">
        <v>1.1226139294926909</v>
      </c>
      <c r="I24" s="206">
        <v>1.1226139294926909</v>
      </c>
      <c r="J24" s="206">
        <v>1.1703353396388649</v>
      </c>
      <c r="K24" s="206">
        <v>0.26276870163370591</v>
      </c>
      <c r="L24" s="206">
        <v>0.28658641444539978</v>
      </c>
      <c r="M24" s="206">
        <v>0.31049011177987962</v>
      </c>
      <c r="N24" s="206">
        <v>0.31049011177987962</v>
      </c>
      <c r="O24" s="206">
        <v>0.3821152192605331</v>
      </c>
      <c r="P24" s="206">
        <v>0.3821152192605331</v>
      </c>
      <c r="Q24" s="206">
        <v>0.3821152192605331</v>
      </c>
      <c r="R24" s="206">
        <v>9.5528804815133275E-2</v>
      </c>
      <c r="S24" s="206">
        <v>9.5528804815133275E-2</v>
      </c>
      <c r="T24" s="206">
        <v>9.5528804815133275E-2</v>
      </c>
      <c r="U24" s="206">
        <v>9.5528804815133275E-2</v>
      </c>
      <c r="V24" s="206">
        <v>9.5528804815133275E-2</v>
      </c>
      <c r="W24" s="206">
        <v>9.5528804815133275E-2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0.26276870163370591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2.8374892519346519E-3</v>
      </c>
      <c r="D27" s="206">
        <v>2.8374892519346519E-3</v>
      </c>
      <c r="E27" s="206">
        <v>3.9122957867583831E-2</v>
      </c>
      <c r="F27" s="206">
        <v>8.2631126397248483E-2</v>
      </c>
      <c r="G27" s="206">
        <v>9.3809114359415302E-2</v>
      </c>
      <c r="H27" s="206">
        <v>9.7936371453138424E-2</v>
      </c>
      <c r="I27" s="206">
        <v>0.11573516766981939</v>
      </c>
      <c r="J27" s="206">
        <v>0.12932072226999139</v>
      </c>
      <c r="K27" s="206">
        <v>0.17007738607050729</v>
      </c>
      <c r="L27" s="206">
        <v>0.19466895958727429</v>
      </c>
      <c r="M27" s="206">
        <v>0.24342218400687871</v>
      </c>
      <c r="N27" s="206">
        <v>0.28013757523645738</v>
      </c>
      <c r="O27" s="206">
        <v>0.38409286328460868</v>
      </c>
      <c r="P27" s="206">
        <v>0.38589853826311271</v>
      </c>
      <c r="Q27" s="206">
        <v>0.38770421324161652</v>
      </c>
      <c r="R27" s="206">
        <v>0.38813413585554601</v>
      </c>
      <c r="S27" s="206">
        <v>0.57282889079965604</v>
      </c>
      <c r="T27" s="206">
        <v>0.57282889079965604</v>
      </c>
      <c r="U27" s="206">
        <v>0.58366294067067925</v>
      </c>
      <c r="V27" s="206">
        <v>0.58383490971625107</v>
      </c>
      <c r="W27" s="206">
        <v>0.58383490971625107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5.1531228784368919</v>
      </c>
      <c r="Q29" s="206">
        <v>6.8814654536311242</v>
      </c>
      <c r="R29" s="206">
        <v>7.2785614385815718</v>
      </c>
      <c r="S29" s="206">
        <v>7.9923302415795536</v>
      </c>
      <c r="T29" s="206">
        <v>9.0497833138806349</v>
      </c>
      <c r="U29" s="206">
        <v>10.342401468212691</v>
      </c>
      <c r="V29" s="206">
        <v>11.14076263256668</v>
      </c>
      <c r="W29" s="206">
        <v>11.40439863099949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2545</v>
      </c>
    </row>
    <row r="31" spans="1:105" ht="12" customHeight="1" x14ac:dyDescent="0.25">
      <c r="A31" s="21" t="s">
        <v>38</v>
      </c>
      <c r="B31" s="209">
        <v>486.1564918314703</v>
      </c>
      <c r="C31" s="209">
        <v>558.21152192605325</v>
      </c>
      <c r="D31" s="209">
        <v>573.34479793637138</v>
      </c>
      <c r="E31" s="209">
        <v>590.62768701633706</v>
      </c>
      <c r="F31" s="209">
        <v>601.97764402407563</v>
      </c>
      <c r="G31" s="209">
        <v>630.35253654342216</v>
      </c>
      <c r="H31" s="209">
        <v>545.82975064488392</v>
      </c>
      <c r="I31" s="209">
        <v>571.79707652622528</v>
      </c>
      <c r="J31" s="209">
        <v>562.94067067927767</v>
      </c>
      <c r="K31" s="209">
        <v>440.75666380051592</v>
      </c>
      <c r="L31" s="209">
        <v>328.97678417884782</v>
      </c>
      <c r="M31" s="209">
        <v>326.48323301805681</v>
      </c>
      <c r="N31" s="209">
        <v>322.0980223559759</v>
      </c>
      <c r="O31" s="209">
        <v>450.64488392089419</v>
      </c>
      <c r="P31" s="209">
        <v>412.63972484952711</v>
      </c>
      <c r="Q31" s="209">
        <v>414.53138435081678</v>
      </c>
      <c r="R31" s="209">
        <v>409.97420464316423</v>
      </c>
      <c r="S31" s="209">
        <v>424.41960447119521</v>
      </c>
      <c r="T31" s="209">
        <v>431.21238177128112</v>
      </c>
      <c r="U31" s="209">
        <v>454.08426483233018</v>
      </c>
      <c r="V31" s="209">
        <v>409.11435941530522</v>
      </c>
      <c r="W31" s="209">
        <v>429.23473774720549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1654.225752689204</v>
      </c>
      <c r="C33" s="205">
        <f>MAE_emi!C5</f>
        <v>2277.064476306773</v>
      </c>
      <c r="D33" s="205">
        <f>MAE_emi!D5</f>
        <v>1859.224987690174</v>
      </c>
      <c r="E33" s="205">
        <f>MAE_emi!E5</f>
        <v>2285.0377842433682</v>
      </c>
      <c r="F33" s="205">
        <f>MAE_emi!F5</f>
        <v>2225.067420814888</v>
      </c>
      <c r="G33" s="205">
        <f>MAE_emi!G5</f>
        <v>2052.0048964713792</v>
      </c>
      <c r="H33" s="205">
        <f>MAE_emi!H5</f>
        <v>1756.407224878935</v>
      </c>
      <c r="I33" s="205">
        <f>MAE_emi!I5</f>
        <v>1809.824247358101</v>
      </c>
      <c r="J33" s="205">
        <f>MAE_emi!J5</f>
        <v>1739.984628598359</v>
      </c>
      <c r="K33" s="205">
        <f>MAE_emi!K5</f>
        <v>1902.786747478903</v>
      </c>
      <c r="L33" s="205">
        <f>MAE_emi!L5</f>
        <v>2081.6255167189111</v>
      </c>
      <c r="M33" s="205">
        <f>MAE_emi!M5</f>
        <v>1977.7846244373709</v>
      </c>
      <c r="N33" s="205">
        <f>MAE_emi!N5</f>
        <v>1095.189324118983</v>
      </c>
      <c r="O33" s="205">
        <f>MAE_emi!O5</f>
        <v>1585.2261398387959</v>
      </c>
      <c r="P33" s="205">
        <f>MAE_emi!P5</f>
        <v>1112.603437798675</v>
      </c>
      <c r="Q33" s="205">
        <f>MAE_emi!Q5</f>
        <v>1345.2887869177091</v>
      </c>
      <c r="R33" s="205">
        <f>MAE_emi!R5</f>
        <v>1349.9694287991499</v>
      </c>
      <c r="S33" s="205">
        <f>MAE_emi!S5</f>
        <v>1309.796246158339</v>
      </c>
      <c r="T33" s="205">
        <f>MAE_emi!T5</f>
        <v>1343.3428486781261</v>
      </c>
      <c r="U33" s="205">
        <f>MAE_emi!U5</f>
        <v>1355.558836318645</v>
      </c>
      <c r="V33" s="205">
        <f>MAE_emi!V5</f>
        <v>1218.1144575587421</v>
      </c>
      <c r="W33" s="205">
        <f>MAE_emi!W5</f>
        <v>1178.3313449975769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34.107270740531028</v>
      </c>
      <c r="C35" s="286">
        <f t="shared" si="5"/>
        <v>44.416333500701363</v>
      </c>
      <c r="D35" s="286">
        <f t="shared" si="5"/>
        <v>40.392786554759077</v>
      </c>
      <c r="E35" s="286">
        <f t="shared" si="5"/>
        <v>47.01891283371846</v>
      </c>
      <c r="F35" s="286">
        <f t="shared" si="5"/>
        <v>48.0096649064348</v>
      </c>
      <c r="G35" s="286">
        <f t="shared" si="5"/>
        <v>47.246202689557535</v>
      </c>
      <c r="H35" s="286">
        <f t="shared" si="5"/>
        <v>38.873174953253596</v>
      </c>
      <c r="I35" s="286">
        <f t="shared" si="5"/>
        <v>39.853323255284103</v>
      </c>
      <c r="J35" s="286">
        <f t="shared" si="5"/>
        <v>38.80913113115961</v>
      </c>
      <c r="K35" s="286">
        <f t="shared" si="5"/>
        <v>45.38001655092814</v>
      </c>
      <c r="L35" s="286">
        <f t="shared" si="5"/>
        <v>44.90506746112122</v>
      </c>
      <c r="M35" s="286">
        <f t="shared" si="5"/>
        <v>46.435830118861105</v>
      </c>
      <c r="N35" s="286">
        <f t="shared" si="5"/>
        <v>32.563445882013134</v>
      </c>
      <c r="O35" s="286">
        <f t="shared" si="5"/>
        <v>46.281088274098146</v>
      </c>
      <c r="P35" s="286">
        <f t="shared" si="5"/>
        <v>37.479105835088276</v>
      </c>
      <c r="Q35" s="286">
        <f t="shared" si="5"/>
        <v>43.011865923246845</v>
      </c>
      <c r="R35" s="286">
        <f t="shared" si="5"/>
        <v>42.210860995535612</v>
      </c>
      <c r="S35" s="286">
        <f t="shared" si="5"/>
        <v>40.005906915166769</v>
      </c>
      <c r="T35" s="286">
        <f t="shared" si="5"/>
        <v>38.601896661886968</v>
      </c>
      <c r="U35" s="286">
        <f t="shared" si="5"/>
        <v>39.939811696817458</v>
      </c>
      <c r="V35" s="286">
        <f t="shared" si="5"/>
        <v>39.912474669849331</v>
      </c>
      <c r="W35" s="286">
        <f t="shared" si="5"/>
        <v>36.378048536529754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32.013687204452971</v>
      </c>
      <c r="C36" s="346">
        <f t="shared" si="6"/>
        <v>33.481291760016028</v>
      </c>
      <c r="D36" s="346">
        <f t="shared" si="6"/>
        <v>33.898329717486781</v>
      </c>
      <c r="E36" s="346">
        <f t="shared" si="6"/>
        <v>37.655582567334569</v>
      </c>
      <c r="F36" s="346">
        <f t="shared" si="6"/>
        <v>36.897174862021167</v>
      </c>
      <c r="G36" s="346">
        <f t="shared" si="6"/>
        <v>36.105131029416498</v>
      </c>
      <c r="H36" s="346">
        <f t="shared" si="6"/>
        <v>33.948643212890836</v>
      </c>
      <c r="I36" s="346">
        <f t="shared" si="6"/>
        <v>32.25152282518571</v>
      </c>
      <c r="J36" s="346">
        <f t="shared" si="6"/>
        <v>34.095683591836661</v>
      </c>
      <c r="K36" s="346">
        <f t="shared" si="6"/>
        <v>35.940107263956158</v>
      </c>
      <c r="L36" s="346">
        <f t="shared" si="6"/>
        <v>35.506597023197841</v>
      </c>
      <c r="M36" s="346">
        <f t="shared" si="6"/>
        <v>32.876566765065029</v>
      </c>
      <c r="N36" s="346">
        <f t="shared" si="6"/>
        <v>32.710539740983961</v>
      </c>
      <c r="O36" s="346">
        <f t="shared" si="6"/>
        <v>33.595391032219837</v>
      </c>
      <c r="P36" s="346">
        <f t="shared" si="6"/>
        <v>31.554971060924789</v>
      </c>
      <c r="Q36" s="346">
        <f t="shared" si="6"/>
        <v>30.531472431429663</v>
      </c>
      <c r="R36" s="346">
        <f t="shared" si="6"/>
        <v>30.328894023960032</v>
      </c>
      <c r="S36" s="346">
        <f t="shared" si="6"/>
        <v>30.125723070719612</v>
      </c>
      <c r="T36" s="346">
        <f t="shared" si="6"/>
        <v>29.380836072311482</v>
      </c>
      <c r="U36" s="346">
        <f t="shared" si="6"/>
        <v>29.079047435680156</v>
      </c>
      <c r="V36" s="346">
        <f t="shared" si="6"/>
        <v>29.218421981251293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17.750368480479796</v>
      </c>
      <c r="C37" s="346">
        <f>IF(MAE_ued!C$5=0,"",MAE_ued!C$5/C$5*1000)</f>
        <v>18.455268666449829</v>
      </c>
      <c r="D37" s="346">
        <f>IF(MAE_ued!D$5=0,"",MAE_ued!D$5/D$5*1000)</f>
        <v>18.839838288896157</v>
      </c>
      <c r="E37" s="346">
        <f>IF(MAE_ued!E$5=0,"",MAE_ued!E$5/E$5*1000)</f>
        <v>20.775715670091685</v>
      </c>
      <c r="F37" s="346">
        <f>IF(MAE_ued!F$5=0,"",MAE_ued!F$5/F$5*1000)</f>
        <v>20.466434091572768</v>
      </c>
      <c r="G37" s="346">
        <f>IF(MAE_ued!G$5=0,"",MAE_ued!G$5/G$5*1000)</f>
        <v>20.143450894524975</v>
      </c>
      <c r="H37" s="346">
        <f>IF(MAE_ued!H$5=0,"",MAE_ued!H$5/H$5*1000)</f>
        <v>18.924564407733993</v>
      </c>
      <c r="I37" s="346">
        <f>IF(MAE_ued!I$5=0,"",MAE_ued!I$5/I$5*1000)</f>
        <v>17.96882394800188</v>
      </c>
      <c r="J37" s="346">
        <f>IF(MAE_ued!J$5=0,"",MAE_ued!J$5/J$5*1000)</f>
        <v>19.012231708911894</v>
      </c>
      <c r="K37" s="346">
        <f>IF(MAE_ued!K$5=0,"",MAE_ued!K$5/K$5*1000)</f>
        <v>19.805004127038817</v>
      </c>
      <c r="L37" s="346">
        <f>IF(MAE_ued!L$5=0,"",MAE_ued!L$5/L$5*1000)</f>
        <v>19.321467077814912</v>
      </c>
      <c r="M37" s="346">
        <f>IF(MAE_ued!M$5=0,"",MAE_ued!M$5/M$5*1000)</f>
        <v>17.934165028962923</v>
      </c>
      <c r="N37" s="346">
        <f>IF(MAE_ued!N$5=0,"",MAE_ued!N$5/N$5*1000)</f>
        <v>18.229204063371846</v>
      </c>
      <c r="O37" s="346">
        <f>IF(MAE_ued!O$5=0,"",MAE_ued!O$5/O$5*1000)</f>
        <v>18.38677806301752</v>
      </c>
      <c r="P37" s="346">
        <f>IF(MAE_ued!P$5=0,"",MAE_ued!P$5/P$5*1000)</f>
        <v>17.570685964057002</v>
      </c>
      <c r="Q37" s="346">
        <f>IF(MAE_ued!Q$5=0,"",MAE_ued!Q$5/Q$5*1000)</f>
        <v>16.980600314318956</v>
      </c>
      <c r="R37" s="346">
        <f>IF(MAE_ued!R$5=0,"",MAE_ued!R$5/R$5*1000)</f>
        <v>16.890468259344136</v>
      </c>
      <c r="S37" s="346">
        <f>IF(MAE_ued!S$5=0,"",MAE_ued!S$5/S$5*1000)</f>
        <v>16.838926293023391</v>
      </c>
      <c r="T37" s="346">
        <f>IF(MAE_ued!T$5=0,"",MAE_ued!T$5/T$5*1000)</f>
        <v>16.431009395580869</v>
      </c>
      <c r="U37" s="346">
        <f>IF(MAE_ued!U$5=0,"",MAE_ued!U$5/U$5*1000)</f>
        <v>16.293564860829417</v>
      </c>
      <c r="V37" s="346">
        <f>IF(MAE_ued!V$5=0,"",MAE_ued!V$5/V$5*1000)</f>
        <v>16.404175732096881</v>
      </c>
      <c r="W37" s="346">
        <f>IF(MAE_ued!W$5=0,"",MAE_ued!W$5/W$5*1000)</f>
        <v>16.648275021471566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1.5914499621073777</v>
      </c>
      <c r="C38" s="347">
        <f t="shared" si="7"/>
        <v>1.650238485814038</v>
      </c>
      <c r="D38" s="347">
        <f t="shared" si="7"/>
        <v>1.5175458261067991</v>
      </c>
      <c r="E38" s="347">
        <f t="shared" si="7"/>
        <v>1.6237498224720084</v>
      </c>
      <c r="F38" s="347">
        <f t="shared" si="7"/>
        <v>1.5702317643906767</v>
      </c>
      <c r="G38" s="347">
        <f t="shared" si="7"/>
        <v>1.4804031606966002</v>
      </c>
      <c r="H38" s="347">
        <f t="shared" si="7"/>
        <v>1.4830049899802331</v>
      </c>
      <c r="I38" s="347">
        <f t="shared" si="7"/>
        <v>1.4631465747211772</v>
      </c>
      <c r="J38" s="347">
        <f t="shared" si="7"/>
        <v>1.4467357669295762</v>
      </c>
      <c r="K38" s="347">
        <f t="shared" si="7"/>
        <v>1.643283097865029</v>
      </c>
      <c r="L38" s="347">
        <f t="shared" si="7"/>
        <v>1.8961380534225751</v>
      </c>
      <c r="M38" s="347">
        <f t="shared" si="7"/>
        <v>1.8230752889413797</v>
      </c>
      <c r="N38" s="347">
        <f t="shared" si="7"/>
        <v>1.5271967905022068</v>
      </c>
      <c r="O38" s="347">
        <f t="shared" si="7"/>
        <v>1.5760170777106808</v>
      </c>
      <c r="P38" s="347">
        <f t="shared" si="7"/>
        <v>1.3314128626168482</v>
      </c>
      <c r="Q38" s="347">
        <f t="shared" si="7"/>
        <v>1.411997415833995</v>
      </c>
      <c r="R38" s="347">
        <f t="shared" si="7"/>
        <v>1.4132236841466257</v>
      </c>
      <c r="S38" s="347">
        <f t="shared" si="7"/>
        <v>1.3706075208365995</v>
      </c>
      <c r="T38" s="347">
        <f t="shared" si="7"/>
        <v>1.3741997199975249</v>
      </c>
      <c r="U38" s="347">
        <f t="shared" si="7"/>
        <v>1.3484810928170665</v>
      </c>
      <c r="V38" s="347">
        <f t="shared" si="7"/>
        <v>1.3419599272816143</v>
      </c>
      <c r="W38" s="347">
        <f t="shared" si="7"/>
        <v>1.2885050458211058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ES: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1039.445657781599</v>
      </c>
      <c r="C5" s="225">
        <v>1379.839638865004</v>
      </c>
      <c r="D5" s="225">
        <v>1225.1524505588991</v>
      </c>
      <c r="E5" s="225">
        <v>1407.259759243336</v>
      </c>
      <c r="F5" s="225">
        <v>1417.031212381771</v>
      </c>
      <c r="G5" s="225">
        <v>1386.1122098022361</v>
      </c>
      <c r="H5" s="225">
        <v>1184.3569217540839</v>
      </c>
      <c r="I5" s="225">
        <v>1236.9398108340499</v>
      </c>
      <c r="J5" s="225">
        <v>1202.69690455718</v>
      </c>
      <c r="K5" s="225">
        <v>1157.9177987962171</v>
      </c>
      <c r="L5" s="225">
        <v>1097.823817712811</v>
      </c>
      <c r="M5" s="225">
        <v>1084.8617368873599</v>
      </c>
      <c r="N5" s="225">
        <v>717.12390369733464</v>
      </c>
      <c r="O5" s="225">
        <v>1005.843250214961</v>
      </c>
      <c r="P5" s="225">
        <v>835.6562183212576</v>
      </c>
      <c r="Q5" s="225">
        <v>952.75584206584108</v>
      </c>
      <c r="R5" s="225">
        <v>955.24115817116979</v>
      </c>
      <c r="S5" s="225">
        <v>955.63188312206103</v>
      </c>
      <c r="T5" s="225">
        <v>977.54557007226413</v>
      </c>
      <c r="U5" s="225">
        <v>1005.248678338376</v>
      </c>
      <c r="V5" s="225">
        <v>907.71298963170671</v>
      </c>
      <c r="W5" s="225">
        <v>914.49494033349333</v>
      </c>
      <c r="DA5" s="89" t="s">
        <v>2530</v>
      </c>
    </row>
    <row r="6" spans="1:105" ht="12" customHeight="1" x14ac:dyDescent="0.25">
      <c r="A6" s="55" t="s">
        <v>92</v>
      </c>
      <c r="B6" s="261">
        <v>21.681962257508481</v>
      </c>
      <c r="C6" s="261">
        <v>27.30140544710294</v>
      </c>
      <c r="D6" s="261">
        <v>25.888379250457191</v>
      </c>
      <c r="E6" s="261">
        <v>28.37685039996834</v>
      </c>
      <c r="F6" s="261">
        <v>28.724501621031479</v>
      </c>
      <c r="G6" s="261">
        <v>29.062601737692219</v>
      </c>
      <c r="H6" s="261">
        <v>24.87429877700114</v>
      </c>
      <c r="I6" s="261">
        <v>26.199855940139901</v>
      </c>
      <c r="J6" s="261">
        <v>25.6255964419571</v>
      </c>
      <c r="K6" s="261">
        <v>22.380724985648609</v>
      </c>
      <c r="L6" s="261">
        <v>18.347979381022078</v>
      </c>
      <c r="M6" s="261">
        <v>18.33097826962274</v>
      </c>
      <c r="N6" s="261">
        <v>14.8441561028257</v>
      </c>
      <c r="O6" s="261">
        <v>21.154362650453301</v>
      </c>
      <c r="P6" s="261">
        <v>18.69598270434096</v>
      </c>
      <c r="Q6" s="261">
        <v>20.147380045243739</v>
      </c>
      <c r="R6" s="261">
        <v>20.075697064623199</v>
      </c>
      <c r="S6" s="261">
        <v>20.415734604733981</v>
      </c>
      <c r="T6" s="261">
        <v>20.814162971567061</v>
      </c>
      <c r="U6" s="261">
        <v>21.640506146475879</v>
      </c>
      <c r="V6" s="261">
        <v>19.513378954140901</v>
      </c>
      <c r="W6" s="261">
        <v>20.031914718441271</v>
      </c>
      <c r="DA6" s="67" t="s">
        <v>2547</v>
      </c>
    </row>
    <row r="7" spans="1:105" ht="12" customHeight="1" x14ac:dyDescent="0.25">
      <c r="A7" s="202" t="s">
        <v>93</v>
      </c>
      <c r="B7" s="226">
        <v>29.487468670211541</v>
      </c>
      <c r="C7" s="226">
        <v>37.129911408060011</v>
      </c>
      <c r="D7" s="226">
        <v>35.208195780621793</v>
      </c>
      <c r="E7" s="226">
        <v>38.592516543956947</v>
      </c>
      <c r="F7" s="226">
        <v>39.065322204602822</v>
      </c>
      <c r="G7" s="226">
        <v>39.525138363261433</v>
      </c>
      <c r="H7" s="226">
        <v>33.829046336721561</v>
      </c>
      <c r="I7" s="226">
        <v>35.631804078590257</v>
      </c>
      <c r="J7" s="226">
        <v>34.850811161061657</v>
      </c>
      <c r="K7" s="226">
        <v>30.437785980482111</v>
      </c>
      <c r="L7" s="226">
        <v>24.95325195819002</v>
      </c>
      <c r="M7" s="226">
        <v>24.93013044668692</v>
      </c>
      <c r="N7" s="226">
        <v>20.188052299842951</v>
      </c>
      <c r="O7" s="226">
        <v>28.769933204616489</v>
      </c>
      <c r="P7" s="226">
        <v>25.426536477903699</v>
      </c>
      <c r="Q7" s="226">
        <v>27.400436861531499</v>
      </c>
      <c r="R7" s="226">
        <v>27.302948007887551</v>
      </c>
      <c r="S7" s="226">
        <v>27.76539906243821</v>
      </c>
      <c r="T7" s="226">
        <v>28.307261641331198</v>
      </c>
      <c r="U7" s="226">
        <v>29.431088359207191</v>
      </c>
      <c r="V7" s="226">
        <v>26.538195377631631</v>
      </c>
      <c r="W7" s="226">
        <v>27.243404017080142</v>
      </c>
      <c r="DA7" s="174" t="s">
        <v>2548</v>
      </c>
    </row>
    <row r="8" spans="1:105" ht="12" customHeight="1" x14ac:dyDescent="0.25">
      <c r="A8" s="202" t="s">
        <v>94</v>
      </c>
      <c r="B8" s="226">
        <v>36.425696592614258</v>
      </c>
      <c r="C8" s="226">
        <v>45.866361151132963</v>
      </c>
      <c r="D8" s="226">
        <v>43.492477140768102</v>
      </c>
      <c r="E8" s="226">
        <v>47.673108671946821</v>
      </c>
      <c r="F8" s="226">
        <v>48.257162723332897</v>
      </c>
      <c r="G8" s="226">
        <v>48.825170919322943</v>
      </c>
      <c r="H8" s="226">
        <v>41.788821945361931</v>
      </c>
      <c r="I8" s="226">
        <v>44.01575797943503</v>
      </c>
      <c r="J8" s="226">
        <v>43.051002022487921</v>
      </c>
      <c r="K8" s="226">
        <v>37.599617975889657</v>
      </c>
      <c r="L8" s="226">
        <v>30.82460536011709</v>
      </c>
      <c r="M8" s="226">
        <v>30.796043492966199</v>
      </c>
      <c r="N8" s="226">
        <v>24.938182252747179</v>
      </c>
      <c r="O8" s="226">
        <v>35.53932925276154</v>
      </c>
      <c r="P8" s="226">
        <v>31.409250943292811</v>
      </c>
      <c r="Q8" s="226">
        <v>33.84759847600948</v>
      </c>
      <c r="R8" s="226">
        <v>33.727171068566967</v>
      </c>
      <c r="S8" s="226">
        <v>34.298434135953087</v>
      </c>
      <c r="T8" s="226">
        <v>34.967793792232669</v>
      </c>
      <c r="U8" s="226">
        <v>36.356050326079462</v>
      </c>
      <c r="V8" s="226">
        <v>32.782476642956723</v>
      </c>
      <c r="W8" s="226">
        <v>33.65361672698134</v>
      </c>
      <c r="DA8" s="174" t="s">
        <v>2549</v>
      </c>
    </row>
    <row r="9" spans="1:105" ht="12" customHeight="1" x14ac:dyDescent="0.25">
      <c r="A9" s="202" t="s">
        <v>95</v>
      </c>
      <c r="B9" s="226">
        <v>22.549240747808831</v>
      </c>
      <c r="C9" s="226">
        <v>28.393461664987061</v>
      </c>
      <c r="D9" s="226">
        <v>26.92391442047548</v>
      </c>
      <c r="E9" s="226">
        <v>29.511924415967069</v>
      </c>
      <c r="F9" s="226">
        <v>29.87348168587274</v>
      </c>
      <c r="G9" s="226">
        <v>30.22510580719992</v>
      </c>
      <c r="H9" s="226">
        <v>25.86927072808118</v>
      </c>
      <c r="I9" s="226">
        <v>27.247850177745491</v>
      </c>
      <c r="J9" s="226">
        <v>26.650620299635381</v>
      </c>
      <c r="K9" s="226">
        <v>23.275953985074551</v>
      </c>
      <c r="L9" s="226">
        <v>19.08189855626296</v>
      </c>
      <c r="M9" s="226">
        <v>19.064217400407639</v>
      </c>
      <c r="N9" s="226">
        <v>15.437922346938731</v>
      </c>
      <c r="O9" s="226">
        <v>22.000537156471431</v>
      </c>
      <c r="P9" s="226">
        <v>19.443822012514602</v>
      </c>
      <c r="Q9" s="226">
        <v>20.95327524705349</v>
      </c>
      <c r="R9" s="226">
        <v>20.87872494720812</v>
      </c>
      <c r="S9" s="226">
        <v>21.232363988923339</v>
      </c>
      <c r="T9" s="226">
        <v>21.646729490429738</v>
      </c>
      <c r="U9" s="226">
        <v>22.506126392334899</v>
      </c>
      <c r="V9" s="226">
        <v>20.293914112306538</v>
      </c>
      <c r="W9" s="226">
        <v>20.833191307178922</v>
      </c>
      <c r="DA9" s="174" t="s">
        <v>2550</v>
      </c>
    </row>
    <row r="10" spans="1:105" ht="12" customHeight="1" x14ac:dyDescent="0.25">
      <c r="A10" s="56" t="s">
        <v>96</v>
      </c>
      <c r="B10" s="262">
        <v>26.228075797264822</v>
      </c>
      <c r="C10" s="262">
        <v>36.816497778774789</v>
      </c>
      <c r="D10" s="262">
        <v>31.782509997586601</v>
      </c>
      <c r="E10" s="262">
        <v>37.325860918294097</v>
      </c>
      <c r="F10" s="262">
        <v>37.8818697258477</v>
      </c>
      <c r="G10" s="262">
        <v>36.922526654073764</v>
      </c>
      <c r="H10" s="262">
        <v>31.06395553893508</v>
      </c>
      <c r="I10" s="262">
        <v>32.861384160107093</v>
      </c>
      <c r="J10" s="262">
        <v>31.909315292046291</v>
      </c>
      <c r="K10" s="262">
        <v>32.01363180389562</v>
      </c>
      <c r="L10" s="262">
        <v>31.296586360834208</v>
      </c>
      <c r="M10" s="262">
        <v>31.57129409033513</v>
      </c>
      <c r="N10" s="262">
        <v>19.025993688150901</v>
      </c>
      <c r="O10" s="262">
        <v>26.484654078782029</v>
      </c>
      <c r="P10" s="262">
        <v>25.222450972323941</v>
      </c>
      <c r="Q10" s="262">
        <v>30.084548912365801</v>
      </c>
      <c r="R10" s="262">
        <v>30.539048516392342</v>
      </c>
      <c r="S10" s="262">
        <v>30.939086071328219</v>
      </c>
      <c r="T10" s="262">
        <v>32.18023322067868</v>
      </c>
      <c r="U10" s="262">
        <v>33.534860465820913</v>
      </c>
      <c r="V10" s="262">
        <v>31.388917999775249</v>
      </c>
      <c r="W10" s="262">
        <v>31.657178453651952</v>
      </c>
      <c r="DA10" s="68" t="s">
        <v>2551</v>
      </c>
    </row>
    <row r="11" spans="1:105" ht="12" customHeight="1" x14ac:dyDescent="0.25">
      <c r="A11" s="37" t="s">
        <v>160</v>
      </c>
      <c r="B11" s="228">
        <v>2.9083441384226929</v>
      </c>
      <c r="C11" s="228">
        <v>2.6349791304381158</v>
      </c>
      <c r="D11" s="228">
        <v>2.5553452059061801</v>
      </c>
      <c r="E11" s="228">
        <v>2.891944457504187</v>
      </c>
      <c r="F11" s="228">
        <v>3.1495402196619988</v>
      </c>
      <c r="G11" s="228">
        <v>3.0842469981271949</v>
      </c>
      <c r="H11" s="228">
        <v>1.683693521128357</v>
      </c>
      <c r="I11" s="228">
        <v>2.9777142616112822</v>
      </c>
      <c r="J11" s="228">
        <v>2.7296703801632818</v>
      </c>
      <c r="K11" s="228">
        <v>2.9316371207284559</v>
      </c>
      <c r="L11" s="228">
        <v>3.8153205399086971</v>
      </c>
      <c r="M11" s="228">
        <v>2.4838754086828438</v>
      </c>
      <c r="N11" s="228">
        <v>2.0346670876938449</v>
      </c>
      <c r="O11" s="228">
        <v>4.3464109947454856</v>
      </c>
      <c r="P11" s="228">
        <v>2.472217868063415</v>
      </c>
      <c r="Q11" s="228">
        <v>2.2610984900731692</v>
      </c>
      <c r="R11" s="228">
        <v>2.3272730615394952</v>
      </c>
      <c r="S11" s="228">
        <v>2.2772266884512748</v>
      </c>
      <c r="T11" s="228">
        <v>2.381463436516785</v>
      </c>
      <c r="U11" s="228">
        <v>2.365568339705622</v>
      </c>
      <c r="V11" s="228">
        <v>2.058017832511331</v>
      </c>
      <c r="W11" s="228">
        <v>2.111636609249127</v>
      </c>
      <c r="DA11" s="69" t="s">
        <v>2552</v>
      </c>
    </row>
    <row r="12" spans="1:105" ht="12" customHeight="1" x14ac:dyDescent="0.25">
      <c r="A12" s="37" t="s">
        <v>162</v>
      </c>
      <c r="B12" s="228">
        <v>10.69681787699864</v>
      </c>
      <c r="C12" s="228">
        <v>22.778617991648051</v>
      </c>
      <c r="D12" s="228">
        <v>15.26142109307545</v>
      </c>
      <c r="E12" s="228">
        <v>21.73860605835695</v>
      </c>
      <c r="F12" s="228">
        <v>22.166109932225179</v>
      </c>
      <c r="G12" s="228">
        <v>19.966469593900019</v>
      </c>
      <c r="H12" s="228">
        <v>16.642150760411049</v>
      </c>
      <c r="I12" s="228">
        <v>16.824455820199258</v>
      </c>
      <c r="J12" s="228">
        <v>16.13312222291405</v>
      </c>
      <c r="K12" s="228">
        <v>21.068520123167168</v>
      </c>
      <c r="L12" s="228">
        <v>22.892848263702081</v>
      </c>
      <c r="M12" s="228">
        <v>24.650377306636319</v>
      </c>
      <c r="N12" s="228">
        <v>9.6603854338251711</v>
      </c>
      <c r="O12" s="228">
        <v>10.62807611938165</v>
      </c>
      <c r="P12" s="228">
        <v>8.1565469652268803</v>
      </c>
      <c r="Q12" s="228">
        <v>13.19877143784357</v>
      </c>
      <c r="R12" s="228">
        <v>13.56259296249252</v>
      </c>
      <c r="S12" s="228">
        <v>12.786164756678231</v>
      </c>
      <c r="T12" s="228">
        <v>12.95015075880594</v>
      </c>
      <c r="U12" s="228">
        <v>12.53682237636286</v>
      </c>
      <c r="V12" s="228">
        <v>10.96831239473341</v>
      </c>
      <c r="W12" s="228">
        <v>10.445257310554871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2.837489251934134E-3</v>
      </c>
      <c r="D13" s="228">
        <v>2.8374892519348609E-3</v>
      </c>
      <c r="E13" s="228">
        <v>3.9122957867580722E-2</v>
      </c>
      <c r="F13" s="228">
        <v>8.2631126397240365E-2</v>
      </c>
      <c r="G13" s="228">
        <v>9.380911435941254E-2</v>
      </c>
      <c r="H13" s="228">
        <v>9.7936371453141713E-2</v>
      </c>
      <c r="I13" s="228">
        <v>0.1157351676698133</v>
      </c>
      <c r="J13" s="228">
        <v>0.1293207222699872</v>
      </c>
      <c r="K13" s="228">
        <v>0.1700773860704696</v>
      </c>
      <c r="L13" s="228">
        <v>0.19466895958721861</v>
      </c>
      <c r="M13" s="228">
        <v>0.24342218400666821</v>
      </c>
      <c r="N13" s="228">
        <v>0.28013757523646499</v>
      </c>
      <c r="O13" s="228">
        <v>0.38409286328460812</v>
      </c>
      <c r="P13" s="228">
        <v>0.38589853826302672</v>
      </c>
      <c r="Q13" s="228">
        <v>0.38770421324124871</v>
      </c>
      <c r="R13" s="228">
        <v>0.38813413585539552</v>
      </c>
      <c r="S13" s="228">
        <v>0.57282889079921251</v>
      </c>
      <c r="T13" s="228">
        <v>0.5728288907991359</v>
      </c>
      <c r="U13" s="228">
        <v>0.58366294067030566</v>
      </c>
      <c r="V13" s="228">
        <v>0.58383490971580809</v>
      </c>
      <c r="W13" s="228">
        <v>0.58383490971537966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5.1531228784357443</v>
      </c>
      <c r="Q14" s="228">
        <v>6.8814654536245952</v>
      </c>
      <c r="R14" s="228">
        <v>7.27856143857875</v>
      </c>
      <c r="S14" s="228">
        <v>7.9923302415733657</v>
      </c>
      <c r="T14" s="228">
        <v>9.0497833138724157</v>
      </c>
      <c r="U14" s="228">
        <v>10.34240146820607</v>
      </c>
      <c r="V14" s="228">
        <v>11.14076263255823</v>
      </c>
      <c r="W14" s="228">
        <v>11.40439863098246</v>
      </c>
      <c r="DA14" s="69" t="s">
        <v>2555</v>
      </c>
    </row>
    <row r="15" spans="1:105" ht="12" customHeight="1" x14ac:dyDescent="0.25">
      <c r="A15" s="37" t="s">
        <v>38</v>
      </c>
      <c r="B15" s="228">
        <v>12.62291378184349</v>
      </c>
      <c r="C15" s="228">
        <v>11.40006316743669</v>
      </c>
      <c r="D15" s="228">
        <v>13.96290620935304</v>
      </c>
      <c r="E15" s="228">
        <v>12.656187444565379</v>
      </c>
      <c r="F15" s="228">
        <v>12.48358844756328</v>
      </c>
      <c r="G15" s="228">
        <v>13.778000947687129</v>
      </c>
      <c r="H15" s="228">
        <v>12.640174885942541</v>
      </c>
      <c r="I15" s="228">
        <v>12.943478910626739</v>
      </c>
      <c r="J15" s="228">
        <v>12.91720196669897</v>
      </c>
      <c r="K15" s="228">
        <v>7.8433971739295254</v>
      </c>
      <c r="L15" s="228">
        <v>4.3937485976362103</v>
      </c>
      <c r="M15" s="228">
        <v>4.1936191910092999</v>
      </c>
      <c r="N15" s="228">
        <v>7.0508035913954172</v>
      </c>
      <c r="O15" s="228">
        <v>11.126074101370291</v>
      </c>
      <c r="P15" s="228">
        <v>9.05466472233487</v>
      </c>
      <c r="Q15" s="228">
        <v>7.3555093175832233</v>
      </c>
      <c r="R15" s="228">
        <v>6.9824869179261801</v>
      </c>
      <c r="S15" s="228">
        <v>7.3105354938261362</v>
      </c>
      <c r="T15" s="228">
        <v>7.2260068206844066</v>
      </c>
      <c r="U15" s="228">
        <v>7.7064053408760591</v>
      </c>
      <c r="V15" s="228">
        <v>6.6379902302564684</v>
      </c>
      <c r="W15" s="228">
        <v>7.1120509931501159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177.53407128024224</v>
      </c>
      <c r="C16" s="263">
        <f t="shared" si="0"/>
        <v>245.00457042312041</v>
      </c>
      <c r="D16" s="263">
        <f t="shared" si="0"/>
        <v>212.3571539348182</v>
      </c>
      <c r="E16" s="263">
        <f t="shared" si="0"/>
        <v>248.87917669305887</v>
      </c>
      <c r="F16" s="263">
        <f t="shared" si="0"/>
        <v>249.40707610461916</v>
      </c>
      <c r="G16" s="263">
        <f t="shared" si="0"/>
        <v>242.06746284747572</v>
      </c>
      <c r="H16" s="263">
        <f t="shared" si="0"/>
        <v>205.52056809947783</v>
      </c>
      <c r="I16" s="263">
        <f t="shared" si="0"/>
        <v>216.57638543283036</v>
      </c>
      <c r="J16" s="263">
        <f t="shared" si="0"/>
        <v>210.32517895687909</v>
      </c>
      <c r="K16" s="263">
        <f t="shared" si="0"/>
        <v>209.94375528648922</v>
      </c>
      <c r="L16" s="263">
        <f t="shared" si="0"/>
        <v>205.22997166543217</v>
      </c>
      <c r="M16" s="263">
        <f t="shared" si="0"/>
        <v>206.17521140671832</v>
      </c>
      <c r="N16" s="263">
        <f t="shared" si="0"/>
        <v>124.24067345518444</v>
      </c>
      <c r="O16" s="263">
        <f t="shared" si="0"/>
        <v>179.92346349566978</v>
      </c>
      <c r="P16" s="263">
        <f t="shared" si="0"/>
        <v>149.4863698708692</v>
      </c>
      <c r="Q16" s="263">
        <f t="shared" si="0"/>
        <v>173.68477038710211</v>
      </c>
      <c r="R16" s="263">
        <f t="shared" si="0"/>
        <v>174.51933590171421</v>
      </c>
      <c r="S16" s="263">
        <f t="shared" si="0"/>
        <v>173.3732669231932</v>
      </c>
      <c r="T16" s="263">
        <f t="shared" si="0"/>
        <v>177.42988886657162</v>
      </c>
      <c r="U16" s="263">
        <f t="shared" si="0"/>
        <v>181.60060615599519</v>
      </c>
      <c r="V16" s="263">
        <f t="shared" si="0"/>
        <v>163.75975054729219</v>
      </c>
      <c r="W16" s="263">
        <f t="shared" si="0"/>
        <v>163.80159600826721</v>
      </c>
      <c r="DA16" s="70"/>
    </row>
    <row r="17" spans="1:105" ht="12" customHeight="1" x14ac:dyDescent="0.25">
      <c r="A17" s="60" t="s">
        <v>2558</v>
      </c>
      <c r="B17" s="331">
        <v>108.8820725206985</v>
      </c>
      <c r="C17" s="331">
        <v>178.92165066661599</v>
      </c>
      <c r="D17" s="331">
        <v>132.8650159181654</v>
      </c>
      <c r="E17" s="331">
        <v>176.23185406293709</v>
      </c>
      <c r="F17" s="331">
        <v>174.04080091597061</v>
      </c>
      <c r="G17" s="331">
        <v>157.5203804998433</v>
      </c>
      <c r="H17" s="331">
        <v>130.9048463058879</v>
      </c>
      <c r="I17" s="331">
        <v>139.11663459543971</v>
      </c>
      <c r="J17" s="331">
        <v>133.15537535959081</v>
      </c>
      <c r="K17" s="331">
        <v>162.08918751416371</v>
      </c>
      <c r="L17" s="331">
        <v>178.4847193128451</v>
      </c>
      <c r="M17" s="331">
        <v>180.2752502813986</v>
      </c>
      <c r="N17" s="331">
        <v>81.006509614610465</v>
      </c>
      <c r="O17" s="331">
        <v>122.20342673698489</v>
      </c>
      <c r="P17" s="331">
        <v>92.238553006499927</v>
      </c>
      <c r="Q17" s="331">
        <v>123.41511413546129</v>
      </c>
      <c r="R17" s="331">
        <v>125.55489892525929</v>
      </c>
      <c r="S17" s="331">
        <v>120.5770703093695</v>
      </c>
      <c r="T17" s="331">
        <v>124.1233485142519</v>
      </c>
      <c r="U17" s="331">
        <v>123.8888251222383</v>
      </c>
      <c r="V17" s="331">
        <v>111.73110557199659</v>
      </c>
      <c r="W17" s="331">
        <v>106.7045983833172</v>
      </c>
      <c r="DA17" s="72" t="s">
        <v>2559</v>
      </c>
    </row>
    <row r="18" spans="1:105" ht="12" customHeight="1" x14ac:dyDescent="0.25">
      <c r="A18" s="59" t="s">
        <v>30</v>
      </c>
      <c r="B18" s="232">
        <v>6.2691406255171218</v>
      </c>
      <c r="C18" s="232">
        <v>6.6885332118885081</v>
      </c>
      <c r="D18" s="232">
        <v>6.0882591594542212</v>
      </c>
      <c r="E18" s="232">
        <v>9.309213158007255</v>
      </c>
      <c r="F18" s="232">
        <v>2.0682738679129611</v>
      </c>
      <c r="G18" s="232">
        <v>1.4163423767602841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9.3641163659039979</v>
      </c>
      <c r="C19" s="232">
        <v>8.32546586234103</v>
      </c>
      <c r="D19" s="232">
        <v>8.0834906338028567</v>
      </c>
      <c r="E19" s="232">
        <v>8.2400059305372704</v>
      </c>
      <c r="F19" s="232">
        <v>8.5814803382862301</v>
      </c>
      <c r="G19" s="232">
        <v>8.0592506034421003</v>
      </c>
      <c r="H19" s="232">
        <v>7.4325781424518214</v>
      </c>
      <c r="I19" s="232">
        <v>7.2967826418372246</v>
      </c>
      <c r="J19" s="232">
        <v>6.9320988160935997</v>
      </c>
      <c r="K19" s="232">
        <v>6.5417407599751396</v>
      </c>
      <c r="L19" s="232">
        <v>6.9059838464382457</v>
      </c>
      <c r="M19" s="232">
        <v>6.0289715158856856</v>
      </c>
      <c r="N19" s="232">
        <v>5.4869196653696539</v>
      </c>
      <c r="O19" s="232">
        <v>4.2556559524183273</v>
      </c>
      <c r="P19" s="232">
        <v>2.089748783069231</v>
      </c>
      <c r="Q19" s="232">
        <v>1.86117358337395</v>
      </c>
      <c r="R19" s="232">
        <v>2.1765860526106189</v>
      </c>
      <c r="S19" s="232">
        <v>1.538756268679506</v>
      </c>
      <c r="T19" s="232">
        <v>1.5415166684924111</v>
      </c>
      <c r="U19" s="232">
        <v>1.835580516658595</v>
      </c>
      <c r="V19" s="232">
        <v>1.5297319517461481</v>
      </c>
      <c r="W19" s="232">
        <v>0.97940698899127254</v>
      </c>
      <c r="DA19" s="71" t="s">
        <v>2561</v>
      </c>
    </row>
    <row r="20" spans="1:105" ht="12" customHeight="1" x14ac:dyDescent="0.25">
      <c r="A20" s="59" t="s">
        <v>160</v>
      </c>
      <c r="B20" s="232">
        <v>15.817555410266101</v>
      </c>
      <c r="C20" s="232">
        <v>15.274223649407929</v>
      </c>
      <c r="D20" s="232">
        <v>14.547820542690451</v>
      </c>
      <c r="E20" s="232">
        <v>16.59994551699798</v>
      </c>
      <c r="F20" s="232">
        <v>19.01449378196185</v>
      </c>
      <c r="G20" s="232">
        <v>18.92611895740011</v>
      </c>
      <c r="H20" s="232">
        <v>9.9389453462309003</v>
      </c>
      <c r="I20" s="232">
        <v>17.8200162693498</v>
      </c>
      <c r="J20" s="232">
        <v>16.307566272138072</v>
      </c>
      <c r="K20" s="232">
        <v>17.886666219591561</v>
      </c>
      <c r="L20" s="232">
        <v>23.22429433053231</v>
      </c>
      <c r="M20" s="232">
        <v>15.34051462348925</v>
      </c>
      <c r="N20" s="232">
        <v>12.476185031977289</v>
      </c>
      <c r="O20" s="232">
        <v>22.548385000794109</v>
      </c>
      <c r="P20" s="232">
        <v>15.63051533102163</v>
      </c>
      <c r="Q20" s="232">
        <v>15.452994339272861</v>
      </c>
      <c r="R20" s="232">
        <v>16.319918173594861</v>
      </c>
      <c r="S20" s="232">
        <v>16.445978284252281</v>
      </c>
      <c r="T20" s="232">
        <v>17.568150698788319</v>
      </c>
      <c r="U20" s="232">
        <v>17.715284364468559</v>
      </c>
      <c r="V20" s="232">
        <v>16.130767814706829</v>
      </c>
      <c r="W20" s="232">
        <v>16.95264988667525</v>
      </c>
      <c r="DA20" s="71" t="s">
        <v>2562</v>
      </c>
    </row>
    <row r="21" spans="1:105" ht="12" customHeight="1" x14ac:dyDescent="0.25">
      <c r="A21" s="59" t="s">
        <v>70</v>
      </c>
      <c r="B21" s="232">
        <v>19.25468216606194</v>
      </c>
      <c r="C21" s="232">
        <v>16.592266170660999</v>
      </c>
      <c r="D21" s="232">
        <v>17.260740229948588</v>
      </c>
      <c r="E21" s="232">
        <v>17.30170507582131</v>
      </c>
      <c r="F21" s="232">
        <v>10.55468367674456</v>
      </c>
      <c r="G21" s="232">
        <v>6.5967762096102964</v>
      </c>
      <c r="H21" s="232">
        <v>15.293693825456691</v>
      </c>
      <c r="I21" s="232">
        <v>13.31452806287084</v>
      </c>
      <c r="J21" s="232">
        <v>13.533391827863779</v>
      </c>
      <c r="K21" s="232">
        <v>9.1163626326294871</v>
      </c>
      <c r="L21" s="232">
        <v>9.0030444238290048</v>
      </c>
      <c r="M21" s="232">
        <v>6.6640404931277208</v>
      </c>
      <c r="N21" s="232">
        <v>3.8077899699418389</v>
      </c>
      <c r="O21" s="232">
        <v>40.262871439574788</v>
      </c>
      <c r="P21" s="232">
        <v>22.94879170725789</v>
      </c>
      <c r="Q21" s="232">
        <v>15.896763949284329</v>
      </c>
      <c r="R21" s="232">
        <v>11.951202067676711</v>
      </c>
      <c r="S21" s="232">
        <v>10.25151216007783</v>
      </c>
      <c r="T21" s="232">
        <v>9.4799027928111279</v>
      </c>
      <c r="U21" s="232">
        <v>10.452119068694079</v>
      </c>
      <c r="V21" s="232">
        <v>8.1008451146378011</v>
      </c>
      <c r="W21" s="232">
        <v>4.9158829393767336</v>
      </c>
      <c r="DA21" s="71" t="s">
        <v>2563</v>
      </c>
    </row>
    <row r="22" spans="1:105" ht="12" customHeight="1" x14ac:dyDescent="0.25">
      <c r="A22" s="59" t="s">
        <v>162</v>
      </c>
      <c r="B22" s="232">
        <v>58.176577952949323</v>
      </c>
      <c r="C22" s="232">
        <v>132.04116177231751</v>
      </c>
      <c r="D22" s="232">
        <v>86.884705352269251</v>
      </c>
      <c r="E22" s="232">
        <v>124.7809843815733</v>
      </c>
      <c r="F22" s="232">
        <v>133.82186925106501</v>
      </c>
      <c r="G22" s="232">
        <v>122.5218923526305</v>
      </c>
      <c r="H22" s="232">
        <v>98.239628991748489</v>
      </c>
      <c r="I22" s="232">
        <v>100.6853076213818</v>
      </c>
      <c r="J22" s="232">
        <v>96.382318443495365</v>
      </c>
      <c r="K22" s="232">
        <v>128.54441790196739</v>
      </c>
      <c r="L22" s="232">
        <v>139.35139671204561</v>
      </c>
      <c r="M22" s="232">
        <v>152.24172364889591</v>
      </c>
      <c r="N22" s="232">
        <v>59.235614947321679</v>
      </c>
      <c r="O22" s="232">
        <v>55.136514344197707</v>
      </c>
      <c r="P22" s="232">
        <v>51.569497185151171</v>
      </c>
      <c r="Q22" s="232">
        <v>90.204182263530186</v>
      </c>
      <c r="R22" s="232">
        <v>95.10719263137706</v>
      </c>
      <c r="S22" s="232">
        <v>92.340823596359897</v>
      </c>
      <c r="T22" s="232">
        <v>95.533778354159992</v>
      </c>
      <c r="U22" s="232">
        <v>93.885841172417102</v>
      </c>
      <c r="V22" s="232">
        <v>85.969760690905773</v>
      </c>
      <c r="W22" s="232">
        <v>83.856658568273943</v>
      </c>
      <c r="DA22" s="71" t="s">
        <v>2564</v>
      </c>
    </row>
    <row r="23" spans="1:105" ht="12" customHeight="1" x14ac:dyDescent="0.25">
      <c r="A23" s="60" t="s">
        <v>2565</v>
      </c>
      <c r="B23" s="331">
        <v>68.651998759543758</v>
      </c>
      <c r="C23" s="331">
        <v>66.082919756504438</v>
      </c>
      <c r="D23" s="331">
        <v>79.492138016652802</v>
      </c>
      <c r="E23" s="331">
        <v>72.647322630121792</v>
      </c>
      <c r="F23" s="331">
        <v>75.366275188648558</v>
      </c>
      <c r="G23" s="331">
        <v>84.547082347632426</v>
      </c>
      <c r="H23" s="331">
        <v>74.615721793589941</v>
      </c>
      <c r="I23" s="331">
        <v>77.459750837390644</v>
      </c>
      <c r="J23" s="331">
        <v>77.169803597288279</v>
      </c>
      <c r="K23" s="331">
        <v>47.854567772325517</v>
      </c>
      <c r="L23" s="331">
        <v>26.74525235258708</v>
      </c>
      <c r="M23" s="331">
        <v>25.899961125319731</v>
      </c>
      <c r="N23" s="331">
        <v>43.234163840573977</v>
      </c>
      <c r="O23" s="331">
        <v>57.720036758684877</v>
      </c>
      <c r="P23" s="331">
        <v>57.247816864369277</v>
      </c>
      <c r="Q23" s="331">
        <v>50.269656251640818</v>
      </c>
      <c r="R23" s="331">
        <v>48.964436976454913</v>
      </c>
      <c r="S23" s="331">
        <v>52.796196613823703</v>
      </c>
      <c r="T23" s="331">
        <v>53.306540352319708</v>
      </c>
      <c r="U23" s="331">
        <v>57.711781033756893</v>
      </c>
      <c r="V23" s="331">
        <v>52.028644975295578</v>
      </c>
      <c r="W23" s="331">
        <v>57.096997624950014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86.50602923963784</v>
      </c>
      <c r="C24" s="263">
        <f t="shared" si="1"/>
        <v>120.74320492274104</v>
      </c>
      <c r="D24" s="263">
        <f t="shared" si="1"/>
        <v>104.98679894766069</v>
      </c>
      <c r="E24" s="263">
        <f t="shared" si="1"/>
        <v>122.72709310836359</v>
      </c>
      <c r="F24" s="263">
        <f t="shared" si="1"/>
        <v>123.97870635247999</v>
      </c>
      <c r="G24" s="263">
        <f t="shared" si="1"/>
        <v>121.01063064734829</v>
      </c>
      <c r="H24" s="263">
        <f t="shared" si="1"/>
        <v>102.59289279213343</v>
      </c>
      <c r="I24" s="263">
        <f t="shared" si="1"/>
        <v>107.69758659124787</v>
      </c>
      <c r="J24" s="263">
        <f t="shared" si="1"/>
        <v>104.63009875024618</v>
      </c>
      <c r="K24" s="263">
        <f t="shared" si="1"/>
        <v>102.97131738683282</v>
      </c>
      <c r="L24" s="263">
        <f t="shared" si="1"/>
        <v>96.933743883622782</v>
      </c>
      <c r="M24" s="263">
        <f t="shared" si="1"/>
        <v>97.487214080975747</v>
      </c>
      <c r="N24" s="263">
        <f t="shared" si="1"/>
        <v>61.9312217502858</v>
      </c>
      <c r="O24" s="263">
        <f t="shared" si="1"/>
        <v>85.738281684796874</v>
      </c>
      <c r="P24" s="263">
        <f t="shared" si="1"/>
        <v>72.59987500348916</v>
      </c>
      <c r="Q24" s="263">
        <f t="shared" si="1"/>
        <v>85.407945427079056</v>
      </c>
      <c r="R24" s="263">
        <f t="shared" si="1"/>
        <v>85.914704421214452</v>
      </c>
      <c r="S24" s="263">
        <f t="shared" si="1"/>
        <v>85.682209745774585</v>
      </c>
      <c r="T24" s="263">
        <f t="shared" si="1"/>
        <v>87.681630808750498</v>
      </c>
      <c r="U24" s="263">
        <f t="shared" si="1"/>
        <v>89.81802701883251</v>
      </c>
      <c r="V24" s="263">
        <f t="shared" si="1"/>
        <v>81.079071025372343</v>
      </c>
      <c r="W24" s="263">
        <f t="shared" si="1"/>
        <v>81.400612165663034</v>
      </c>
      <c r="DA24" s="70"/>
    </row>
    <row r="25" spans="1:105" ht="12" customHeight="1" x14ac:dyDescent="0.25">
      <c r="A25" s="60" t="s">
        <v>2568</v>
      </c>
      <c r="B25" s="264">
        <v>64.390427736979177</v>
      </c>
      <c r="C25" s="264">
        <v>92.895771366696025</v>
      </c>
      <c r="D25" s="264">
        <v>78.580652112194343</v>
      </c>
      <c r="E25" s="264">
        <v>93.782705700395852</v>
      </c>
      <c r="F25" s="264">
        <v>94.679714699027869</v>
      </c>
      <c r="G25" s="264">
        <v>91.366776874902214</v>
      </c>
      <c r="H25" s="264">
        <v>77.221108039592238</v>
      </c>
      <c r="I25" s="264">
        <v>80.973733532305161</v>
      </c>
      <c r="J25" s="264">
        <v>78.491990379449931</v>
      </c>
      <c r="K25" s="264">
        <v>80.142977901471227</v>
      </c>
      <c r="L25" s="264">
        <v>78.218804914980268</v>
      </c>
      <c r="M25" s="264">
        <v>78.789616245960559</v>
      </c>
      <c r="N25" s="264">
        <v>46.79018252540358</v>
      </c>
      <c r="O25" s="264">
        <v>64.160831781334508</v>
      </c>
      <c r="P25" s="264">
        <v>53.529972645061378</v>
      </c>
      <c r="Q25" s="264">
        <v>64.85761778093044</v>
      </c>
      <c r="R25" s="264">
        <v>65.437493415298775</v>
      </c>
      <c r="S25" s="264">
        <v>64.858160448945924</v>
      </c>
      <c r="T25" s="264">
        <v>66.451184577752088</v>
      </c>
      <c r="U25" s="264">
        <v>67.744710749427114</v>
      </c>
      <c r="V25" s="264">
        <v>61.175424492148629</v>
      </c>
      <c r="W25" s="264">
        <v>60.968059152852931</v>
      </c>
      <c r="DA25" s="72" t="s">
        <v>2569</v>
      </c>
    </row>
    <row r="26" spans="1:105" ht="12" customHeight="1" x14ac:dyDescent="0.25">
      <c r="A26" s="60" t="s">
        <v>2570</v>
      </c>
      <c r="B26" s="264">
        <v>22.115601502658659</v>
      </c>
      <c r="C26" s="264">
        <v>27.847433556045019</v>
      </c>
      <c r="D26" s="264">
        <v>26.406146835466341</v>
      </c>
      <c r="E26" s="264">
        <v>28.944387407967731</v>
      </c>
      <c r="F26" s="264">
        <v>29.29899165345212</v>
      </c>
      <c r="G26" s="264">
        <v>29.643853772446079</v>
      </c>
      <c r="H26" s="264">
        <v>25.371784752541181</v>
      </c>
      <c r="I26" s="264">
        <v>26.723853058942701</v>
      </c>
      <c r="J26" s="264">
        <v>26.13810837079625</v>
      </c>
      <c r="K26" s="264">
        <v>22.828339485361589</v>
      </c>
      <c r="L26" s="264">
        <v>18.714938968642521</v>
      </c>
      <c r="M26" s="264">
        <v>18.697597835015191</v>
      </c>
      <c r="N26" s="264">
        <v>15.141039224882221</v>
      </c>
      <c r="O26" s="264">
        <v>21.577449903462369</v>
      </c>
      <c r="P26" s="264">
        <v>19.06990235842779</v>
      </c>
      <c r="Q26" s="264">
        <v>20.55032764614862</v>
      </c>
      <c r="R26" s="264">
        <v>20.47721100591567</v>
      </c>
      <c r="S26" s="264">
        <v>20.824049296828662</v>
      </c>
      <c r="T26" s="264">
        <v>21.23044623099841</v>
      </c>
      <c r="U26" s="264">
        <v>22.073316269405399</v>
      </c>
      <c r="V26" s="264">
        <v>19.903646533223721</v>
      </c>
      <c r="W26" s="264">
        <v>20.432553012810111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253.62010182891743</v>
      </c>
      <c r="C27" s="263">
        <f t="shared" si="2"/>
        <v>350.0065291758865</v>
      </c>
      <c r="D27" s="263">
        <f t="shared" si="2"/>
        <v>303.36736276402598</v>
      </c>
      <c r="E27" s="263">
        <f t="shared" si="2"/>
        <v>355.54168099008427</v>
      </c>
      <c r="F27" s="263">
        <f t="shared" si="2"/>
        <v>356.29582300659871</v>
      </c>
      <c r="G27" s="263">
        <f t="shared" si="2"/>
        <v>345.81066121067954</v>
      </c>
      <c r="H27" s="263">
        <f t="shared" si="2"/>
        <v>293.60081157068282</v>
      </c>
      <c r="I27" s="263">
        <f t="shared" si="2"/>
        <v>309.39483633261466</v>
      </c>
      <c r="J27" s="263">
        <f t="shared" si="2"/>
        <v>300.4645413669702</v>
      </c>
      <c r="K27" s="263">
        <f t="shared" si="2"/>
        <v>299.91965040927022</v>
      </c>
      <c r="L27" s="263">
        <f t="shared" si="2"/>
        <v>293.18567380776028</v>
      </c>
      <c r="M27" s="263">
        <f t="shared" si="2"/>
        <v>294.53601629531198</v>
      </c>
      <c r="N27" s="263">
        <f t="shared" si="2"/>
        <v>177.48667636454917</v>
      </c>
      <c r="O27" s="263">
        <f t="shared" si="2"/>
        <v>257.03351927952832</v>
      </c>
      <c r="P27" s="263">
        <f t="shared" si="2"/>
        <v>213.55195695838466</v>
      </c>
      <c r="Q27" s="263">
        <f t="shared" si="2"/>
        <v>248.12110055300298</v>
      </c>
      <c r="R27" s="263">
        <f t="shared" si="2"/>
        <v>249.31333700244878</v>
      </c>
      <c r="S27" s="263">
        <f t="shared" si="2"/>
        <v>247.67609560456174</v>
      </c>
      <c r="T27" s="263">
        <f t="shared" si="2"/>
        <v>253.47126980938799</v>
      </c>
      <c r="U27" s="263">
        <f t="shared" si="2"/>
        <v>259.42943736570754</v>
      </c>
      <c r="V27" s="263">
        <f t="shared" si="2"/>
        <v>233.94250078184601</v>
      </c>
      <c r="W27" s="263">
        <f t="shared" si="2"/>
        <v>234.00228001181029</v>
      </c>
      <c r="DA27" s="70"/>
    </row>
    <row r="28" spans="1:105" ht="12" customHeight="1" x14ac:dyDescent="0.25">
      <c r="A28" s="60" t="s">
        <v>2573</v>
      </c>
      <c r="B28" s="331">
        <v>155.54581788671209</v>
      </c>
      <c r="C28" s="331">
        <v>255.60235809516581</v>
      </c>
      <c r="D28" s="331">
        <v>189.80716559737911</v>
      </c>
      <c r="E28" s="331">
        <v>251.75979151848171</v>
      </c>
      <c r="F28" s="331">
        <v>248.62971559424361</v>
      </c>
      <c r="G28" s="331">
        <v>225.02911499977611</v>
      </c>
      <c r="H28" s="331">
        <v>187.0069232941257</v>
      </c>
      <c r="I28" s="331">
        <v>198.73804942205669</v>
      </c>
      <c r="J28" s="331">
        <v>190.2219647994155</v>
      </c>
      <c r="K28" s="331">
        <v>231.5559821630909</v>
      </c>
      <c r="L28" s="331">
        <v>254.97817044692161</v>
      </c>
      <c r="M28" s="331">
        <v>257.53607183056948</v>
      </c>
      <c r="N28" s="331">
        <v>115.7235851637292</v>
      </c>
      <c r="O28" s="331">
        <v>174.5763239099785</v>
      </c>
      <c r="P28" s="331">
        <v>131.7693614378571</v>
      </c>
      <c r="Q28" s="331">
        <v>176.3073059078018</v>
      </c>
      <c r="R28" s="331">
        <v>179.36414132179891</v>
      </c>
      <c r="S28" s="331">
        <v>172.2529575848136</v>
      </c>
      <c r="T28" s="331">
        <v>177.31906930607411</v>
      </c>
      <c r="U28" s="331">
        <v>176.98403588891199</v>
      </c>
      <c r="V28" s="331">
        <v>159.6158651028523</v>
      </c>
      <c r="W28" s="331">
        <v>152.43514054759601</v>
      </c>
      <c r="DA28" s="72" t="s">
        <v>2574</v>
      </c>
    </row>
    <row r="29" spans="1:105" ht="12" customHeight="1" x14ac:dyDescent="0.25">
      <c r="A29" s="59" t="s">
        <v>30</v>
      </c>
      <c r="B29" s="232">
        <v>8.9559151793101748</v>
      </c>
      <c r="C29" s="232">
        <v>9.5550474455550169</v>
      </c>
      <c r="D29" s="232">
        <v>8.6975130849346041</v>
      </c>
      <c r="E29" s="232">
        <v>13.298875940010371</v>
      </c>
      <c r="F29" s="232">
        <v>2.9546769541613731</v>
      </c>
      <c r="G29" s="232">
        <v>2.023346252514691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13.37730909414857</v>
      </c>
      <c r="C30" s="232">
        <v>11.893522660487189</v>
      </c>
      <c r="D30" s="232">
        <v>11.547843762575511</v>
      </c>
      <c r="E30" s="232">
        <v>11.77143704362468</v>
      </c>
      <c r="F30" s="232">
        <v>12.25925762612319</v>
      </c>
      <c r="G30" s="232">
        <v>11.51321514777443</v>
      </c>
      <c r="H30" s="232">
        <v>10.61796877493118</v>
      </c>
      <c r="I30" s="232">
        <v>10.423975202624611</v>
      </c>
      <c r="J30" s="232">
        <v>9.9029983087051452</v>
      </c>
      <c r="K30" s="232">
        <v>9.3453439428216303</v>
      </c>
      <c r="L30" s="232">
        <v>9.8656912091974949</v>
      </c>
      <c r="M30" s="232">
        <v>8.6128164512652692</v>
      </c>
      <c r="N30" s="232">
        <v>7.8384566648137914</v>
      </c>
      <c r="O30" s="232">
        <v>6.0795085034547496</v>
      </c>
      <c r="P30" s="232">
        <v>2.9853554043846162</v>
      </c>
      <c r="Q30" s="232">
        <v>2.6588194048199281</v>
      </c>
      <c r="R30" s="232">
        <v>3.1094086465865982</v>
      </c>
      <c r="S30" s="232">
        <v>2.198223240970723</v>
      </c>
      <c r="T30" s="232">
        <v>2.2021666692748729</v>
      </c>
      <c r="U30" s="232">
        <v>2.6222578809408499</v>
      </c>
      <c r="V30" s="232">
        <v>2.1853313596373551</v>
      </c>
      <c r="W30" s="232">
        <v>1.3991528414161041</v>
      </c>
      <c r="DA30" s="71" t="s">
        <v>2576</v>
      </c>
    </row>
    <row r="31" spans="1:105" ht="12" customHeight="1" x14ac:dyDescent="0.25">
      <c r="A31" s="59" t="s">
        <v>160</v>
      </c>
      <c r="B31" s="232">
        <v>22.596507728951579</v>
      </c>
      <c r="C31" s="232">
        <v>21.820319499154198</v>
      </c>
      <c r="D31" s="232">
        <v>20.782600775272069</v>
      </c>
      <c r="E31" s="232">
        <v>23.71420788142569</v>
      </c>
      <c r="F31" s="232">
        <v>27.16356254565979</v>
      </c>
      <c r="G31" s="232">
        <v>27.03731279628586</v>
      </c>
      <c r="H31" s="232">
        <v>14.19849335175843</v>
      </c>
      <c r="I31" s="232">
        <v>25.457166099071141</v>
      </c>
      <c r="J31" s="232">
        <v>23.296523245911541</v>
      </c>
      <c r="K31" s="232">
        <v>25.55238031370223</v>
      </c>
      <c r="L31" s="232">
        <v>33.177563329331868</v>
      </c>
      <c r="M31" s="232">
        <v>21.91502089069893</v>
      </c>
      <c r="N31" s="232">
        <v>17.82312147425327</v>
      </c>
      <c r="O31" s="232">
        <v>32.211978572563012</v>
      </c>
      <c r="P31" s="232">
        <v>22.32930761574519</v>
      </c>
      <c r="Q31" s="232">
        <v>22.075706198961221</v>
      </c>
      <c r="R31" s="232">
        <v>23.31416881942123</v>
      </c>
      <c r="S31" s="232">
        <v>23.494254691788971</v>
      </c>
      <c r="T31" s="232">
        <v>25.097358141126179</v>
      </c>
      <c r="U31" s="232">
        <v>25.30754909209795</v>
      </c>
      <c r="V31" s="232">
        <v>23.04395402100976</v>
      </c>
      <c r="W31" s="232">
        <v>24.218071266678919</v>
      </c>
      <c r="DA31" s="71" t="s">
        <v>2577</v>
      </c>
    </row>
    <row r="32" spans="1:105" ht="12" customHeight="1" x14ac:dyDescent="0.25">
      <c r="A32" s="59" t="s">
        <v>70</v>
      </c>
      <c r="B32" s="232">
        <v>27.50668880865992</v>
      </c>
      <c r="C32" s="232">
        <v>23.703237386658579</v>
      </c>
      <c r="D32" s="232">
        <v>24.65820032849798</v>
      </c>
      <c r="E32" s="232">
        <v>24.716721536887601</v>
      </c>
      <c r="F32" s="232">
        <v>15.07811953820651</v>
      </c>
      <c r="G32" s="232">
        <v>9.4239660137289931</v>
      </c>
      <c r="H32" s="232">
        <v>21.848134036366709</v>
      </c>
      <c r="I32" s="232">
        <v>19.020754375529769</v>
      </c>
      <c r="J32" s="232">
        <v>19.333416896948261</v>
      </c>
      <c r="K32" s="232">
        <v>13.02337518947069</v>
      </c>
      <c r="L32" s="232">
        <v>12.861492034041429</v>
      </c>
      <c r="M32" s="232">
        <v>9.5200578473253188</v>
      </c>
      <c r="N32" s="232">
        <v>5.4396999570597702</v>
      </c>
      <c r="O32" s="232">
        <v>57.518387770821143</v>
      </c>
      <c r="P32" s="232">
        <v>32.783988153225572</v>
      </c>
      <c r="Q32" s="232">
        <v>22.709662784691901</v>
      </c>
      <c r="R32" s="232">
        <v>17.073145810966729</v>
      </c>
      <c r="S32" s="232">
        <v>14.64501737153976</v>
      </c>
      <c r="T32" s="232">
        <v>13.54271827544447</v>
      </c>
      <c r="U32" s="232">
        <v>14.93159866956297</v>
      </c>
      <c r="V32" s="232">
        <v>11.57263587805401</v>
      </c>
      <c r="W32" s="232">
        <v>7.0226899133953369</v>
      </c>
      <c r="DA32" s="71" t="s">
        <v>2578</v>
      </c>
    </row>
    <row r="33" spans="1:105" ht="12" customHeight="1" x14ac:dyDescent="0.25">
      <c r="A33" s="59" t="s">
        <v>162</v>
      </c>
      <c r="B33" s="232">
        <v>83.10939707564188</v>
      </c>
      <c r="C33" s="232">
        <v>188.63023110331079</v>
      </c>
      <c r="D33" s="232">
        <v>124.1210076460989</v>
      </c>
      <c r="E33" s="232">
        <v>178.25854911653329</v>
      </c>
      <c r="F33" s="232">
        <v>191.17409893009281</v>
      </c>
      <c r="G33" s="232">
        <v>175.03127478947209</v>
      </c>
      <c r="H33" s="232">
        <v>140.34232713106931</v>
      </c>
      <c r="I33" s="232">
        <v>143.83615374483119</v>
      </c>
      <c r="J33" s="232">
        <v>137.68902634785059</v>
      </c>
      <c r="K33" s="232">
        <v>183.63488271709639</v>
      </c>
      <c r="L33" s="232">
        <v>199.07342387435079</v>
      </c>
      <c r="M33" s="232">
        <v>217.48817664127989</v>
      </c>
      <c r="N33" s="232">
        <v>84.622307067602392</v>
      </c>
      <c r="O33" s="232">
        <v>78.766449063139575</v>
      </c>
      <c r="P33" s="232">
        <v>73.670710264501693</v>
      </c>
      <c r="Q33" s="232">
        <v>128.8631175193288</v>
      </c>
      <c r="R33" s="232">
        <v>135.86741804482429</v>
      </c>
      <c r="S33" s="232">
        <v>131.91546228051411</v>
      </c>
      <c r="T33" s="232">
        <v>136.4768262202285</v>
      </c>
      <c r="U33" s="232">
        <v>134.12263024631019</v>
      </c>
      <c r="V33" s="232">
        <v>122.8139438441511</v>
      </c>
      <c r="W33" s="232">
        <v>119.79522652610559</v>
      </c>
      <c r="DA33" s="71" t="s">
        <v>2579</v>
      </c>
    </row>
    <row r="34" spans="1:105" ht="12" customHeight="1" x14ac:dyDescent="0.25">
      <c r="A34" s="60" t="s">
        <v>2580</v>
      </c>
      <c r="B34" s="331">
        <v>98.074283942205355</v>
      </c>
      <c r="C34" s="331">
        <v>94.404171080720673</v>
      </c>
      <c r="D34" s="331">
        <v>113.5601971666469</v>
      </c>
      <c r="E34" s="331">
        <v>103.7818894716026</v>
      </c>
      <c r="F34" s="331">
        <v>107.6661074123551</v>
      </c>
      <c r="G34" s="331">
        <v>120.7815462109034</v>
      </c>
      <c r="H34" s="331">
        <v>106.5938882765571</v>
      </c>
      <c r="I34" s="331">
        <v>110.656786910558</v>
      </c>
      <c r="J34" s="331">
        <v>110.24257656755471</v>
      </c>
      <c r="K34" s="331">
        <v>68.36366824617933</v>
      </c>
      <c r="L34" s="331">
        <v>38.207503360838693</v>
      </c>
      <c r="M34" s="331">
        <v>36.999944464742477</v>
      </c>
      <c r="N34" s="331">
        <v>61.763091200819972</v>
      </c>
      <c r="O34" s="331">
        <v>82.457195369549822</v>
      </c>
      <c r="P34" s="331">
        <v>81.782595520527579</v>
      </c>
      <c r="Q34" s="331">
        <v>71.813794645201156</v>
      </c>
      <c r="R34" s="331">
        <v>69.949195680649865</v>
      </c>
      <c r="S34" s="331">
        <v>75.423138019748151</v>
      </c>
      <c r="T34" s="331">
        <v>76.152200503313864</v>
      </c>
      <c r="U34" s="331">
        <v>82.445401476795567</v>
      </c>
      <c r="V34" s="331">
        <v>74.326635678993711</v>
      </c>
      <c r="W34" s="331">
        <v>81.567139464214293</v>
      </c>
      <c r="DA34" s="72" t="s">
        <v>2581</v>
      </c>
    </row>
    <row r="35" spans="1:105" ht="12" customHeight="1" x14ac:dyDescent="0.25">
      <c r="A35" s="57" t="s">
        <v>2582</v>
      </c>
      <c r="B35" s="263">
        <v>210.8656857893404</v>
      </c>
      <c r="C35" s="263">
        <v>268.7919021981786</v>
      </c>
      <c r="D35" s="263">
        <v>232.73521520621091</v>
      </c>
      <c r="E35" s="263">
        <v>270.18804747080168</v>
      </c>
      <c r="F35" s="263">
        <v>272.3050558695349</v>
      </c>
      <c r="G35" s="263">
        <v>258.69887517758667</v>
      </c>
      <c r="H35" s="263">
        <v>224.97051281625659</v>
      </c>
      <c r="I35" s="263">
        <v>226.39641150790069</v>
      </c>
      <c r="J35" s="263">
        <v>218.89479001354329</v>
      </c>
      <c r="K35" s="263">
        <v>219.20275278661791</v>
      </c>
      <c r="L35" s="263">
        <v>230.2625010956381</v>
      </c>
      <c r="M35" s="263">
        <v>214.39989061107411</v>
      </c>
      <c r="N35" s="263">
        <v>139.53041394053699</v>
      </c>
      <c r="O35" s="263">
        <v>178.8992038879496</v>
      </c>
      <c r="P35" s="263">
        <v>129.3108201318189</v>
      </c>
      <c r="Q35" s="263">
        <v>150.91538029513069</v>
      </c>
      <c r="R35" s="263">
        <v>151.3538582668389</v>
      </c>
      <c r="S35" s="263">
        <v>149.89553972956131</v>
      </c>
      <c r="T35" s="263">
        <v>153.48535950214861</v>
      </c>
      <c r="U35" s="263">
        <v>156.7183866199731</v>
      </c>
      <c r="V35" s="263">
        <v>141.32530727937049</v>
      </c>
      <c r="W35" s="263">
        <v>140.607277041022</v>
      </c>
      <c r="DA35" s="70" t="s">
        <v>2583</v>
      </c>
    </row>
    <row r="36" spans="1:105" ht="12" customHeight="1" x14ac:dyDescent="0.25">
      <c r="A36" s="46" t="s">
        <v>30</v>
      </c>
      <c r="B36" s="231">
        <v>5.1962683568040013</v>
      </c>
      <c r="C36" s="231">
        <v>5.5391364534572478</v>
      </c>
      <c r="D36" s="231">
        <v>5.6355519172547446</v>
      </c>
      <c r="E36" s="231">
        <v>8.0238971444402267</v>
      </c>
      <c r="F36" s="231">
        <v>1.7841858933129819</v>
      </c>
      <c r="G36" s="231">
        <v>1.325315669949698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7.7615839982156603</v>
      </c>
      <c r="C38" s="231">
        <v>6.8947690007935618</v>
      </c>
      <c r="D38" s="231">
        <v>7.4824231272576478</v>
      </c>
      <c r="E38" s="231">
        <v>7.102314549467426</v>
      </c>
      <c r="F38" s="231">
        <v>7.4027702041040051</v>
      </c>
      <c r="G38" s="231">
        <v>7.5412917724208848</v>
      </c>
      <c r="H38" s="231">
        <v>6.8037953010084191</v>
      </c>
      <c r="I38" s="231">
        <v>7.1335843739208542</v>
      </c>
      <c r="J38" s="231">
        <v>6.8894944487025924</v>
      </c>
      <c r="K38" s="231">
        <v>5.5780055809423388</v>
      </c>
      <c r="L38" s="231">
        <v>4.6934152281040831</v>
      </c>
      <c r="M38" s="231">
        <v>4.5638010268077807</v>
      </c>
      <c r="N38" s="231">
        <v>4.7504620189039164</v>
      </c>
      <c r="O38" s="231">
        <v>4.3515079430862533</v>
      </c>
      <c r="P38" s="231">
        <v>2.833064342202436</v>
      </c>
      <c r="Q38" s="231">
        <v>2.2584248965762379</v>
      </c>
      <c r="R38" s="231">
        <v>2.6221738304628501</v>
      </c>
      <c r="S38" s="231">
        <v>1.911687730240037</v>
      </c>
      <c r="T38" s="231">
        <v>1.9049839021223249</v>
      </c>
      <c r="U38" s="231">
        <v>2.3205794871751322</v>
      </c>
      <c r="V38" s="231">
        <v>1.93360392850803</v>
      </c>
      <c r="W38" s="231">
        <v>1.289711880677858</v>
      </c>
      <c r="DA38" s="73" t="s">
        <v>2586</v>
      </c>
    </row>
    <row r="39" spans="1:105" ht="12" customHeight="1" x14ac:dyDescent="0.25">
      <c r="A39" s="46" t="s">
        <v>160</v>
      </c>
      <c r="B39" s="231">
        <v>13.11061077906191</v>
      </c>
      <c r="C39" s="231">
        <v>12.649411512872749</v>
      </c>
      <c r="D39" s="231">
        <v>13.46608214335386</v>
      </c>
      <c r="E39" s="231">
        <v>14.308003605775809</v>
      </c>
      <c r="F39" s="231">
        <v>16.40275598922349</v>
      </c>
      <c r="G39" s="231">
        <v>17.709758909388128</v>
      </c>
      <c r="H39" s="231">
        <v>9.0981283139740121</v>
      </c>
      <c r="I39" s="231">
        <v>17.42145762615754</v>
      </c>
      <c r="J39" s="231">
        <v>16.20734070364238</v>
      </c>
      <c r="K39" s="231">
        <v>15.251586337351849</v>
      </c>
      <c r="L39" s="231">
        <v>15.783595660900501</v>
      </c>
      <c r="M39" s="231">
        <v>11.61243774430986</v>
      </c>
      <c r="N39" s="231">
        <v>10.801623998486731</v>
      </c>
      <c r="O39" s="231">
        <v>23.05625208705251</v>
      </c>
      <c r="P39" s="231">
        <v>21.19022917650809</v>
      </c>
      <c r="Q39" s="231">
        <v>18.75130157349405</v>
      </c>
      <c r="R39" s="231">
        <v>19.660909936810619</v>
      </c>
      <c r="S39" s="231">
        <v>20.431809466991979</v>
      </c>
      <c r="T39" s="231">
        <v>21.710465384705358</v>
      </c>
      <c r="U39" s="231">
        <v>22.39603500504262</v>
      </c>
      <c r="V39" s="231">
        <v>20.389530323116329</v>
      </c>
      <c r="W39" s="231">
        <v>22.3237471383942</v>
      </c>
      <c r="DA39" s="73" t="s">
        <v>2587</v>
      </c>
    </row>
    <row r="40" spans="1:105" ht="12" customHeight="1" x14ac:dyDescent="0.25">
      <c r="A40" s="46" t="s">
        <v>70</v>
      </c>
      <c r="B40" s="231">
        <v>15.959523264254891</v>
      </c>
      <c r="C40" s="231">
        <v>13.740953880293871</v>
      </c>
      <c r="D40" s="231">
        <v>15.977276122530061</v>
      </c>
      <c r="E40" s="231">
        <v>14.91287175355078</v>
      </c>
      <c r="F40" s="231">
        <v>9.1049439905319751</v>
      </c>
      <c r="G40" s="231">
        <v>6.1728089374449464</v>
      </c>
      <c r="H40" s="231">
        <v>13.99987463170868</v>
      </c>
      <c r="I40" s="231">
        <v>13.01673819785201</v>
      </c>
      <c r="J40" s="231">
        <v>13.45021621066944</v>
      </c>
      <c r="K40" s="231">
        <v>7.7733318253496044</v>
      </c>
      <c r="L40" s="231">
        <v>6.1186105756516609</v>
      </c>
      <c r="M40" s="231">
        <v>5.0445345056099571</v>
      </c>
      <c r="N40" s="231">
        <v>3.2967061177035388</v>
      </c>
      <c r="O40" s="231">
        <v>41.169729611532269</v>
      </c>
      <c r="P40" s="231">
        <v>31.111588153182041</v>
      </c>
      <c r="Q40" s="231">
        <v>19.289789946930451</v>
      </c>
      <c r="R40" s="231">
        <v>14.3978361282101</v>
      </c>
      <c r="S40" s="231">
        <v>12.736058602474589</v>
      </c>
      <c r="T40" s="231">
        <v>11.715126137203089</v>
      </c>
      <c r="U40" s="231">
        <v>13.21378871054708</v>
      </c>
      <c r="V40" s="231">
        <v>10.23958865474366</v>
      </c>
      <c r="W40" s="231">
        <v>6.4733789958611956</v>
      </c>
      <c r="DA40" s="73" t="s">
        <v>2588</v>
      </c>
    </row>
    <row r="41" spans="1:105" ht="12" customHeight="1" x14ac:dyDescent="0.25">
      <c r="A41" s="46" t="s">
        <v>34</v>
      </c>
      <c r="B41" s="231">
        <v>119.5423903691929</v>
      </c>
      <c r="C41" s="231">
        <v>119.5423903694346</v>
      </c>
      <c r="D41" s="231">
        <v>108.6748925192112</v>
      </c>
      <c r="E41" s="231">
        <v>117.213585554396</v>
      </c>
      <c r="F41" s="231">
        <v>121.09484092842381</v>
      </c>
      <c r="G41" s="231">
        <v>110.2273430781412</v>
      </c>
      <c r="H41" s="231">
        <v>104.0173688734708</v>
      </c>
      <c r="I41" s="231">
        <v>89.268615648993119</v>
      </c>
      <c r="J41" s="231">
        <v>85.387446259509574</v>
      </c>
      <c r="K41" s="231">
        <v>80.729922613846369</v>
      </c>
      <c r="L41" s="231">
        <v>108.6748925192552</v>
      </c>
      <c r="M41" s="231">
        <v>77.624935511453245</v>
      </c>
      <c r="N41" s="231">
        <v>69.086156491696315</v>
      </c>
      <c r="O41" s="231">
        <v>53.561220980145627</v>
      </c>
      <c r="P41" s="231">
        <v>3.8812553740243838</v>
      </c>
      <c r="Q41" s="231">
        <v>0.77626827170890145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48.220502486992117</v>
      </c>
      <c r="C42" s="231">
        <v>109.3504344465055</v>
      </c>
      <c r="D42" s="231">
        <v>80.424182841781061</v>
      </c>
      <c r="E42" s="231">
        <v>107.55256832834959</v>
      </c>
      <c r="F42" s="231">
        <v>115.44075232911671</v>
      </c>
      <c r="G42" s="231">
        <v>114.64755027541911</v>
      </c>
      <c r="H42" s="231">
        <v>89.928731766603363</v>
      </c>
      <c r="I42" s="231">
        <v>98.433401731486867</v>
      </c>
      <c r="J42" s="231">
        <v>95.789957051382686</v>
      </c>
      <c r="K42" s="231">
        <v>109.6071377274943</v>
      </c>
      <c r="L42" s="231">
        <v>94.705400697281519</v>
      </c>
      <c r="M42" s="231">
        <v>115.243691711114</v>
      </c>
      <c r="N42" s="231">
        <v>51.284975201967193</v>
      </c>
      <c r="O42" s="231">
        <v>56.378378046872918</v>
      </c>
      <c r="P42" s="231">
        <v>69.912567866642249</v>
      </c>
      <c r="Q42" s="231">
        <v>109.4574803871616</v>
      </c>
      <c r="R42" s="231">
        <v>114.5774095665403</v>
      </c>
      <c r="S42" s="231">
        <v>114.72045512503971</v>
      </c>
      <c r="T42" s="231">
        <v>118.0592552733029</v>
      </c>
      <c r="U42" s="231">
        <v>118.69245461239331</v>
      </c>
      <c r="V42" s="231">
        <v>108.66705556818749</v>
      </c>
      <c r="W42" s="231">
        <v>110.424910221274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1.0748065348188729</v>
      </c>
      <c r="C44" s="231">
        <v>1.074806534821046</v>
      </c>
      <c r="D44" s="231">
        <v>1.074806534822393</v>
      </c>
      <c r="E44" s="231">
        <v>1.0748065348218601</v>
      </c>
      <c r="F44" s="231">
        <v>1.0748065348218769</v>
      </c>
      <c r="G44" s="231">
        <v>1.0748065348227109</v>
      </c>
      <c r="H44" s="231">
        <v>1.122613929491268</v>
      </c>
      <c r="I44" s="231">
        <v>1.122613929490301</v>
      </c>
      <c r="J44" s="231">
        <v>1.1703353396366221</v>
      </c>
      <c r="K44" s="231">
        <v>0.2627687016334353</v>
      </c>
      <c r="L44" s="231">
        <v>0.28658641444515898</v>
      </c>
      <c r="M44" s="231">
        <v>0.31049011177926111</v>
      </c>
      <c r="N44" s="231">
        <v>0.31049011177927233</v>
      </c>
      <c r="O44" s="231">
        <v>0.3821152192599771</v>
      </c>
      <c r="P44" s="231">
        <v>0.38211521925971698</v>
      </c>
      <c r="Q44" s="231">
        <v>0.38211521925945491</v>
      </c>
      <c r="R44" s="231">
        <v>9.5528804815034798E-2</v>
      </c>
      <c r="S44" s="231">
        <v>9.5528804814930618E-2</v>
      </c>
      <c r="T44" s="231">
        <v>9.5528804814911231E-2</v>
      </c>
      <c r="U44" s="231">
        <v>9.5528804814971849E-2</v>
      </c>
      <c r="V44" s="231">
        <v>9.5528804814966742E-2</v>
      </c>
      <c r="W44" s="231">
        <v>9.5528804814793672E-2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2593</v>
      </c>
    </row>
    <row r="46" spans="1:105" ht="12" customHeight="1" x14ac:dyDescent="0.25">
      <c r="A46" s="57" t="s">
        <v>2594</v>
      </c>
      <c r="B46" s="263">
        <v>104.0734188360407</v>
      </c>
      <c r="C46" s="263">
        <v>131.04674614609411</v>
      </c>
      <c r="D46" s="263">
        <v>124.2642204021945</v>
      </c>
      <c r="E46" s="263">
        <v>136.20888191984801</v>
      </c>
      <c r="F46" s="263">
        <v>137.87760778095111</v>
      </c>
      <c r="G46" s="263">
        <v>139.50048834092269</v>
      </c>
      <c r="H46" s="263">
        <v>119.3966341296055</v>
      </c>
      <c r="I46" s="263">
        <v>125.7593085126715</v>
      </c>
      <c r="J46" s="263">
        <v>123.0028629213941</v>
      </c>
      <c r="K46" s="263">
        <v>107.4274799311133</v>
      </c>
      <c r="L46" s="263">
        <v>88.070301028905973</v>
      </c>
      <c r="M46" s="263">
        <v>87.988695694189161</v>
      </c>
      <c r="N46" s="263">
        <v>71.251949293563356</v>
      </c>
      <c r="O46" s="263">
        <v>101.5409407221758</v>
      </c>
      <c r="P46" s="263">
        <v>89.740716980836595</v>
      </c>
      <c r="Q46" s="263">
        <v>96.707424217169986</v>
      </c>
      <c r="R46" s="263">
        <v>96.363345910191342</v>
      </c>
      <c r="S46" s="263">
        <v>97.99552610272309</v>
      </c>
      <c r="T46" s="263">
        <v>99.907982263521902</v>
      </c>
      <c r="U46" s="263">
        <v>103.8744295030842</v>
      </c>
      <c r="V46" s="263">
        <v>93.66421897987631</v>
      </c>
      <c r="W46" s="263">
        <v>96.153190648518091</v>
      </c>
      <c r="DA46" s="70" t="s">
        <v>2595</v>
      </c>
    </row>
    <row r="47" spans="1:105" ht="12" customHeight="1" x14ac:dyDescent="0.25">
      <c r="A47" s="41" t="s">
        <v>2596</v>
      </c>
      <c r="B47" s="352">
        <v>70.473906742012929</v>
      </c>
      <c r="C47" s="352">
        <v>88.739048548925567</v>
      </c>
      <c r="D47" s="352">
        <v>84.146222714079869</v>
      </c>
      <c r="E47" s="352">
        <v>92.234618111046629</v>
      </c>
      <c r="F47" s="352">
        <v>93.36460530689952</v>
      </c>
      <c r="G47" s="352">
        <v>94.463548096672184</v>
      </c>
      <c r="H47" s="352">
        <v>80.850109019827428</v>
      </c>
      <c r="I47" s="352">
        <v>85.158630120766873</v>
      </c>
      <c r="J47" s="352">
        <v>83.292087330958523</v>
      </c>
      <c r="K47" s="352">
        <v>72.745128264902917</v>
      </c>
      <c r="L47" s="352">
        <v>59.637304615025819</v>
      </c>
      <c r="M47" s="352">
        <v>59.582045099072502</v>
      </c>
      <c r="N47" s="352">
        <v>48.248662202709362</v>
      </c>
      <c r="O47" s="352">
        <v>68.759024801756183</v>
      </c>
      <c r="P47" s="352">
        <v>60.768436265482983</v>
      </c>
      <c r="Q47" s="352">
        <v>65.485981644152133</v>
      </c>
      <c r="R47" s="352">
        <v>65.252987064083953</v>
      </c>
      <c r="S47" s="352">
        <v>66.358227152870313</v>
      </c>
      <c r="T47" s="352">
        <v>67.653257705644336</v>
      </c>
      <c r="U47" s="352">
        <v>70.339159984865177</v>
      </c>
      <c r="V47" s="352">
        <v>63.425257931138397</v>
      </c>
      <c r="W47" s="352">
        <v>65.110679234878958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1.0000000000000004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0.99999999999999933</v>
      </c>
      <c r="H51" s="234">
        <f t="shared" si="3"/>
        <v>1.0000000000000004</v>
      </c>
      <c r="I51" s="234">
        <f t="shared" si="3"/>
        <v>0.99999999999999978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1.0000000000000004</v>
      </c>
      <c r="M51" s="234">
        <f t="shared" si="3"/>
        <v>1.0000000000000004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0.99999999999999989</v>
      </c>
      <c r="S51" s="234">
        <f t="shared" si="3"/>
        <v>1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2.0859159009603695E-2</v>
      </c>
      <c r="C52" s="301">
        <f t="shared" si="4"/>
        <v>1.9785926333845495E-2</v>
      </c>
      <c r="D52" s="301">
        <f t="shared" si="4"/>
        <v>2.1130741107890073E-2</v>
      </c>
      <c r="E52" s="301">
        <f t="shared" si="4"/>
        <v>2.0164614395871149E-2</v>
      </c>
      <c r="F52" s="301">
        <f t="shared" si="4"/>
        <v>2.0270902553198411E-2</v>
      </c>
      <c r="G52" s="301">
        <f t="shared" si="4"/>
        <v>2.0966990646333557E-2</v>
      </c>
      <c r="H52" s="301">
        <f t="shared" si="4"/>
        <v>2.1002367039963953E-2</v>
      </c>
      <c r="I52" s="301">
        <f t="shared" si="4"/>
        <v>2.1181189020404907E-2</v>
      </c>
      <c r="J52" s="301">
        <f t="shared" si="4"/>
        <v>2.1306778411799579E-2</v>
      </c>
      <c r="K52" s="301">
        <f t="shared" si="4"/>
        <v>1.9328422975202413E-2</v>
      </c>
      <c r="L52" s="301">
        <f t="shared" si="4"/>
        <v>1.6713045467758182E-2</v>
      </c>
      <c r="M52" s="301">
        <f t="shared" si="4"/>
        <v>1.6897064064787849E-2</v>
      </c>
      <c r="N52" s="301">
        <f t="shared" si="4"/>
        <v>2.0699569525283516E-2</v>
      </c>
      <c r="O52" s="301">
        <f t="shared" si="4"/>
        <v>2.103147050589876E-2</v>
      </c>
      <c r="P52" s="301">
        <f t="shared" si="4"/>
        <v>2.2372815871458666E-2</v>
      </c>
      <c r="Q52" s="301">
        <f t="shared" si="4"/>
        <v>2.1146425092034689E-2</v>
      </c>
      <c r="R52" s="301">
        <f t="shared" si="4"/>
        <v>2.1016365231852616E-2</v>
      </c>
      <c r="S52" s="301">
        <f t="shared" si="4"/>
        <v>2.1363597181412078E-2</v>
      </c>
      <c r="T52" s="301">
        <f t="shared" si="4"/>
        <v>2.1292268727716085E-2</v>
      </c>
      <c r="U52" s="301">
        <f t="shared" si="4"/>
        <v>2.1527515144060191E-2</v>
      </c>
      <c r="V52" s="301">
        <f t="shared" si="4"/>
        <v>2.1497300553182799E-2</v>
      </c>
      <c r="W52" s="301">
        <f t="shared" si="4"/>
        <v>2.1904893985674908E-2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2.8368456253061031E-2</v>
      </c>
      <c r="C53" s="235">
        <f t="shared" si="5"/>
        <v>2.6908859814029882E-2</v>
      </c>
      <c r="D53" s="235">
        <f t="shared" si="5"/>
        <v>2.8737807906730511E-2</v>
      </c>
      <c r="E53" s="235">
        <f t="shared" si="5"/>
        <v>2.7423875578384764E-2</v>
      </c>
      <c r="F53" s="235">
        <f t="shared" si="5"/>
        <v>2.7568427472349846E-2</v>
      </c>
      <c r="G53" s="235">
        <f t="shared" si="5"/>
        <v>2.8515107279013647E-2</v>
      </c>
      <c r="H53" s="235">
        <f t="shared" si="5"/>
        <v>2.8563219174350986E-2</v>
      </c>
      <c r="I53" s="235">
        <f t="shared" si="5"/>
        <v>2.8806417067750667E-2</v>
      </c>
      <c r="J53" s="235">
        <f t="shared" si="5"/>
        <v>2.8977218640047427E-2</v>
      </c>
      <c r="K53" s="235">
        <f t="shared" si="5"/>
        <v>2.6286655246275287E-2</v>
      </c>
      <c r="L53" s="235">
        <f t="shared" si="5"/>
        <v>2.2729741836151118E-2</v>
      </c>
      <c r="M53" s="235">
        <f t="shared" si="5"/>
        <v>2.298000712811147E-2</v>
      </c>
      <c r="N53" s="235">
        <f t="shared" si="5"/>
        <v>2.8151414554385582E-2</v>
      </c>
      <c r="O53" s="235">
        <f t="shared" si="5"/>
        <v>2.8602799888022317E-2</v>
      </c>
      <c r="P53" s="235">
        <f t="shared" si="5"/>
        <v>3.0427029585183778E-2</v>
      </c>
      <c r="Q53" s="235">
        <f t="shared" si="5"/>
        <v>2.8759138125167189E-2</v>
      </c>
      <c r="R53" s="235">
        <f t="shared" si="5"/>
        <v>2.8582256715319561E-2</v>
      </c>
      <c r="S53" s="235">
        <f t="shared" si="5"/>
        <v>2.9054492166720423E-2</v>
      </c>
      <c r="T53" s="235">
        <f t="shared" si="5"/>
        <v>2.8957485469693869E-2</v>
      </c>
      <c r="U53" s="235">
        <f t="shared" si="5"/>
        <v>2.9277420595921855E-2</v>
      </c>
      <c r="V53" s="235">
        <f t="shared" si="5"/>
        <v>2.9236328752328612E-2</v>
      </c>
      <c r="W53" s="235">
        <f t="shared" si="5"/>
        <v>2.9790655820517889E-2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3.5043387136134217E-2</v>
      </c>
      <c r="C54" s="235">
        <f t="shared" si="6"/>
        <v>3.3240356240860448E-2</v>
      </c>
      <c r="D54" s="235">
        <f t="shared" si="6"/>
        <v>3.5499645061255344E-2</v>
      </c>
      <c r="E54" s="235">
        <f t="shared" si="6"/>
        <v>3.3876552185063538E-2</v>
      </c>
      <c r="F54" s="235">
        <f t="shared" si="6"/>
        <v>3.4055116289373334E-2</v>
      </c>
      <c r="G54" s="235">
        <f t="shared" si="6"/>
        <v>3.5224544285840383E-2</v>
      </c>
      <c r="H54" s="235">
        <f t="shared" si="6"/>
        <v>3.5283976627139453E-2</v>
      </c>
      <c r="I54" s="235">
        <f t="shared" si="6"/>
        <v>3.5584397554280243E-2</v>
      </c>
      <c r="J54" s="235">
        <f t="shared" si="6"/>
        <v>3.5795387731823287E-2</v>
      </c>
      <c r="K54" s="235">
        <f t="shared" si="6"/>
        <v>3.2471750598340052E-2</v>
      </c>
      <c r="L54" s="235">
        <f t="shared" si="6"/>
        <v>2.8077916385833741E-2</v>
      </c>
      <c r="M54" s="235">
        <f t="shared" si="6"/>
        <v>2.8387067628843583E-2</v>
      </c>
      <c r="N54" s="235">
        <f t="shared" si="6"/>
        <v>3.4775276802476315E-2</v>
      </c>
      <c r="O54" s="235">
        <f t="shared" si="6"/>
        <v>3.5332870449909917E-2</v>
      </c>
      <c r="P54" s="235">
        <f t="shared" si="6"/>
        <v>3.7586330664050559E-2</v>
      </c>
      <c r="Q54" s="235">
        <f t="shared" si="6"/>
        <v>3.5525994154618275E-2</v>
      </c>
      <c r="R54" s="235">
        <f t="shared" si="6"/>
        <v>3.5307493589512393E-2</v>
      </c>
      <c r="S54" s="235">
        <f t="shared" si="6"/>
        <v>3.5890843264772293E-2</v>
      </c>
      <c r="T54" s="235">
        <f t="shared" si="6"/>
        <v>3.5771011462563028E-2</v>
      </c>
      <c r="U54" s="235">
        <f t="shared" si="6"/>
        <v>3.6166225442021104E-2</v>
      </c>
      <c r="V54" s="235">
        <f t="shared" si="6"/>
        <v>3.6115464929347113E-2</v>
      </c>
      <c r="W54" s="235">
        <f t="shared" si="6"/>
        <v>3.6800221895933849E-2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2.1693525369987855E-2</v>
      </c>
      <c r="C55" s="235">
        <f t="shared" si="7"/>
        <v>2.0577363387199319E-2</v>
      </c>
      <c r="D55" s="235">
        <f t="shared" si="7"/>
        <v>2.1975970752205677E-2</v>
      </c>
      <c r="E55" s="235">
        <f t="shared" si="7"/>
        <v>2.097119897170599E-2</v>
      </c>
      <c r="F55" s="235">
        <f t="shared" si="7"/>
        <v>2.1081738655326348E-2</v>
      </c>
      <c r="G55" s="235">
        <f t="shared" si="7"/>
        <v>2.1805670272186908E-2</v>
      </c>
      <c r="H55" s="235">
        <f t="shared" si="7"/>
        <v>2.1842461721562508E-2</v>
      </c>
      <c r="I55" s="235">
        <f t="shared" si="7"/>
        <v>2.2028436581221097E-2</v>
      </c>
      <c r="J55" s="235">
        <f t="shared" si="7"/>
        <v>2.215904954827156E-2</v>
      </c>
      <c r="K55" s="235">
        <f t="shared" si="7"/>
        <v>2.0101559894210509E-2</v>
      </c>
      <c r="L55" s="235">
        <f t="shared" si="7"/>
        <v>1.7381567286468506E-2</v>
      </c>
      <c r="M55" s="235">
        <f t="shared" si="7"/>
        <v>1.7572946627379352E-2</v>
      </c>
      <c r="N55" s="235">
        <f t="shared" si="7"/>
        <v>2.1527552306294863E-2</v>
      </c>
      <c r="O55" s="235">
        <f t="shared" si="7"/>
        <v>2.187272932613471E-2</v>
      </c>
      <c r="P55" s="235">
        <f t="shared" si="7"/>
        <v>2.3267728506317018E-2</v>
      </c>
      <c r="Q55" s="235">
        <f t="shared" si="7"/>
        <v>2.1992282095716076E-2</v>
      </c>
      <c r="R55" s="235">
        <f t="shared" si="7"/>
        <v>2.1857019841126715E-2</v>
      </c>
      <c r="S55" s="235">
        <f t="shared" si="7"/>
        <v>2.2218141068668561E-2</v>
      </c>
      <c r="T55" s="235">
        <f t="shared" si="7"/>
        <v>2.2143959476824723E-2</v>
      </c>
      <c r="U55" s="235">
        <f t="shared" si="7"/>
        <v>2.2388615749822583E-2</v>
      </c>
      <c r="V55" s="235">
        <f t="shared" si="7"/>
        <v>2.2357192575310113E-2</v>
      </c>
      <c r="W55" s="235">
        <f t="shared" si="7"/>
        <v>2.2781089745101905E-2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2.5232753247765916E-2</v>
      </c>
      <c r="C56" s="302">
        <f t="shared" si="8"/>
        <v>2.6681722094212657E-2</v>
      </c>
      <c r="D56" s="302">
        <f t="shared" si="8"/>
        <v>2.5941677693325286E-2</v>
      </c>
      <c r="E56" s="302">
        <f t="shared" si="8"/>
        <v>2.6523788997110023E-2</v>
      </c>
      <c r="F56" s="302">
        <f t="shared" si="8"/>
        <v>2.6733264161609531E-2</v>
      </c>
      <c r="G56" s="302">
        <f t="shared" si="8"/>
        <v>2.6637473065287905E-2</v>
      </c>
      <c r="H56" s="302">
        <f t="shared" si="8"/>
        <v>2.6228542231110548E-2</v>
      </c>
      <c r="I56" s="302">
        <f t="shared" si="8"/>
        <v>2.6566680021357834E-2</v>
      </c>
      <c r="J56" s="302">
        <f t="shared" si="8"/>
        <v>2.6531468710975819E-2</v>
      </c>
      <c r="K56" s="302">
        <f t="shared" si="8"/>
        <v>2.7647585897010402E-2</v>
      </c>
      <c r="L56" s="302">
        <f t="shared" si="8"/>
        <v>2.8507840562283508E-2</v>
      </c>
      <c r="M56" s="302">
        <f t="shared" si="8"/>
        <v>2.9101675371940181E-2</v>
      </c>
      <c r="N56" s="302">
        <f t="shared" si="8"/>
        <v>2.6530971272965553E-2</v>
      </c>
      <c r="O56" s="302">
        <f t="shared" si="8"/>
        <v>2.6330796645622399E-2</v>
      </c>
      <c r="P56" s="302">
        <f t="shared" si="8"/>
        <v>3.0182807737604227E-2</v>
      </c>
      <c r="Q56" s="302">
        <f t="shared" si="8"/>
        <v>3.1576346828935821E-2</v>
      </c>
      <c r="R56" s="302">
        <f t="shared" si="8"/>
        <v>3.196998815970202E-2</v>
      </c>
      <c r="S56" s="302">
        <f t="shared" si="8"/>
        <v>3.2375527248264098E-2</v>
      </c>
      <c r="T56" s="302">
        <f t="shared" si="8"/>
        <v>3.2919420031027082E-2</v>
      </c>
      <c r="U56" s="302">
        <f t="shared" si="8"/>
        <v>3.335976578576786E-2</v>
      </c>
      <c r="V56" s="302">
        <f t="shared" si="8"/>
        <v>3.4580223438810669E-2</v>
      </c>
      <c r="W56" s="302">
        <f t="shared" si="8"/>
        <v>3.4617117118337884E-2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0.17079687615333178</v>
      </c>
      <c r="C57" s="303">
        <f t="shared" si="9"/>
        <v>0.17756017693813356</v>
      </c>
      <c r="D57" s="303">
        <f t="shared" si="9"/>
        <v>0.17333120775128316</v>
      </c>
      <c r="E57" s="303">
        <f t="shared" si="9"/>
        <v>0.1768537578498498</v>
      </c>
      <c r="F57" s="303">
        <f t="shared" si="9"/>
        <v>0.17600676253659323</v>
      </c>
      <c r="G57" s="303">
        <f t="shared" si="9"/>
        <v>0.1746377105227381</v>
      </c>
      <c r="H57" s="303">
        <f t="shared" si="9"/>
        <v>0.17352924977640435</v>
      </c>
      <c r="I57" s="303">
        <f t="shared" si="9"/>
        <v>0.17509048018011172</v>
      </c>
      <c r="J57" s="303">
        <f t="shared" si="9"/>
        <v>0.17487795816213442</v>
      </c>
      <c r="K57" s="303">
        <f t="shared" si="9"/>
        <v>0.18131145017785275</v>
      </c>
      <c r="L57" s="303">
        <f t="shared" si="9"/>
        <v>0.1869425388246769</v>
      </c>
      <c r="M57" s="303">
        <f t="shared" si="9"/>
        <v>0.19004745434037304</v>
      </c>
      <c r="N57" s="303">
        <f t="shared" si="9"/>
        <v>0.1732485457737869</v>
      </c>
      <c r="O57" s="303">
        <f t="shared" si="9"/>
        <v>0.17887823322094962</v>
      </c>
      <c r="P57" s="303">
        <f t="shared" si="9"/>
        <v>0.17888500868356014</v>
      </c>
      <c r="Q57" s="303">
        <f t="shared" si="9"/>
        <v>0.18229725047972936</v>
      </c>
      <c r="R57" s="303">
        <f t="shared" si="9"/>
        <v>0.18269662525412464</v>
      </c>
      <c r="S57" s="303">
        <f t="shared" si="9"/>
        <v>0.18142264818203913</v>
      </c>
      <c r="T57" s="303">
        <f t="shared" si="9"/>
        <v>0.18150549120022638</v>
      </c>
      <c r="U57" s="303">
        <f t="shared" si="9"/>
        <v>0.18065241971386781</v>
      </c>
      <c r="V57" s="303">
        <f t="shared" si="9"/>
        <v>0.18040917384440611</v>
      </c>
      <c r="W57" s="303">
        <f t="shared" si="9"/>
        <v>0.1791170063210332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0.10475013456025811</v>
      </c>
      <c r="C58" s="304">
        <f t="shared" si="10"/>
        <v>0.12966843800326619</v>
      </c>
      <c r="D58" s="304">
        <f t="shared" si="10"/>
        <v>0.10844774122400364</v>
      </c>
      <c r="E58" s="304">
        <f t="shared" si="10"/>
        <v>0.12523050766241942</v>
      </c>
      <c r="F58" s="304">
        <f t="shared" si="10"/>
        <v>0.1228207250448914</v>
      </c>
      <c r="G58" s="304">
        <f t="shared" si="10"/>
        <v>0.11364186779821928</v>
      </c>
      <c r="H58" s="304">
        <f t="shared" si="10"/>
        <v>0.11052820640589675</v>
      </c>
      <c r="I58" s="304">
        <f t="shared" si="10"/>
        <v>0.11246839448205281</v>
      </c>
      <c r="J58" s="304">
        <f t="shared" si="10"/>
        <v>0.11071399190855752</v>
      </c>
      <c r="K58" s="304">
        <f t="shared" si="10"/>
        <v>0.13998332842164898</v>
      </c>
      <c r="L58" s="304">
        <f t="shared" si="10"/>
        <v>0.16258047642352794</v>
      </c>
      <c r="M58" s="304">
        <f t="shared" si="10"/>
        <v>0.16617348013271888</v>
      </c>
      <c r="N58" s="304">
        <f t="shared" si="10"/>
        <v>0.11296026976225244</v>
      </c>
      <c r="O58" s="304">
        <f t="shared" si="10"/>
        <v>0.12149350975996362</v>
      </c>
      <c r="P58" s="304">
        <f t="shared" si="10"/>
        <v>0.11037858749115413</v>
      </c>
      <c r="Q58" s="304">
        <f t="shared" si="10"/>
        <v>0.12953488048718004</v>
      </c>
      <c r="R58" s="304">
        <f t="shared" si="10"/>
        <v>0.13143790743442935</v>
      </c>
      <c r="S58" s="304">
        <f t="shared" si="10"/>
        <v>0.12617522755252028</v>
      </c>
      <c r="T58" s="304">
        <f t="shared" si="10"/>
        <v>0.12697448826357649</v>
      </c>
      <c r="U58" s="304">
        <f t="shared" si="10"/>
        <v>0.12324196767611784</v>
      </c>
      <c r="V58" s="304">
        <f t="shared" si="10"/>
        <v>0.12309078623776235</v>
      </c>
      <c r="W58" s="304">
        <f t="shared" si="10"/>
        <v>0.11668145298256623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6.6046741593073666E-2</v>
      </c>
      <c r="C59" s="304">
        <f t="shared" si="11"/>
        <v>4.7891738934867367E-2</v>
      </c>
      <c r="D59" s="304">
        <f t="shared" si="11"/>
        <v>6.4883466527279512E-2</v>
      </c>
      <c r="E59" s="304">
        <f t="shared" si="11"/>
        <v>5.1623250187430393E-2</v>
      </c>
      <c r="F59" s="304">
        <f t="shared" si="11"/>
        <v>5.3186037491701824E-2</v>
      </c>
      <c r="G59" s="304">
        <f t="shared" si="11"/>
        <v>6.0995842724518821E-2</v>
      </c>
      <c r="H59" s="304">
        <f t="shared" si="11"/>
        <v>6.3001043370507617E-2</v>
      </c>
      <c r="I59" s="304">
        <f t="shared" si="11"/>
        <v>6.262208569805891E-2</v>
      </c>
      <c r="J59" s="304">
        <f t="shared" si="11"/>
        <v>6.4163966253576885E-2</v>
      </c>
      <c r="K59" s="304">
        <f t="shared" si="11"/>
        <v>4.1328121756203769E-2</v>
      </c>
      <c r="L59" s="304">
        <f t="shared" si="11"/>
        <v>2.4362062401148958E-2</v>
      </c>
      <c r="M59" s="304">
        <f t="shared" si="11"/>
        <v>2.3873974207654164E-2</v>
      </c>
      <c r="N59" s="304">
        <f t="shared" si="11"/>
        <v>6.028827601153447E-2</v>
      </c>
      <c r="O59" s="304">
        <f t="shared" si="11"/>
        <v>5.7384723460985991E-2</v>
      </c>
      <c r="P59" s="304">
        <f t="shared" si="11"/>
        <v>6.850642119240602E-2</v>
      </c>
      <c r="Q59" s="304">
        <f t="shared" si="11"/>
        <v>5.2762369992549345E-2</v>
      </c>
      <c r="R59" s="304">
        <f t="shared" si="11"/>
        <v>5.1258717819695293E-2</v>
      </c>
      <c r="S59" s="304">
        <f t="shared" si="11"/>
        <v>5.5247420629518852E-2</v>
      </c>
      <c r="T59" s="304">
        <f t="shared" si="11"/>
        <v>5.4531002936649871E-2</v>
      </c>
      <c r="U59" s="304">
        <f t="shared" si="11"/>
        <v>5.7410452037749984E-2</v>
      </c>
      <c r="V59" s="304">
        <f t="shared" si="11"/>
        <v>5.7318387606643761E-2</v>
      </c>
      <c r="W59" s="304">
        <f t="shared" si="11"/>
        <v>6.2435553338466995E-2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8.3223234030589288E-2</v>
      </c>
      <c r="C60" s="303">
        <f t="shared" si="12"/>
        <v>8.7505244465986745E-2</v>
      </c>
      <c r="D60" s="303">
        <f t="shared" si="12"/>
        <v>8.5692844918823799E-2</v>
      </c>
      <c r="E60" s="303">
        <f t="shared" si="12"/>
        <v>8.7209978330050619E-2</v>
      </c>
      <c r="F60" s="303">
        <f t="shared" si="12"/>
        <v>8.7491866988656089E-2</v>
      </c>
      <c r="G60" s="303">
        <f t="shared" si="12"/>
        <v>8.730218938379708E-2</v>
      </c>
      <c r="H60" s="303">
        <f t="shared" si="12"/>
        <v>8.6623289742917109E-2</v>
      </c>
      <c r="I60" s="303">
        <f t="shared" si="12"/>
        <v>8.7067766473316918E-2</v>
      </c>
      <c r="J60" s="303">
        <f t="shared" si="12"/>
        <v>8.6996231846767622E-2</v>
      </c>
      <c r="K60" s="303">
        <f t="shared" si="12"/>
        <v>8.8928002915131657E-2</v>
      </c>
      <c r="L60" s="303">
        <f t="shared" si="12"/>
        <v>8.8296266048930358E-2</v>
      </c>
      <c r="M60" s="303">
        <f t="shared" si="12"/>
        <v>8.9861418064832846E-2</v>
      </c>
      <c r="N60" s="303">
        <f t="shared" si="12"/>
        <v>8.6360559773536918E-2</v>
      </c>
      <c r="O60" s="303">
        <f t="shared" si="12"/>
        <v>8.52402018569728E-2</v>
      </c>
      <c r="P60" s="303">
        <f t="shared" si="12"/>
        <v>8.6877681768867121E-2</v>
      </c>
      <c r="Q60" s="303">
        <f t="shared" si="12"/>
        <v>8.9643056128515308E-2</v>
      </c>
      <c r="R60" s="303">
        <f t="shared" si="12"/>
        <v>8.9940329398808611E-2</v>
      </c>
      <c r="S60" s="303">
        <f t="shared" si="12"/>
        <v>8.9660266949078513E-2</v>
      </c>
      <c r="T60" s="303">
        <f t="shared" si="12"/>
        <v>8.9695696541562467E-2</v>
      </c>
      <c r="U60" s="303">
        <f t="shared" si="12"/>
        <v>8.934906252977827E-2</v>
      </c>
      <c r="V60" s="303">
        <f t="shared" si="12"/>
        <v>8.9322365055356512E-2</v>
      </c>
      <c r="W60" s="303">
        <f t="shared" si="12"/>
        <v>8.9011550064977157E-2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6.1946891840793508E-2</v>
      </c>
      <c r="C61" s="304">
        <f t="shared" si="13"/>
        <v>6.7323599605464329E-2</v>
      </c>
      <c r="D61" s="304">
        <f t="shared" si="13"/>
        <v>6.4139488988775917E-2</v>
      </c>
      <c r="E61" s="304">
        <f t="shared" si="13"/>
        <v>6.6642071646262027E-2</v>
      </c>
      <c r="F61" s="304">
        <f t="shared" si="13"/>
        <v>6.6815546384393715E-2</v>
      </c>
      <c r="G61" s="304">
        <f t="shared" si="13"/>
        <v>6.5915858924536844E-2</v>
      </c>
      <c r="H61" s="304">
        <f t="shared" si="13"/>
        <v>6.5200875362153854E-2</v>
      </c>
      <c r="I61" s="304">
        <f t="shared" si="13"/>
        <v>6.5462953672503904E-2</v>
      </c>
      <c r="J61" s="304">
        <f t="shared" si="13"/>
        <v>6.5263317866732048E-2</v>
      </c>
      <c r="K61" s="304">
        <f t="shared" si="13"/>
        <v>6.9213011480425177E-2</v>
      </c>
      <c r="L61" s="304">
        <f t="shared" si="13"/>
        <v>7.1248959671817019E-2</v>
      </c>
      <c r="M61" s="304">
        <f t="shared" si="13"/>
        <v>7.2626412718749256E-2</v>
      </c>
      <c r="N61" s="304">
        <f t="shared" si="13"/>
        <v>6.5246998857747721E-2</v>
      </c>
      <c r="O61" s="304">
        <f t="shared" si="13"/>
        <v>6.3788101940956063E-2</v>
      </c>
      <c r="P61" s="304">
        <f t="shared" si="13"/>
        <v>6.4057409579979269E-2</v>
      </c>
      <c r="Q61" s="304">
        <f t="shared" si="13"/>
        <v>6.8073702534639929E-2</v>
      </c>
      <c r="R61" s="304">
        <f t="shared" si="13"/>
        <v>6.8503636862318931E-2</v>
      </c>
      <c r="S61" s="304">
        <f t="shared" si="13"/>
        <v>6.7869397824038183E-2</v>
      </c>
      <c r="T61" s="304">
        <f t="shared" si="13"/>
        <v>6.7977582439292056E-2</v>
      </c>
      <c r="U61" s="304">
        <f t="shared" si="13"/>
        <v>6.739099708283687E-2</v>
      </c>
      <c r="V61" s="304">
        <f t="shared" si="13"/>
        <v>6.7395118491110059E-2</v>
      </c>
      <c r="W61" s="304">
        <f t="shared" si="13"/>
        <v>6.6668558199588737E-2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2.1276342189795776E-2</v>
      </c>
      <c r="C62" s="304">
        <f t="shared" si="14"/>
        <v>2.0181644860522419E-2</v>
      </c>
      <c r="D62" s="304">
        <f t="shared" si="14"/>
        <v>2.1553355930047882E-2</v>
      </c>
      <c r="E62" s="304">
        <f t="shared" si="14"/>
        <v>2.0567906683788589E-2</v>
      </c>
      <c r="F62" s="304">
        <f t="shared" si="14"/>
        <v>2.0676320604262385E-2</v>
      </c>
      <c r="G62" s="304">
        <f t="shared" si="14"/>
        <v>2.1386330459260239E-2</v>
      </c>
      <c r="H62" s="304">
        <f t="shared" si="14"/>
        <v>2.1422414380763248E-2</v>
      </c>
      <c r="I62" s="304">
        <f t="shared" si="14"/>
        <v>2.1604812800813007E-2</v>
      </c>
      <c r="J62" s="304">
        <f t="shared" si="14"/>
        <v>2.1732913980035577E-2</v>
      </c>
      <c r="K62" s="304">
        <f t="shared" si="14"/>
        <v>1.971499143470647E-2</v>
      </c>
      <c r="L62" s="304">
        <f t="shared" si="14"/>
        <v>1.7047306377113346E-2</v>
      </c>
      <c r="M62" s="304">
        <f t="shared" si="14"/>
        <v>1.7235005346083604E-2</v>
      </c>
      <c r="N62" s="304">
        <f t="shared" si="14"/>
        <v>2.1113560915789198E-2</v>
      </c>
      <c r="O62" s="304">
        <f t="shared" si="14"/>
        <v>2.145209991601674E-2</v>
      </c>
      <c r="P62" s="304">
        <f t="shared" si="14"/>
        <v>2.2820272188887852E-2</v>
      </c>
      <c r="Q62" s="304">
        <f t="shared" si="14"/>
        <v>2.1569353593875386E-2</v>
      </c>
      <c r="R62" s="304">
        <f t="shared" si="14"/>
        <v>2.1436692536489676E-2</v>
      </c>
      <c r="S62" s="304">
        <f t="shared" si="14"/>
        <v>2.1790869125040323E-2</v>
      </c>
      <c r="T62" s="304">
        <f t="shared" si="14"/>
        <v>2.1718114102270415E-2</v>
      </c>
      <c r="U62" s="304">
        <f t="shared" si="14"/>
        <v>2.1958065446941396E-2</v>
      </c>
      <c r="V62" s="304">
        <f t="shared" si="14"/>
        <v>2.1927246564246456E-2</v>
      </c>
      <c r="W62" s="304">
        <f t="shared" si="14"/>
        <v>2.234299186538842E-2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0.24399553736190246</v>
      </c>
      <c r="C63" s="303">
        <f t="shared" si="15"/>
        <v>0.25365739562590522</v>
      </c>
      <c r="D63" s="303">
        <f t="shared" si="15"/>
        <v>0.24761601107326164</v>
      </c>
      <c r="E63" s="303">
        <f t="shared" si="15"/>
        <v>0.25264822549978555</v>
      </c>
      <c r="F63" s="303">
        <f t="shared" si="15"/>
        <v>0.25143823219513312</v>
      </c>
      <c r="G63" s="303">
        <f t="shared" si="15"/>
        <v>0.24948244360391153</v>
      </c>
      <c r="H63" s="303">
        <f t="shared" si="15"/>
        <v>0.24789892825200641</v>
      </c>
      <c r="I63" s="303">
        <f t="shared" si="15"/>
        <v>0.25012925740015951</v>
      </c>
      <c r="J63" s="303">
        <f t="shared" si="15"/>
        <v>0.24982565451733493</v>
      </c>
      <c r="K63" s="303">
        <f t="shared" si="15"/>
        <v>0.25901635739693241</v>
      </c>
      <c r="L63" s="303">
        <f t="shared" si="15"/>
        <v>0.26706076974953846</v>
      </c>
      <c r="M63" s="303">
        <f t="shared" si="15"/>
        <v>0.27149636334339011</v>
      </c>
      <c r="N63" s="303">
        <f t="shared" si="15"/>
        <v>0.24749792253398126</v>
      </c>
      <c r="O63" s="303">
        <f t="shared" si="15"/>
        <v>0.25554033317278524</v>
      </c>
      <c r="P63" s="303">
        <f t="shared" si="15"/>
        <v>0.25555001240508601</v>
      </c>
      <c r="Q63" s="303">
        <f t="shared" si="15"/>
        <v>0.26042464354247047</v>
      </c>
      <c r="R63" s="303">
        <f t="shared" si="15"/>
        <v>0.26099517893446367</v>
      </c>
      <c r="S63" s="303">
        <f t="shared" si="15"/>
        <v>0.25917521168862734</v>
      </c>
      <c r="T63" s="303">
        <f t="shared" si="15"/>
        <v>0.25929355885746624</v>
      </c>
      <c r="U63" s="303">
        <f t="shared" si="15"/>
        <v>0.25807488530552558</v>
      </c>
      <c r="V63" s="303">
        <f t="shared" si="15"/>
        <v>0.25772739120629451</v>
      </c>
      <c r="W63" s="303">
        <f t="shared" si="15"/>
        <v>0.25588143760147597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0.14964304937179723</v>
      </c>
      <c r="C64" s="304">
        <f t="shared" si="16"/>
        <v>0.18524062571895181</v>
      </c>
      <c r="D64" s="304">
        <f t="shared" si="16"/>
        <v>0.15492534460571947</v>
      </c>
      <c r="E64" s="304">
        <f t="shared" si="16"/>
        <v>0.17890072523202785</v>
      </c>
      <c r="F64" s="304">
        <f t="shared" si="16"/>
        <v>0.17545817863555907</v>
      </c>
      <c r="G64" s="304">
        <f t="shared" si="16"/>
        <v>0.16234552542602754</v>
      </c>
      <c r="H64" s="304">
        <f t="shared" si="16"/>
        <v>0.15789743772270975</v>
      </c>
      <c r="I64" s="304">
        <f t="shared" si="16"/>
        <v>0.16066913497436114</v>
      </c>
      <c r="J64" s="304">
        <f t="shared" si="16"/>
        <v>0.15816284558365365</v>
      </c>
      <c r="K64" s="304">
        <f t="shared" si="16"/>
        <v>0.19997618345949844</v>
      </c>
      <c r="L64" s="304">
        <f t="shared" si="16"/>
        <v>0.23225782346218279</v>
      </c>
      <c r="M64" s="304">
        <f t="shared" si="16"/>
        <v>0.23739068590388415</v>
      </c>
      <c r="N64" s="304">
        <f t="shared" si="16"/>
        <v>0.16137181394607486</v>
      </c>
      <c r="O64" s="304">
        <f t="shared" si="16"/>
        <v>0.1735621567999481</v>
      </c>
      <c r="P64" s="304">
        <f t="shared" si="16"/>
        <v>0.15768369641593455</v>
      </c>
      <c r="Q64" s="304">
        <f t="shared" si="16"/>
        <v>0.18504982926739999</v>
      </c>
      <c r="R64" s="304">
        <f t="shared" si="16"/>
        <v>0.18776843919204184</v>
      </c>
      <c r="S64" s="304">
        <f t="shared" si="16"/>
        <v>0.18025032507502897</v>
      </c>
      <c r="T64" s="304">
        <f t="shared" si="16"/>
        <v>0.18139212609082353</v>
      </c>
      <c r="U64" s="304">
        <f t="shared" si="16"/>
        <v>0.17605995382302561</v>
      </c>
      <c r="V64" s="304">
        <f t="shared" si="16"/>
        <v>0.17584398033966051</v>
      </c>
      <c r="W64" s="304">
        <f t="shared" si="16"/>
        <v>0.16668778997509459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9.4352487990105233E-2</v>
      </c>
      <c r="C65" s="304">
        <f t="shared" si="17"/>
        <v>6.8416769906953417E-2</v>
      </c>
      <c r="D65" s="304">
        <f t="shared" si="17"/>
        <v>9.2690666467542204E-2</v>
      </c>
      <c r="E65" s="304">
        <f t="shared" si="17"/>
        <v>7.3747500267757726E-2</v>
      </c>
      <c r="F65" s="304">
        <f t="shared" si="17"/>
        <v>7.5980053559574046E-2</v>
      </c>
      <c r="G65" s="304">
        <f t="shared" si="17"/>
        <v>8.7136918177883979E-2</v>
      </c>
      <c r="H65" s="304">
        <f t="shared" si="17"/>
        <v>9.0001490529296624E-2</v>
      </c>
      <c r="I65" s="304">
        <f t="shared" si="17"/>
        <v>8.9460122425798386E-2</v>
      </c>
      <c r="J65" s="304">
        <f t="shared" si="17"/>
        <v>9.1662808933681283E-2</v>
      </c>
      <c r="K65" s="304">
        <f t="shared" si="17"/>
        <v>5.9040173937433972E-2</v>
      </c>
      <c r="L65" s="304">
        <f t="shared" si="17"/>
        <v>3.4802946287355661E-2</v>
      </c>
      <c r="M65" s="304">
        <f t="shared" si="17"/>
        <v>3.4105677439505953E-2</v>
      </c>
      <c r="N65" s="304">
        <f t="shared" si="17"/>
        <v>8.6126108587906397E-2</v>
      </c>
      <c r="O65" s="304">
        <f t="shared" si="17"/>
        <v>8.1978176372837136E-2</v>
      </c>
      <c r="P65" s="304">
        <f t="shared" si="17"/>
        <v>9.7866315989151506E-2</v>
      </c>
      <c r="Q65" s="304">
        <f t="shared" si="17"/>
        <v>7.5374814275070479E-2</v>
      </c>
      <c r="R65" s="304">
        <f t="shared" si="17"/>
        <v>7.3226739742421845E-2</v>
      </c>
      <c r="S65" s="304">
        <f t="shared" si="17"/>
        <v>7.8924886613598366E-2</v>
      </c>
      <c r="T65" s="304">
        <f t="shared" si="17"/>
        <v>7.7901432766642673E-2</v>
      </c>
      <c r="U65" s="304">
        <f t="shared" si="17"/>
        <v>8.2014931482499984E-2</v>
      </c>
      <c r="V65" s="304">
        <f t="shared" si="17"/>
        <v>8.1883410866633977E-2</v>
      </c>
      <c r="W65" s="304">
        <f t="shared" si="17"/>
        <v>8.9193647626381406E-2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0.20286359773667553</v>
      </c>
      <c r="C66" s="303">
        <f t="shared" si="18"/>
        <v>0.19479937713579176</v>
      </c>
      <c r="D66" s="303">
        <f t="shared" si="18"/>
        <v>0.18996428983188177</v>
      </c>
      <c r="E66" s="303">
        <f t="shared" si="18"/>
        <v>0.19199585982340461</v>
      </c>
      <c r="F66" s="303">
        <f t="shared" si="18"/>
        <v>0.19216588420225394</v>
      </c>
      <c r="G66" s="303">
        <f t="shared" si="18"/>
        <v>0.18663631511802106</v>
      </c>
      <c r="H66" s="303">
        <f t="shared" si="18"/>
        <v>0.18995161735793759</v>
      </c>
      <c r="I66" s="303">
        <f t="shared" si="18"/>
        <v>0.18302944858347231</v>
      </c>
      <c r="J66" s="303">
        <f t="shared" si="18"/>
        <v>0.18200328709928623</v>
      </c>
      <c r="K66" s="303">
        <f t="shared" si="18"/>
        <v>0.18930769784738025</v>
      </c>
      <c r="L66" s="303">
        <f t="shared" si="18"/>
        <v>0.20974449395292169</v>
      </c>
      <c r="M66" s="303">
        <f t="shared" si="18"/>
        <v>0.19762876993544021</v>
      </c>
      <c r="N66" s="303">
        <f t="shared" si="18"/>
        <v>0.1945694645250961</v>
      </c>
      <c r="O66" s="303">
        <f t="shared" si="18"/>
        <v>0.17785992384968199</v>
      </c>
      <c r="P66" s="303">
        <f t="shared" si="18"/>
        <v>0.15474164769765045</v>
      </c>
      <c r="Q66" s="303">
        <f t="shared" si="18"/>
        <v>0.1583987981305934</v>
      </c>
      <c r="R66" s="303">
        <f t="shared" si="18"/>
        <v>0.15844570449268452</v>
      </c>
      <c r="S66" s="303">
        <f t="shared" si="18"/>
        <v>0.15685489609225967</v>
      </c>
      <c r="T66" s="303">
        <f t="shared" si="18"/>
        <v>0.15701095089695138</v>
      </c>
      <c r="U66" s="303">
        <f t="shared" si="18"/>
        <v>0.15590011705264858</v>
      </c>
      <c r="V66" s="303">
        <f t="shared" si="18"/>
        <v>0.155693824913436</v>
      </c>
      <c r="W66" s="303">
        <f t="shared" si="18"/>
        <v>0.15375402404057703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0.10012396324609774</v>
      </c>
      <c r="C67" s="303">
        <f t="shared" si="19"/>
        <v>9.4972446402458374E-2</v>
      </c>
      <c r="D67" s="303">
        <f t="shared" si="19"/>
        <v>0.10142755731787234</v>
      </c>
      <c r="E67" s="303">
        <f t="shared" si="19"/>
        <v>9.6790149100181494E-2</v>
      </c>
      <c r="F67" s="303">
        <f t="shared" si="19"/>
        <v>9.7300332255352368E-2</v>
      </c>
      <c r="G67" s="303">
        <f t="shared" si="19"/>
        <v>0.1006415551024011</v>
      </c>
      <c r="H67" s="303">
        <f t="shared" si="19"/>
        <v>0.10081136179182701</v>
      </c>
      <c r="I67" s="303">
        <f t="shared" si="19"/>
        <v>0.10166970729794353</v>
      </c>
      <c r="J67" s="303">
        <f t="shared" si="19"/>
        <v>0.10227253637663798</v>
      </c>
      <c r="K67" s="303">
        <f t="shared" si="19"/>
        <v>9.2776430280971572E-2</v>
      </c>
      <c r="L67" s="303">
        <f t="shared" si="19"/>
        <v>8.0222618245239269E-2</v>
      </c>
      <c r="M67" s="303">
        <f t="shared" si="19"/>
        <v>8.1105907510981678E-2</v>
      </c>
      <c r="N67" s="303">
        <f t="shared" si="19"/>
        <v>9.9357933721360883E-2</v>
      </c>
      <c r="O67" s="303">
        <f t="shared" si="19"/>
        <v>0.10095105842831402</v>
      </c>
      <c r="P67" s="303">
        <f t="shared" si="19"/>
        <v>0.10738951618300158</v>
      </c>
      <c r="Q67" s="303">
        <f t="shared" si="19"/>
        <v>0.10150284044176654</v>
      </c>
      <c r="R67" s="303">
        <f t="shared" si="19"/>
        <v>0.10087855311289255</v>
      </c>
      <c r="S67" s="303">
        <f t="shared" si="19"/>
        <v>0.10254526647077797</v>
      </c>
      <c r="T67" s="303">
        <f t="shared" si="19"/>
        <v>0.1022028898930372</v>
      </c>
      <c r="U67" s="303">
        <f t="shared" si="19"/>
        <v>0.10333207269148889</v>
      </c>
      <c r="V67" s="303">
        <f t="shared" si="19"/>
        <v>0.10318704265527742</v>
      </c>
      <c r="W67" s="303">
        <f t="shared" si="19"/>
        <v>0.10514349113123954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6.7799510454850928E-2</v>
      </c>
      <c r="C68" s="237">
        <f t="shared" si="20"/>
        <v>6.4311131561576571E-2</v>
      </c>
      <c r="D68" s="237">
        <f t="shared" si="20"/>
        <v>6.8682246585470591E-2</v>
      </c>
      <c r="E68" s="237">
        <f t="shared" si="20"/>
        <v>6.5541999268592666E-2</v>
      </c>
      <c r="F68" s="237">
        <f t="shared" si="20"/>
        <v>6.5887472690153839E-2</v>
      </c>
      <c r="G68" s="237">
        <f t="shared" si="20"/>
        <v>6.8150000720468215E-2</v>
      </c>
      <c r="H68" s="237">
        <f t="shared" si="20"/>
        <v>6.8264986284780532E-2</v>
      </c>
      <c r="I68" s="237">
        <f t="shared" si="20"/>
        <v>6.8846219819981125E-2</v>
      </c>
      <c r="J68" s="237">
        <f t="shared" si="20"/>
        <v>6.9254428954920913E-2</v>
      </c>
      <c r="K68" s="237">
        <f t="shared" si="20"/>
        <v>6.2824086770692594E-2</v>
      </c>
      <c r="L68" s="237">
        <f t="shared" si="20"/>
        <v>5.4323201640198743E-2</v>
      </c>
      <c r="M68" s="237">
        <f t="shared" si="20"/>
        <v>5.4921325983920147E-2</v>
      </c>
      <c r="N68" s="237">
        <f t="shared" si="20"/>
        <v>6.7280789210831998E-2</v>
      </c>
      <c r="O68" s="237">
        <f t="shared" si="20"/>
        <v>6.8359582655708573E-2</v>
      </c>
      <c r="P68" s="237">
        <f t="shared" si="20"/>
        <v>7.2719420897220347E-2</v>
      </c>
      <c r="Q68" s="237">
        <f t="shared" si="20"/>
        <v>6.8733224980452715E-2</v>
      </c>
      <c r="R68" s="237">
        <f t="shared" si="20"/>
        <v>6.8310485269512708E-2</v>
      </c>
      <c r="S68" s="237">
        <f t="shared" si="20"/>
        <v>6.9439109687380013E-2</v>
      </c>
      <c r="T68" s="237">
        <f t="shared" si="20"/>
        <v>6.9207267442931722E-2</v>
      </c>
      <c r="U68" s="237">
        <f t="shared" si="20"/>
        <v>6.9971899989097391E-2</v>
      </c>
      <c r="V68" s="237">
        <f t="shared" si="20"/>
        <v>6.9873692076250229E-2</v>
      </c>
      <c r="W68" s="237">
        <f t="shared" si="20"/>
        <v>7.1198512275130493E-2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</v>
      </c>
      <c r="D72" s="324">
        <f t="shared" si="21"/>
        <v>33.898329717486789</v>
      </c>
      <c r="E72" s="324">
        <f t="shared" si="21"/>
        <v>37.655582567334569</v>
      </c>
      <c r="F72" s="324">
        <f t="shared" si="21"/>
        <v>36.897174862021174</v>
      </c>
      <c r="G72" s="324">
        <f t="shared" si="21"/>
        <v>36.105131029416476</v>
      </c>
      <c r="H72" s="324">
        <f t="shared" si="21"/>
        <v>33.94864321289085</v>
      </c>
      <c r="I72" s="324">
        <f t="shared" si="21"/>
        <v>32.251522825185702</v>
      </c>
      <c r="J72" s="324">
        <f t="shared" si="21"/>
        <v>34.095683591836647</v>
      </c>
      <c r="K72" s="324">
        <f t="shared" si="21"/>
        <v>35.940107263956158</v>
      </c>
      <c r="L72" s="324">
        <f t="shared" si="21"/>
        <v>35.506597023197827</v>
      </c>
      <c r="M72" s="324">
        <f t="shared" si="21"/>
        <v>32.876566765065043</v>
      </c>
      <c r="N72" s="324">
        <f t="shared" si="21"/>
        <v>32.710539740983968</v>
      </c>
      <c r="O72" s="324">
        <f t="shared" si="21"/>
        <v>33.595391032219851</v>
      </c>
      <c r="P72" s="324">
        <f t="shared" si="21"/>
        <v>31.554971060924792</v>
      </c>
      <c r="Q72" s="324">
        <f t="shared" si="21"/>
        <v>30.531472431429666</v>
      </c>
      <c r="R72" s="324">
        <f t="shared" si="21"/>
        <v>30.328894023960039</v>
      </c>
      <c r="S72" s="324">
        <f t="shared" si="21"/>
        <v>30.125723070719612</v>
      </c>
      <c r="T72" s="324">
        <f t="shared" si="21"/>
        <v>29.380836072311482</v>
      </c>
      <c r="U72" s="324">
        <f t="shared" si="21"/>
        <v>29.079047435680156</v>
      </c>
      <c r="V72" s="324">
        <f t="shared" si="21"/>
        <v>29.218421981251289</v>
      </c>
      <c r="W72" s="324">
        <f t="shared" si="21"/>
        <v>29.519256334306419</v>
      </c>
      <c r="DA72" s="95"/>
    </row>
    <row r="73" spans="1:105" ht="12" customHeight="1" x14ac:dyDescent="0.25">
      <c r="A73" s="55" t="s">
        <v>92</v>
      </c>
      <c r="B73" s="336">
        <f>IF(B$6=0,0,B$6/MAE!B$5*1000)</f>
        <v>0.66777859188139976</v>
      </c>
      <c r="C73" s="336">
        <f>IF(C$6=0,0,C$6/MAE!C$5*1000)</f>
        <v>0.66245837232566529</v>
      </c>
      <c r="D73" s="336">
        <f>IF(D$6=0,0,D$6/MAE!D$5*1000)</f>
        <v>0.71629682925010973</v>
      </c>
      <c r="E73" s="336">
        <f>IF(E$6=0,0,E$6/MAE!E$5*1000)</f>
        <v>0.75931030232218932</v>
      </c>
      <c r="F73" s="336">
        <f>IF(F$6=0,0,F$6/MAE!F$5*1000)</f>
        <v>0.74793903611635304</v>
      </c>
      <c r="G73" s="336">
        <f>IF(G$6=0,0,G$6/MAE!G$5*1000)</f>
        <v>0.75701594457842303</v>
      </c>
      <c r="H73" s="336">
        <f>IF(H$6=0,0,H$6/MAE!H$5*1000)</f>
        <v>0.71300186526591447</v>
      </c>
      <c r="I73" s="336">
        <f>IF(I$6=0,0,I$6/MAE!I$5*1000)</f>
        <v>0.68312560115616172</v>
      </c>
      <c r="J73" s="336">
        <f>IF(J$6=0,0,J$6/MAE!J$5*1000)</f>
        <v>0.72646917509009434</v>
      </c>
      <c r="K73" s="336">
        <f>IF(K$6=0,0,K$6/MAE!K$5*1000)</f>
        <v>0.6946655949718894</v>
      </c>
      <c r="L73" s="336">
        <f>IF(L$6=0,0,L$6/MAE!L$5*1000)</f>
        <v>0.59342337045407234</v>
      </c>
      <c r="M73" s="336">
        <f>IF(M$6=0,0,M$6/MAE!M$5*1000)</f>
        <v>0.55551745485957882</v>
      </c>
      <c r="N73" s="336">
        <f>IF(N$6=0,0,N$6/MAE!N$5*1000)</f>
        <v>0.67709409157804701</v>
      </c>
      <c r="O73" s="336">
        <f>IF(O$6=0,0,O$6/MAE!O$5*1000)</f>
        <v>0.70656047562826729</v>
      </c>
      <c r="P73" s="336">
        <f>IF(P$6=0,0,P$6/MAE!P$5*1000)</f>
        <v>0.70597355737527723</v>
      </c>
      <c r="Q73" s="336">
        <f>IF(Q$6=0,0,Q$6/MAE!Q$5*1000)</f>
        <v>0.64563149472074965</v>
      </c>
      <c r="R73" s="336">
        <f>IF(R$6=0,0,R$6/MAE!R$5*1000)</f>
        <v>0.63740311388569637</v>
      </c>
      <c r="S73" s="336">
        <f>IF(S$6=0,0,S$6/MAE!S$5*1000)</f>
        <v>0.64359381248162639</v>
      </c>
      <c r="T73" s="336">
        <f>IF(T$6=0,0,T$6/MAE!T$5*1000)</f>
        <v>0.62558465709663047</v>
      </c>
      <c r="U73" s="336">
        <f>IF(U$6=0,0,U$6/MAE!U$5*1000)</f>
        <v>0.6259996340464492</v>
      </c>
      <c r="V73" s="336">
        <f>IF(V$6=0,0,V$6/MAE!V$5*1000)</f>
        <v>0.62811719902068186</v>
      </c>
      <c r="W73" s="336">
        <f>IF(W$6=0,0,W$6/MAE!W$5*1000)</f>
        <v>0.64661618053894476</v>
      </c>
      <c r="DA73" s="67"/>
    </row>
    <row r="74" spans="1:105" ht="12" customHeight="1" x14ac:dyDescent="0.25">
      <c r="A74" s="202" t="s">
        <v>93</v>
      </c>
      <c r="B74" s="337">
        <f>IF(B$7=0,0,B$7/MAE!B$5*1000)</f>
        <v>0.90817888495870391</v>
      </c>
      <c r="C74" s="337">
        <f>IF(C$7=0,0,C$7/MAE!C$5*1000)</f>
        <v>0.90094338636290505</v>
      </c>
      <c r="D74" s="337">
        <f>IF(D$7=0,0,D$7/MAE!D$5*1000)</f>
        <v>0.97416368778014972</v>
      </c>
      <c r="E74" s="337">
        <f>IF(E$7=0,0,E$7/MAE!E$5*1000)</f>
        <v>1.0326620111581777</v>
      </c>
      <c r="F74" s="337">
        <f>IF(F$7=0,0,F$7/MAE!F$5*1000)</f>
        <v>1.0171970891182405</v>
      </c>
      <c r="G74" s="337">
        <f>IF(G$7=0,0,G$7/MAE!G$5*1000)</f>
        <v>1.0295416846266559</v>
      </c>
      <c r="H74" s="337">
        <f>IF(H$7=0,0,H$7/MAE!H$5*1000)</f>
        <v>0.96968253676164395</v>
      </c>
      <c r="I74" s="337">
        <f>IF(I$7=0,0,I$7/MAE!I$5*1000)</f>
        <v>0.92905081757237984</v>
      </c>
      <c r="J74" s="337">
        <f>IF(J$7=0,0,J$7/MAE!J$5*1000)</f>
        <v>0.98799807812252838</v>
      </c>
      <c r="K74" s="337">
        <f>IF(K$7=0,0,K$7/MAE!K$5*1000)</f>
        <v>0.94474520916176963</v>
      </c>
      <c r="L74" s="337">
        <f>IF(L$7=0,0,L$7/MAE!L$5*1000)</f>
        <v>0.80705578381753806</v>
      </c>
      <c r="M74" s="337">
        <f>IF(M$7=0,0,M$7/MAE!M$5*1000)</f>
        <v>0.75550373860902698</v>
      </c>
      <c r="N74" s="337">
        <f>IF(N$7=0,0,N$7/MAE!N$5*1000)</f>
        <v>0.92084796454614404</v>
      </c>
      <c r="O74" s="337">
        <f>IF(O$7=0,0,O$7/MAE!O$5*1000)</f>
        <v>0.9609222468544435</v>
      </c>
      <c r="P74" s="337">
        <f>IF(P$7=0,0,P$7/MAE!P$5*1000)</f>
        <v>0.96012403803037683</v>
      </c>
      <c r="Q74" s="337">
        <f>IF(Q$7=0,0,Q$7/MAE!Q$5*1000)</f>
        <v>0.87805883282022001</v>
      </c>
      <c r="R74" s="337">
        <f>IF(R$7=0,0,R$7/MAE!R$5*1000)</f>
        <v>0.86686823488454701</v>
      </c>
      <c r="S74" s="337">
        <f>IF(S$7=0,0,S$7/MAE!S$5*1000)</f>
        <v>0.87528758497501169</v>
      </c>
      <c r="T74" s="337">
        <f>IF(T$7=0,0,T$7/MAE!T$5*1000)</f>
        <v>0.85079513365141723</v>
      </c>
      <c r="U74" s="337">
        <f>IF(U$7=0,0,U$7/MAE!U$5*1000)</f>
        <v>0.8513595023031707</v>
      </c>
      <c r="V74" s="337">
        <f>IF(V$7=0,0,V$7/MAE!V$5*1000)</f>
        <v>0.85423939066812737</v>
      </c>
      <c r="W74" s="337">
        <f>IF(W$7=0,0,W$7/MAE!W$5*1000)</f>
        <v>0.87939800553296521</v>
      </c>
      <c r="DA74" s="174"/>
    </row>
    <row r="75" spans="1:105" ht="12" customHeight="1" x14ac:dyDescent="0.25">
      <c r="A75" s="202" t="s">
        <v>94</v>
      </c>
      <c r="B75" s="337">
        <f>IF(B$8=0,0,B$8/MAE!B$5*1000)</f>
        <v>1.1218680343607519</v>
      </c>
      <c r="C75" s="337">
        <f>IF(C$8=0,0,C$8/MAE!C$5*1000)</f>
        <v>1.1129300655071181</v>
      </c>
      <c r="D75" s="337">
        <f>IF(D$8=0,0,D$8/MAE!D$5*1000)</f>
        <v>1.203378673140185</v>
      </c>
      <c r="E75" s="337">
        <f>IF(E$8=0,0,E$8/MAE!E$5*1000)</f>
        <v>1.2756413079012783</v>
      </c>
      <c r="F75" s="337">
        <f>IF(F$8=0,0,F$8/MAE!F$5*1000)</f>
        <v>1.2565375806754735</v>
      </c>
      <c r="G75" s="337">
        <f>IF(G$8=0,0,G$8/MAE!G$5*1000)</f>
        <v>1.2717867868917512</v>
      </c>
      <c r="H75" s="337">
        <f>IF(H$8=0,0,H$8/MAE!H$5*1000)</f>
        <v>1.1978431336467368</v>
      </c>
      <c r="I75" s="337">
        <f>IF(I$8=0,0,I$8/MAE!I$5*1000)</f>
        <v>1.1476510099423518</v>
      </c>
      <c r="J75" s="337">
        <f>IF(J$8=0,0,J$8/MAE!J$5*1000)</f>
        <v>1.2204682141513583</v>
      </c>
      <c r="K75" s="337">
        <f>IF(K$8=0,0,K$8/MAE!K$5*1000)</f>
        <v>1.1670381995527739</v>
      </c>
      <c r="L75" s="337">
        <f>IF(L$8=0,0,L$8/MAE!L$5*1000)</f>
        <v>0.99695126236284137</v>
      </c>
      <c r="M75" s="337">
        <f>IF(M$8=0,0,M$8/MAE!M$5*1000)</f>
        <v>0.93326932416409214</v>
      </c>
      <c r="N75" s="337">
        <f>IF(N$8=0,0,N$8/MAE!N$5*1000)</f>
        <v>1.1375180738511192</v>
      </c>
      <c r="O75" s="337">
        <f>IF(O$8=0,0,O$8/MAE!O$5*1000)</f>
        <v>1.1870215990554887</v>
      </c>
      <c r="P75" s="337">
        <f>IF(P$8=0,0,P$8/MAE!P$5*1000)</f>
        <v>1.1860355763904658</v>
      </c>
      <c r="Q75" s="337">
        <f>IF(Q$8=0,0,Q$8/MAE!Q$5*1000)</f>
        <v>1.0846609111308594</v>
      </c>
      <c r="R75" s="337">
        <f>IF(R$8=0,0,R$8/MAE!R$5*1000)</f>
        <v>1.0708372313279697</v>
      </c>
      <c r="S75" s="337">
        <f>IF(S$8=0,0,S$8/MAE!S$5*1000)</f>
        <v>1.0812376049691321</v>
      </c>
      <c r="T75" s="337">
        <f>IF(T$8=0,0,T$8/MAE!T$5*1000)</f>
        <v>1.0509822239223392</v>
      </c>
      <c r="U75" s="337">
        <f>IF(U$8=0,0,U$8/MAE!U$5*1000)</f>
        <v>1.0516793851980342</v>
      </c>
      <c r="V75" s="337">
        <f>IF(V$8=0,0,V$8/MAE!V$5*1000)</f>
        <v>1.0552368943547459</v>
      </c>
      <c r="W75" s="337">
        <f>IF(W$8=0,0,W$8/MAE!W$5*1000)</f>
        <v>1.0863151833054272</v>
      </c>
      <c r="DA75" s="174"/>
    </row>
    <row r="76" spans="1:105" ht="12" customHeight="1" x14ac:dyDescent="0.25">
      <c r="A76" s="202" t="s">
        <v>95</v>
      </c>
      <c r="B76" s="337">
        <f>IF(B$9=0,0,B$9/MAE!B$5*1000)</f>
        <v>0.69448973555665616</v>
      </c>
      <c r="C76" s="337">
        <f>IF(C$9=0,0,C$9/MAE!C$5*1000)</f>
        <v>0.68895670721869195</v>
      </c>
      <c r="D76" s="337">
        <f>IF(D$9=0,0,D$9/MAE!D$5*1000)</f>
        <v>0.74494870242011424</v>
      </c>
      <c r="E76" s="337">
        <f>IF(E$9=0,0,E$9/MAE!E$5*1000)</f>
        <v>0.78968271441507676</v>
      </c>
      <c r="F76" s="337">
        <f>IF(F$9=0,0,F$9/MAE!F$5*1000)</f>
        <v>0.77785659756100722</v>
      </c>
      <c r="G76" s="337">
        <f>IF(G$9=0,0,G$9/MAE!G$5*1000)</f>
        <v>0.78729658236156042</v>
      </c>
      <c r="H76" s="337">
        <f>IF(H$9=0,0,H$9/MAE!H$5*1000)</f>
        <v>0.74152193987655091</v>
      </c>
      <c r="I76" s="337">
        <f>IF(I$9=0,0,I$9/MAE!I$5*1000)</f>
        <v>0.71045062520240809</v>
      </c>
      <c r="J76" s="337">
        <f>IF(J$9=0,0,J$9/MAE!J$5*1000)</f>
        <v>0.75552794209369811</v>
      </c>
      <c r="K76" s="337">
        <f>IF(K$9=0,0,K$9/MAE!K$5*1000)</f>
        <v>0.72245221877076482</v>
      </c>
      <c r="L76" s="337">
        <f>IF(L$9=0,0,L$9/MAE!L$5*1000)</f>
        <v>0.6171603052722352</v>
      </c>
      <c r="M76" s="337">
        <f>IF(M$9=0,0,M$9/MAE!M$5*1000)</f>
        <v>0.57773815305396159</v>
      </c>
      <c r="N76" s="337">
        <f>IF(N$9=0,0,N$9/MAE!N$5*1000)</f>
        <v>0.70417785524116905</v>
      </c>
      <c r="O76" s="337">
        <f>IF(O$9=0,0,O$9/MAE!O$5*1000)</f>
        <v>0.7348228946533979</v>
      </c>
      <c r="P76" s="337">
        <f>IF(P$9=0,0,P$9/MAE!P$5*1000)</f>
        <v>0.73421249967028845</v>
      </c>
      <c r="Q76" s="337">
        <f>IF(Q$9=0,0,Q$9/MAE!Q$5*1000)</f>
        <v>0.67145675450957965</v>
      </c>
      <c r="R76" s="337">
        <f>IF(R$9=0,0,R$9/MAE!R$5*1000)</f>
        <v>0.66289923844112397</v>
      </c>
      <c r="S76" s="337">
        <f>IF(S$9=0,0,S$9/MAE!S$5*1000)</f>
        <v>0.66933756498089136</v>
      </c>
      <c r="T76" s="337">
        <f>IF(T$9=0,0,T$9/MAE!T$5*1000)</f>
        <v>0.65060804338049549</v>
      </c>
      <c r="U76" s="337">
        <f>IF(U$9=0,0,U$9/MAE!U$5*1000)</f>
        <v>0.65103961940830668</v>
      </c>
      <c r="V76" s="337">
        <f>IF(V$9=0,0,V$9/MAE!V$5*1000)</f>
        <v>0.65324188698150909</v>
      </c>
      <c r="W76" s="337">
        <f>IF(W$9=0,0,W$9/MAE!W$5*1000)</f>
        <v>0.67248082776050244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0.80779346978112287</v>
      </c>
      <c r="C77" s="338">
        <f>IF(C$10=0,0,C$10/MAE!C$5*1000)</f>
        <v>0.89333852209599973</v>
      </c>
      <c r="D77" s="338">
        <f>IF(D$10=0,0,D$10/MAE!D$5*1000)</f>
        <v>0.87937954387311257</v>
      </c>
      <c r="E77" s="338">
        <f>IF(E$10=0,0,E$10/MAE!E$5*1000)</f>
        <v>0.99876872657923654</v>
      </c>
      <c r="F77" s="338">
        <f>IF(F$10=0,0,F$10/MAE!F$5*1000)</f>
        <v>0.98638192240351052</v>
      </c>
      <c r="G77" s="338">
        <f>IF(G$10=0,0,G$10/MAE!G$5*1000)</f>
        <v>0.96174945531477252</v>
      </c>
      <c r="H77" s="338">
        <f>IF(H$10=0,0,H$10/MAE!H$5*1000)</f>
        <v>0.89042342219821169</v>
      </c>
      <c r="I77" s="338">
        <f>IF(I$10=0,0,I$10/MAE!I$5*1000)</f>
        <v>0.85681588709822742</v>
      </c>
      <c r="J77" s="338">
        <f>IF(J$10=0,0,J$10/MAE!J$5*1000)</f>
        <v>0.90460856239614584</v>
      </c>
      <c r="K77" s="338">
        <f>IF(K$10=0,0,K$10/MAE!K$5*1000)</f>
        <v>0.9936572027279954</v>
      </c>
      <c r="L77" s="338">
        <f>IF(L$10=0,0,L$10/MAE!L$5*1000)</f>
        <v>1.0122164068465733</v>
      </c>
      <c r="M77" s="338">
        <f>IF(M$10=0,0,M$10/MAE!M$5*1000)</f>
        <v>0.95676317334083982</v>
      </c>
      <c r="N77" s="338">
        <f>IF(N$10=0,0,N$10/MAE!N$5*1000)</f>
        <v>0.86784239019124376</v>
      </c>
      <c r="O77" s="338">
        <f>IF(O$10=0,0,O$10/MAE!O$5*1000)</f>
        <v>0.8845934094995469</v>
      </c>
      <c r="P77" s="338">
        <f>IF(P$10=0,0,P$10/MAE!P$5*1000)</f>
        <v>0.95241762469755842</v>
      </c>
      <c r="Q77" s="338">
        <f>IF(Q$10=0,0,Q$10/MAE!Q$5*1000)</f>
        <v>0.96407236269291585</v>
      </c>
      <c r="R77" s="338">
        <f>IF(R$10=0,0,R$10/MAE!R$5*1000)</f>
        <v>0.96961438284285972</v>
      </c>
      <c r="S77" s="338">
        <f>IF(S$10=0,0,S$10/MAE!S$5*1000)</f>
        <v>0.97533616814974111</v>
      </c>
      <c r="T77" s="338">
        <f>IF(T$10=0,0,T$10/MAE!T$5*1000)</f>
        <v>0.96720008352717368</v>
      </c>
      <c r="U77" s="338">
        <f>IF(U$10=0,0,U$10/MAE!U$5*1000)</f>
        <v>0.97007021172752339</v>
      </c>
      <c r="V77" s="338">
        <f>IF(V$10=0,0,V$10/MAE!V$5*1000)</f>
        <v>1.0103795606411268</v>
      </c>
      <c r="W77" s="338">
        <f>IF(W$10=0,0,W$10/MAE!W$5*1000)</f>
        <v>1.0218715537709229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5.4678377686704556</v>
      </c>
      <c r="C78" s="351">
        <f>IF(C$16=0,0,C$16/MAE!C$5*1000)</f>
        <v>5.9449440890257179</v>
      </c>
      <c r="D78" s="351">
        <f>IF(D$16=0,0,D$16/MAE!D$5*1000)</f>
        <v>5.875638430683197</v>
      </c>
      <c r="E78" s="351">
        <f>IF(E$16=0,0,E$16/MAE!E$5*1000)</f>
        <v>6.6595312810584124</v>
      </c>
      <c r="F78" s="351">
        <f>IF(F$16=0,0,F$16/MAE!F$5*1000)</f>
        <v>6.4941522942109167</v>
      </c>
      <c r="G78" s="351">
        <f>IF(G$16=0,0,G$16/MAE!G$5*1000)</f>
        <v>6.3053174211007663</v>
      </c>
      <c r="H78" s="351">
        <f>IF(H$16=0,0,H$16/MAE!H$5*1000)</f>
        <v>5.8910825876597688</v>
      </c>
      <c r="I78" s="351">
        <f>IF(I$16=0,0,I$16/MAE!I$5*1000)</f>
        <v>5.6469346180016</v>
      </c>
      <c r="J78" s="351">
        <f>IF(J$16=0,0,J$16/MAE!J$5*1000)</f>
        <v>5.9625835286825835</v>
      </c>
      <c r="K78" s="351">
        <f>IF(K$16=0,0,K$16/MAE!K$5*1000)</f>
        <v>6.5163529675754699</v>
      </c>
      <c r="L78" s="351">
        <f>IF(L$16=0,0,L$16/MAE!L$5*1000)</f>
        <v>6.6376933925413137</v>
      </c>
      <c r="M78" s="351">
        <f>IF(M$16=0,0,M$16/MAE!M$5*1000)</f>
        <v>6.2481078211519208</v>
      </c>
      <c r="N78" s="351">
        <f>IF(N$16=0,0,N$16/MAE!N$5*1000)</f>
        <v>5.6670534416011371</v>
      </c>
      <c r="O78" s="351">
        <f>IF(O$16=0,0,O$16/MAE!O$5*1000)</f>
        <v>6.0094841922104196</v>
      </c>
      <c r="P78" s="351">
        <f>IF(P$16=0,0,P$16/MAE!P$5*1000)</f>
        <v>5.6447112722430219</v>
      </c>
      <c r="Q78" s="351">
        <f>IF(Q$16=0,0,Q$16/MAE!Q$5*1000)</f>
        <v>5.565803477347286</v>
      </c>
      <c r="R78" s="351">
        <f>IF(R$16=0,0,R$16/MAE!R$5*1000)</f>
        <v>5.540986585867488</v>
      </c>
      <c r="S78" s="351">
        <f>IF(S$16=0,0,S$16/MAE!S$5*1000)</f>
        <v>5.4654884578887026</v>
      </c>
      <c r="T78" s="351">
        <f>IF(T$16=0,0,T$16/MAE!T$5*1000)</f>
        <v>5.3327830831782252</v>
      </c>
      <c r="U78" s="351">
        <f>IF(U$16=0,0,U$16/MAE!U$5*1000)</f>
        <v>5.2532002822299626</v>
      </c>
      <c r="V78" s="351">
        <f>IF(V$16=0,0,V$16/MAE!V$5*1000)</f>
        <v>5.2712713706747811</v>
      </c>
      <c r="W78" s="351">
        <f>IF(W$16=0,0,W$16/MAE!W$5*1000)</f>
        <v>5.2874008234241634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2.6642825823982714</v>
      </c>
      <c r="C79" s="351">
        <f>IF(C$24=0,0,C$24/MAE!C$5*1000)</f>
        <v>2.9297886204972299</v>
      </c>
      <c r="D79" s="351">
        <f>IF(D$24=0,0,D$24/MAE!D$5*1000)</f>
        <v>2.9048443114877514</v>
      </c>
      <c r="E79" s="351">
        <f>IF(E$24=0,0,E$24/MAE!E$5*1000)</f>
        <v>3.2839425397026796</v>
      </c>
      <c r="F79" s="351">
        <f>IF(F$24=0,0,F$24/MAE!F$5*1000)</f>
        <v>3.2282027152851414</v>
      </c>
      <c r="G79" s="351">
        <f>IF(G$24=0,0,G$24/MAE!G$5*1000)</f>
        <v>3.1520569868569277</v>
      </c>
      <c r="H79" s="351">
        <f>IF(H$24=0,0,H$24/MAE!H$5*1000)</f>
        <v>2.9407431574091594</v>
      </c>
      <c r="I79" s="351">
        <f>IF(I$24=0,0,I$24/MAE!I$5*1000)</f>
        <v>2.80806805775212</v>
      </c>
      <c r="J79" s="351">
        <f>IF(J$24=0,0,J$24/MAE!J$5*1000)</f>
        <v>2.9661959947294525</v>
      </c>
      <c r="K79" s="351">
        <f>IF(K$24=0,0,K$24/MAE!K$5*1000)</f>
        <v>3.1960819635392377</v>
      </c>
      <c r="L79" s="351">
        <f>IF(L$24=0,0,L$24/MAE!L$5*1000)</f>
        <v>3.1350999372524329</v>
      </c>
      <c r="M79" s="351">
        <f>IF(M$24=0,0,M$24/MAE!M$5*1000)</f>
        <v>2.9543349106118972</v>
      </c>
      <c r="N79" s="351">
        <f>IF(N$24=0,0,N$24/MAE!N$5*1000)</f>
        <v>2.8249005225259007</v>
      </c>
      <c r="O79" s="351">
        <f>IF(O$24=0,0,O$24/MAE!O$5*1000)</f>
        <v>2.8636779130503527</v>
      </c>
      <c r="P79" s="351">
        <f>IF(P$24=0,0,P$24/MAE!P$5*1000)</f>
        <v>2.7414227340568362</v>
      </c>
      <c r="Q79" s="351">
        <f>IF(Q$24=0,0,Q$24/MAE!Q$5*1000)</f>
        <v>2.7369344968568674</v>
      </c>
      <c r="R79" s="351">
        <f>IF(R$24=0,0,R$24/MAE!R$5*1000)</f>
        <v>2.7277907188165238</v>
      </c>
      <c r="S79" s="351">
        <f>IF(S$24=0,0,S$24/MAE!S$5*1000)</f>
        <v>2.7010803725547334</v>
      </c>
      <c r="T79" s="351">
        <f>IF(T$24=0,0,T$24/MAE!T$5*1000)</f>
        <v>2.6353345564794428</v>
      </c>
      <c r="U79" s="351">
        <f>IF(U$24=0,0,U$24/MAE!U$5*1000)</f>
        <v>2.5981856276369744</v>
      </c>
      <c r="V79" s="351">
        <f>IF(V$24=0,0,V$24/MAE!V$5*1000)</f>
        <v>2.6098585545507809</v>
      </c>
      <c r="W79" s="351">
        <f>IF(W$24=0,0,W$24/MAE!W$5*1000)</f>
        <v>2.62755476308201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7.8111968123863642</v>
      </c>
      <c r="C80" s="351">
        <f>IF(C$27=0,0,C$27/MAE!C$5*1000)</f>
        <v>8.4927772700367452</v>
      </c>
      <c r="D80" s="351">
        <f>IF(D$27=0,0,D$27/MAE!D$5*1000)</f>
        <v>8.3937691866902817</v>
      </c>
      <c r="E80" s="351">
        <f>IF(E$27=0,0,E$27/MAE!E$5*1000)</f>
        <v>9.5136161157977366</v>
      </c>
      <c r="F80" s="351">
        <f>IF(F$27=0,0,F$27/MAE!F$5*1000)</f>
        <v>9.2773604203013083</v>
      </c>
      <c r="G80" s="351">
        <f>IF(G$27=0,0,G$27/MAE!G$5*1000)</f>
        <v>9.0075963158582368</v>
      </c>
      <c r="H80" s="351">
        <f>IF(H$27=0,0,H$27/MAE!H$5*1000)</f>
        <v>8.4158322680853885</v>
      </c>
      <c r="I80" s="351">
        <f>IF(I$27=0,0,I$27/MAE!I$5*1000)</f>
        <v>8.0670494542879965</v>
      </c>
      <c r="J80" s="351">
        <f>IF(J$27=0,0,J$27/MAE!J$5*1000)</f>
        <v>8.5179764695465501</v>
      </c>
      <c r="K80" s="351">
        <f>IF(K$27=0,0,K$27/MAE!K$5*1000)</f>
        <v>9.3090756679649544</v>
      </c>
      <c r="L80" s="351">
        <f>IF(L$27=0,0,L$27/MAE!L$5*1000)</f>
        <v>9.482419132201878</v>
      </c>
      <c r="M80" s="351">
        <f>IF(M$27=0,0,M$27/MAE!M$5*1000)</f>
        <v>8.9258683159313197</v>
      </c>
      <c r="N80" s="351">
        <f>IF(N$27=0,0,N$27/MAE!N$5*1000)</f>
        <v>8.0957906308587653</v>
      </c>
      <c r="O80" s="351">
        <f>IF(O$27=0,0,O$27/MAE!O$5*1000)</f>
        <v>8.5849774174434597</v>
      </c>
      <c r="P80" s="351">
        <f>IF(P$27=0,0,P$27/MAE!P$5*1000)</f>
        <v>8.0638732460614637</v>
      </c>
      <c r="Q80" s="351">
        <f>IF(Q$27=0,0,Q$27/MAE!Q$5*1000)</f>
        <v>7.9511478247818372</v>
      </c>
      <c r="R80" s="351">
        <f>IF(R$27=0,0,R$27/MAE!R$5*1000)</f>
        <v>7.9156951226678363</v>
      </c>
      <c r="S80" s="351">
        <f>IF(S$27=0,0,S$27/MAE!S$5*1000)</f>
        <v>7.8078406541267196</v>
      </c>
      <c r="T80" s="351">
        <f>IF(T$27=0,0,T$27/MAE!T$5*1000)</f>
        <v>7.6182615473974646</v>
      </c>
      <c r="U80" s="351">
        <f>IF(U$27=0,0,U$27/MAE!U$5*1000)</f>
        <v>7.5045718317570937</v>
      </c>
      <c r="V80" s="351">
        <f>IF(V$27=0,0,V$27/MAE!V$5*1000)</f>
        <v>7.5303876723925454</v>
      </c>
      <c r="W80" s="351">
        <f>IF(W$27=0,0,W$27/MAE!W$5*1000)</f>
        <v>7.5534297477488046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6.4944117631119047</v>
      </c>
      <c r="C81" s="351">
        <f>IF(C$35=0,0,C$35/MAE!C$5*1000)</f>
        <v>6.5221347805528387</v>
      </c>
      <c r="D81" s="351">
        <f>IF(D$35=0,0,D$35/MAE!D$5*1000)</f>
        <v>6.4394721312693504</v>
      </c>
      <c r="E81" s="351">
        <f>IF(E$35=0,0,E$35/MAE!E$5*1000)</f>
        <v>7.2297159521666066</v>
      </c>
      <c r="F81" s="351">
        <f>IF(F$35=0,0,F$35/MAE!F$5*1000)</f>
        <v>7.0903782319254738</v>
      </c>
      <c r="G81" s="351">
        <f>IF(G$35=0,0,G$35/MAE!G$5*1000)</f>
        <v>6.7385286121836181</v>
      </c>
      <c r="H81" s="351">
        <f>IF(H$35=0,0,H$35/MAE!H$5*1000)</f>
        <v>6.4485996853961849</v>
      </c>
      <c r="I81" s="351">
        <f>IF(I$35=0,0,I$35/MAE!I$5*1000)</f>
        <v>5.9029784386710107</v>
      </c>
      <c r="J81" s="351">
        <f>IF(J$35=0,0,J$35/MAE!J$5*1000)</f>
        <v>6.2055264896114695</v>
      </c>
      <c r="K81" s="351">
        <f>IF(K$35=0,0,K$35/MAE!K$5*1000)</f>
        <v>6.8037389665274484</v>
      </c>
      <c r="L81" s="351">
        <f>IF(L$35=0,0,L$35/MAE!L$5*1000)</f>
        <v>7.4473132246209417</v>
      </c>
      <c r="M81" s="351">
        <f>IF(M$35=0,0,M$35/MAE!M$5*1000)</f>
        <v>6.4973554494801755</v>
      </c>
      <c r="N81" s="351">
        <f>IF(N$35=0,0,N$35/MAE!N$5*1000)</f>
        <v>6.3644722017301261</v>
      </c>
      <c r="O81" s="351">
        <f>IF(O$35=0,0,O$35/MAE!O$5*1000)</f>
        <v>5.9752736906909094</v>
      </c>
      <c r="P81" s="351">
        <f>IF(P$35=0,0,P$35/MAE!P$5*1000)</f>
        <v>4.8828682150191796</v>
      </c>
      <c r="Q81" s="351">
        <f>IF(Q$35=0,0,Q$35/MAE!Q$5*1000)</f>
        <v>4.8361485382958058</v>
      </c>
      <c r="R81" s="351">
        <f>IF(R$35=0,0,R$35/MAE!R$5*1000)</f>
        <v>4.8054829801103178</v>
      </c>
      <c r="S81" s="351">
        <f>IF(S$35=0,0,S$35/MAE!S$5*1000)</f>
        <v>4.7253671619619135</v>
      </c>
      <c r="T81" s="351">
        <f>IF(T$35=0,0,T$35/MAE!T$5*1000)</f>
        <v>4.6131130098610758</v>
      </c>
      <c r="U81" s="351">
        <f>IF(U$35=0,0,U$35/MAE!U$5*1000)</f>
        <v>4.5334268990020572</v>
      </c>
      <c r="V81" s="351">
        <f>IF(V$35=0,0,V$35/MAE!V$5*1000)</f>
        <v>4.5491278761958283</v>
      </c>
      <c r="W81" s="351">
        <f>IF(W$35=0,0,W$35/MAE!W$5*1000)</f>
        <v>4.5387044480849061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3.2053372410307186</v>
      </c>
      <c r="C82" s="351">
        <f>IF(C$46=0,0,C$46/MAE!C$5*1000)</f>
        <v>3.1798001871631931</v>
      </c>
      <c r="D82" s="351">
        <f>IF(D$46=0,0,D$46/MAE!D$5*1000)</f>
        <v>3.4382247804005259</v>
      </c>
      <c r="E82" s="351">
        <f>IF(E$46=0,0,E$46/MAE!E$5*1000)</f>
        <v>3.6446894511465082</v>
      </c>
      <c r="F82" s="351">
        <f>IF(F$46=0,0,F$46/MAE!F$5*1000)</f>
        <v>3.5901073733584949</v>
      </c>
      <c r="G82" s="351">
        <f>IF(G$46=0,0,G$46/MAE!G$5*1000)</f>
        <v>3.6336765339764319</v>
      </c>
      <c r="H82" s="351">
        <f>IF(H$46=0,0,H$46/MAE!H$5*1000)</f>
        <v>3.4224089532763902</v>
      </c>
      <c r="I82" s="351">
        <f>IF(I$46=0,0,I$46/MAE!I$5*1000)</f>
        <v>3.2790028855495761</v>
      </c>
      <c r="J82" s="351">
        <f>IF(J$46=0,0,J$46/MAE!J$5*1000)</f>
        <v>3.4870520404324532</v>
      </c>
      <c r="K82" s="351">
        <f>IF(K$46=0,0,K$46/MAE!K$5*1000)</f>
        <v>3.3343948558650682</v>
      </c>
      <c r="L82" s="351">
        <f>IF(L$46=0,0,L$46/MAE!L$5*1000)</f>
        <v>2.848432178179547</v>
      </c>
      <c r="M82" s="351">
        <f>IF(M$46=0,0,M$46/MAE!M$5*1000)</f>
        <v>2.6664837833259782</v>
      </c>
      <c r="N82" s="351">
        <f>IF(N$46=0,0,N$46/MAE!N$5*1000)</f>
        <v>3.2500516395746257</v>
      </c>
      <c r="O82" s="351">
        <f>IF(O$46=0,0,O$46/MAE!O$5*1000)</f>
        <v>3.3914902830156817</v>
      </c>
      <c r="P82" s="351">
        <f>IF(P$46=0,0,P$46/MAE!P$5*1000)</f>
        <v>3.3886730754013303</v>
      </c>
      <c r="Q82" s="351">
        <f>IF(Q$46=0,0,Q$46/MAE!Q$5*1000)</f>
        <v>3.0990311746595998</v>
      </c>
      <c r="R82" s="351">
        <f>IF(R$46=0,0,R$46/MAE!R$5*1000)</f>
        <v>3.059534946651342</v>
      </c>
      <c r="S82" s="351">
        <f>IF(S$46=0,0,S$46/MAE!S$5*1000)</f>
        <v>3.0892502999118059</v>
      </c>
      <c r="T82" s="351">
        <f>IF(T$46=0,0,T$46/MAE!T$5*1000)</f>
        <v>3.0028063540638263</v>
      </c>
      <c r="U82" s="351">
        <f>IF(U$46=0,0,U$46/MAE!U$5*1000)</f>
        <v>3.0047982434229552</v>
      </c>
      <c r="V82" s="351">
        <f>IF(V$46=0,0,V$46/MAE!V$5*1000)</f>
        <v>3.014962555299272</v>
      </c>
      <c r="W82" s="351">
        <f>IF(W$46=0,0,W$46/MAE!W$5*1000)</f>
        <v>3.1037576665869344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2.1705123203166368</v>
      </c>
      <c r="C83" s="339">
        <f>IF(C$47=0,0,C$47/MAE!C$5*1000)</f>
        <v>2.1532197592299198</v>
      </c>
      <c r="D83" s="339">
        <f>IF(D$47=0,0,D$47/MAE!D$5*1000)</f>
        <v>2.328213440492013</v>
      </c>
      <c r="E83" s="339">
        <f>IF(E$47=0,0,E$47/MAE!E$5*1000)</f>
        <v>2.4680221650866732</v>
      </c>
      <c r="F83" s="339">
        <f>IF(F$47=0,0,F$47/MAE!F$5*1000)</f>
        <v>2.4310616010652506</v>
      </c>
      <c r="G83" s="339">
        <f>IF(G$47=0,0,G$47/MAE!G$5*1000)</f>
        <v>2.4605647056673337</v>
      </c>
      <c r="H83" s="339">
        <f>IF(H$47=0,0,H$47/MAE!H$5*1000)</f>
        <v>2.3175036633149007</v>
      </c>
      <c r="I83" s="339">
        <f>IF(I$47=0,0,I$47/MAE!I$5*1000)</f>
        <v>2.220395429951874</v>
      </c>
      <c r="J83" s="339">
        <f>IF(J$47=0,0,J$47/MAE!J$5*1000)</f>
        <v>2.3612770969803147</v>
      </c>
      <c r="K83" s="339">
        <f>IF(K$47=0,0,K$47/MAE!K$5*1000)</f>
        <v>2.2579044172987808</v>
      </c>
      <c r="L83" s="339">
        <f>IF(L$47=0,0,L$47/MAE!L$5*1000)</f>
        <v>1.9288320296484553</v>
      </c>
      <c r="M83" s="339">
        <f>IF(M$47=0,0,M$47/MAE!M$5*1000)</f>
        <v>1.8056246405362513</v>
      </c>
      <c r="N83" s="339">
        <f>IF(N$47=0,0,N$47/MAE!N$5*1000)</f>
        <v>2.2007909292856853</v>
      </c>
      <c r="O83" s="339">
        <f>IF(O$47=0,0,O$47/MAE!O$5*1000)</f>
        <v>2.2965669101178823</v>
      </c>
      <c r="P83" s="339">
        <f>IF(P$47=0,0,P$47/MAE!P$5*1000)</f>
        <v>2.2946592219789976</v>
      </c>
      <c r="Q83" s="339">
        <f>IF(Q$47=0,0,Q$47/MAE!Q$5*1000)</f>
        <v>2.0985265636139454</v>
      </c>
      <c r="R83" s="339">
        <f>IF(R$47=0,0,R$47/MAE!R$5*1000)</f>
        <v>2.0717814684643341</v>
      </c>
      <c r="S83" s="339">
        <f>IF(S$47=0,0,S$47/MAE!S$5*1000)</f>
        <v>2.0919033887193335</v>
      </c>
      <c r="T83" s="339">
        <f>IF(T$47=0,0,T$47/MAE!T$5*1000)</f>
        <v>2.0333673797533964</v>
      </c>
      <c r="U83" s="339">
        <f>IF(U$47=0,0,U$47/MAE!U$5*1000)</f>
        <v>2.0347161989476308</v>
      </c>
      <c r="V83" s="339">
        <f>IF(V$47=0,0,V$47/MAE!V$5*1000)</f>
        <v>2.0415990204718941</v>
      </c>
      <c r="W83" s="339">
        <f>IF(W$47=0,0,W$47/MAE!W$5*1000)</f>
        <v>2.1017271344708397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ES: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576.33297043308687</v>
      </c>
      <c r="C5" s="225">
        <v>760.5832963195852</v>
      </c>
      <c r="D5" s="225">
        <v>680.90888961610392</v>
      </c>
      <c r="E5" s="225">
        <v>776.42746808446839</v>
      </c>
      <c r="F5" s="225">
        <v>786.01074533120254</v>
      </c>
      <c r="G5" s="225">
        <v>773.32729272480037</v>
      </c>
      <c r="H5" s="225">
        <v>660.21604182902945</v>
      </c>
      <c r="I5" s="225">
        <v>689.15672030825442</v>
      </c>
      <c r="J5" s="225">
        <v>670.64067401502018</v>
      </c>
      <c r="K5" s="225">
        <v>638.07730498705394</v>
      </c>
      <c r="L5" s="225">
        <v>597.39790713598472</v>
      </c>
      <c r="M5" s="225">
        <v>591.79200681074485</v>
      </c>
      <c r="N5" s="225">
        <v>399.64482649124562</v>
      </c>
      <c r="O5" s="225">
        <v>550.49862614040455</v>
      </c>
      <c r="P5" s="225">
        <v>465.31663609150371</v>
      </c>
      <c r="Q5" s="225">
        <v>529.89144849097181</v>
      </c>
      <c r="R5" s="225">
        <v>531.98347586835609</v>
      </c>
      <c r="S5" s="225">
        <v>534.15530659231888</v>
      </c>
      <c r="T5" s="225">
        <v>546.68493459254296</v>
      </c>
      <c r="U5" s="225">
        <v>563.26069751762736</v>
      </c>
      <c r="V5" s="225">
        <v>509.61969834579912</v>
      </c>
      <c r="W5" s="225">
        <v>515.75700620623184</v>
      </c>
      <c r="DA5" s="89" t="s">
        <v>2598</v>
      </c>
    </row>
    <row r="6" spans="1:105" ht="12" customHeight="1" x14ac:dyDescent="0.25">
      <c r="A6" s="55" t="s">
        <v>92</v>
      </c>
      <c r="B6" s="261">
        <v>10.72630578274465</v>
      </c>
      <c r="C6" s="261">
        <v>13.506306285673221</v>
      </c>
      <c r="D6" s="261">
        <v>12.807266646906109</v>
      </c>
      <c r="E6" s="261">
        <v>14.038340761148291</v>
      </c>
      <c r="F6" s="261">
        <v>14.210327653228431</v>
      </c>
      <c r="G6" s="261">
        <v>14.37758950865523</v>
      </c>
      <c r="H6" s="261">
        <v>12.30558985596744</v>
      </c>
      <c r="I6" s="261">
        <v>12.96135759947092</v>
      </c>
      <c r="J6" s="261">
        <v>12.677265094235549</v>
      </c>
      <c r="K6" s="261">
        <v>11.07199140854728</v>
      </c>
      <c r="L6" s="261">
        <v>9.0769476949985251</v>
      </c>
      <c r="M6" s="261">
        <v>9.0685370577439244</v>
      </c>
      <c r="N6" s="261">
        <v>7.3435676879552014</v>
      </c>
      <c r="O6" s="261">
        <v>10.465296440097619</v>
      </c>
      <c r="P6" s="261">
        <v>9.2491087759466755</v>
      </c>
      <c r="Q6" s="261">
        <v>9.9671310428378774</v>
      </c>
      <c r="R6" s="261">
        <v>9.9316686819859079</v>
      </c>
      <c r="S6" s="261">
        <v>10.099889002154461</v>
      </c>
      <c r="T6" s="261">
        <v>10.296995908089199</v>
      </c>
      <c r="U6" s="261">
        <v>10.70579698754346</v>
      </c>
      <c r="V6" s="261">
        <v>9.6534837129054676</v>
      </c>
      <c r="W6" s="261">
        <v>9.9100090726085028</v>
      </c>
      <c r="DA6" s="67" t="s">
        <v>2599</v>
      </c>
    </row>
    <row r="7" spans="1:105" ht="12" customHeight="1" x14ac:dyDescent="0.25">
      <c r="A7" s="202" t="s">
        <v>93</v>
      </c>
      <c r="B7" s="226">
        <v>3.7878561003650182</v>
      </c>
      <c r="C7" s="226">
        <v>4.769577307770442</v>
      </c>
      <c r="D7" s="226">
        <v>4.5227205041577214</v>
      </c>
      <c r="E7" s="226">
        <v>4.9574583988330021</v>
      </c>
      <c r="F7" s="226">
        <v>5.0181933444464848</v>
      </c>
      <c r="G7" s="226">
        <v>5.0772597045027101</v>
      </c>
      <c r="H7" s="226">
        <v>4.3455598365935408</v>
      </c>
      <c r="I7" s="226">
        <v>4.5771357302854918</v>
      </c>
      <c r="J7" s="226">
        <v>4.4768121379117902</v>
      </c>
      <c r="K7" s="226">
        <v>3.909930506318597</v>
      </c>
      <c r="L7" s="226">
        <v>3.2054066325896442</v>
      </c>
      <c r="M7" s="226">
        <v>3.202436524867744</v>
      </c>
      <c r="N7" s="226">
        <v>2.5932859111673481</v>
      </c>
      <c r="O7" s="226">
        <v>3.695684028188198</v>
      </c>
      <c r="P7" s="226">
        <v>3.266203090748049</v>
      </c>
      <c r="Q7" s="226">
        <v>3.519763363868087</v>
      </c>
      <c r="R7" s="226">
        <v>3.5072402899778599</v>
      </c>
      <c r="S7" s="226">
        <v>3.5666451194561368</v>
      </c>
      <c r="T7" s="226">
        <v>3.6362508729365222</v>
      </c>
      <c r="U7" s="226">
        <v>3.7806136847013758</v>
      </c>
      <c r="V7" s="226">
        <v>3.4090028675601318</v>
      </c>
      <c r="W7" s="226">
        <v>3.4995914791781808</v>
      </c>
      <c r="DA7" s="174" t="s">
        <v>2600</v>
      </c>
    </row>
    <row r="8" spans="1:105" ht="12" customHeight="1" x14ac:dyDescent="0.25">
      <c r="A8" s="202" t="s">
        <v>94</v>
      </c>
      <c r="B8" s="226">
        <v>25.073294611012539</v>
      </c>
      <c r="C8" s="226">
        <v>31.571689588789841</v>
      </c>
      <c r="D8" s="226">
        <v>29.937648273672789</v>
      </c>
      <c r="E8" s="226">
        <v>32.815347695969812</v>
      </c>
      <c r="F8" s="226">
        <v>33.217375952640893</v>
      </c>
      <c r="G8" s="226">
        <v>33.608359191720957</v>
      </c>
      <c r="H8" s="226">
        <v>28.764952824420561</v>
      </c>
      <c r="I8" s="226">
        <v>30.297843846016459</v>
      </c>
      <c r="J8" s="226">
        <v>29.633762919663798</v>
      </c>
      <c r="K8" s="226">
        <v>25.881352642742801</v>
      </c>
      <c r="L8" s="226">
        <v>21.217834763910091</v>
      </c>
      <c r="M8" s="226">
        <v>21.198174464267119</v>
      </c>
      <c r="N8" s="226">
        <v>17.1659693342155</v>
      </c>
      <c r="O8" s="226">
        <v>24.463171771241981</v>
      </c>
      <c r="P8" s="226">
        <v>21.620270196070489</v>
      </c>
      <c r="Q8" s="226">
        <v>23.298684386349471</v>
      </c>
      <c r="R8" s="226">
        <v>23.215789283482479</v>
      </c>
      <c r="S8" s="226">
        <v>23.609012983475282</v>
      </c>
      <c r="T8" s="226">
        <v>24.069760571924331</v>
      </c>
      <c r="U8" s="226">
        <v>25.02535424136321</v>
      </c>
      <c r="V8" s="226">
        <v>22.565517528473411</v>
      </c>
      <c r="W8" s="226">
        <v>23.165158826167641</v>
      </c>
      <c r="DA8" s="174" t="s">
        <v>2601</v>
      </c>
    </row>
    <row r="9" spans="1:105" ht="12" customHeight="1" x14ac:dyDescent="0.25">
      <c r="A9" s="202" t="s">
        <v>95</v>
      </c>
      <c r="B9" s="226">
        <v>10.996371556530161</v>
      </c>
      <c r="C9" s="226">
        <v>13.846366613236549</v>
      </c>
      <c r="D9" s="226">
        <v>13.12972662960008</v>
      </c>
      <c r="E9" s="226">
        <v>14.391796595534741</v>
      </c>
      <c r="F9" s="226">
        <v>14.568113755092931</v>
      </c>
      <c r="G9" s="226">
        <v>14.739586911532919</v>
      </c>
      <c r="H9" s="226">
        <v>12.615418674355711</v>
      </c>
      <c r="I9" s="226">
        <v>13.28769726760186</v>
      </c>
      <c r="J9" s="226">
        <v>12.996451911813191</v>
      </c>
      <c r="K9" s="226">
        <v>11.350760817853709</v>
      </c>
      <c r="L9" s="226">
        <v>9.3054861081774511</v>
      </c>
      <c r="M9" s="226">
        <v>9.2968637088023023</v>
      </c>
      <c r="N9" s="226">
        <v>7.5284632456768881</v>
      </c>
      <c r="O9" s="226">
        <v>10.72879054871575</v>
      </c>
      <c r="P9" s="226">
        <v>9.4819818423122406</v>
      </c>
      <c r="Q9" s="226">
        <v>10.21808239664283</v>
      </c>
      <c r="R9" s="226">
        <v>10.181727168281981</v>
      </c>
      <c r="S9" s="226">
        <v>10.35418292158594</v>
      </c>
      <c r="T9" s="226">
        <v>10.556252564006829</v>
      </c>
      <c r="U9" s="226">
        <v>10.975346393088341</v>
      </c>
      <c r="V9" s="226">
        <v>9.8965380879584028</v>
      </c>
      <c r="W9" s="226">
        <v>10.15952221558835</v>
      </c>
      <c r="DA9" s="174" t="s">
        <v>2602</v>
      </c>
    </row>
    <row r="10" spans="1:105" ht="12" customHeight="1" x14ac:dyDescent="0.25">
      <c r="A10" s="56" t="s">
        <v>96</v>
      </c>
      <c r="B10" s="262">
        <v>20.32023010854989</v>
      </c>
      <c r="C10" s="262">
        <v>27.536294825107259</v>
      </c>
      <c r="D10" s="262">
        <v>24.461222024469599</v>
      </c>
      <c r="E10" s="262">
        <v>28.094765296152978</v>
      </c>
      <c r="F10" s="262">
        <v>28.440668826410619</v>
      </c>
      <c r="G10" s="262">
        <v>27.997949939307031</v>
      </c>
      <c r="H10" s="262">
        <v>23.800680704487021</v>
      </c>
      <c r="I10" s="262">
        <v>25.02283517798627</v>
      </c>
      <c r="J10" s="262">
        <v>24.370763365987159</v>
      </c>
      <c r="K10" s="262">
        <v>23.560720420568149</v>
      </c>
      <c r="L10" s="262">
        <v>22.406922160923521</v>
      </c>
      <c r="M10" s="262">
        <v>22.661467004836311</v>
      </c>
      <c r="N10" s="262">
        <v>14.41156425149671</v>
      </c>
      <c r="O10" s="262">
        <v>20.18185019280012</v>
      </c>
      <c r="P10" s="262">
        <v>20.578502463478589</v>
      </c>
      <c r="Q10" s="262">
        <v>24.20754153498719</v>
      </c>
      <c r="R10" s="262">
        <v>24.572878365433699</v>
      </c>
      <c r="S10" s="262">
        <v>25.140067864066879</v>
      </c>
      <c r="T10" s="262">
        <v>26.29577635672451</v>
      </c>
      <c r="U10" s="262">
        <v>27.7062427582125</v>
      </c>
      <c r="V10" s="262">
        <v>26.275781860639182</v>
      </c>
      <c r="W10" s="262">
        <v>26.618418716958882</v>
      </c>
      <c r="DA10" s="68" t="s">
        <v>2603</v>
      </c>
    </row>
    <row r="11" spans="1:105" ht="12" customHeight="1" x14ac:dyDescent="0.25">
      <c r="A11" s="37" t="s">
        <v>160</v>
      </c>
      <c r="B11" s="228">
        <v>1.833933486629072</v>
      </c>
      <c r="C11" s="228">
        <v>1.661555934883276</v>
      </c>
      <c r="D11" s="228">
        <v>1.611340652949683</v>
      </c>
      <c r="E11" s="228">
        <v>1.823592233127074</v>
      </c>
      <c r="F11" s="228">
        <v>1.9860260689286231</v>
      </c>
      <c r="G11" s="228">
        <v>1.9448536973923201</v>
      </c>
      <c r="H11" s="228">
        <v>1.061697578640858</v>
      </c>
      <c r="I11" s="228">
        <v>1.8776766565677341</v>
      </c>
      <c r="J11" s="228">
        <v>1.7212660123350869</v>
      </c>
      <c r="K11" s="228">
        <v>1.84862149403839</v>
      </c>
      <c r="L11" s="228">
        <v>2.4058514973943339</v>
      </c>
      <c r="M11" s="228">
        <v>1.5662734778933121</v>
      </c>
      <c r="N11" s="228">
        <v>1.283013264134381</v>
      </c>
      <c r="O11" s="228">
        <v>2.7407446610632249</v>
      </c>
      <c r="P11" s="228">
        <v>1.5589225066546391</v>
      </c>
      <c r="Q11" s="228">
        <v>1.4257955868181871</v>
      </c>
      <c r="R11" s="228">
        <v>1.4675237169153501</v>
      </c>
      <c r="S11" s="228">
        <v>1.435965649808272</v>
      </c>
      <c r="T11" s="228">
        <v>1.501694894256741</v>
      </c>
      <c r="U11" s="228">
        <v>1.491671819638408</v>
      </c>
      <c r="V11" s="228">
        <v>1.29773769522655</v>
      </c>
      <c r="W11" s="228">
        <v>1.331548436146935</v>
      </c>
      <c r="DA11" s="69" t="s">
        <v>2604</v>
      </c>
    </row>
    <row r="12" spans="1:105" ht="12" customHeight="1" x14ac:dyDescent="0.25">
      <c r="A12" s="37" t="s">
        <v>162</v>
      </c>
      <c r="B12" s="228">
        <v>7.4832032473957177</v>
      </c>
      <c r="C12" s="228">
        <v>15.935302450350299</v>
      </c>
      <c r="D12" s="228">
        <v>10.676475676859861</v>
      </c>
      <c r="E12" s="228">
        <v>15.20773834988363</v>
      </c>
      <c r="F12" s="228">
        <v>15.506808448485939</v>
      </c>
      <c r="G12" s="228">
        <v>13.96799981285869</v>
      </c>
      <c r="H12" s="228">
        <v>11.642396649731509</v>
      </c>
      <c r="I12" s="228">
        <v>11.769932317919089</v>
      </c>
      <c r="J12" s="228">
        <v>11.28629411076939</v>
      </c>
      <c r="K12" s="228">
        <v>14.738964430022021</v>
      </c>
      <c r="L12" s="228">
        <v>16.01521484603796</v>
      </c>
      <c r="M12" s="228">
        <v>17.244734427722001</v>
      </c>
      <c r="N12" s="228">
        <v>6.758143260991786</v>
      </c>
      <c r="O12" s="228">
        <v>7.435113380881555</v>
      </c>
      <c r="P12" s="228">
        <v>5.7060987145503814</v>
      </c>
      <c r="Q12" s="228">
        <v>9.233502002281254</v>
      </c>
      <c r="R12" s="228">
        <v>9.4880216590643958</v>
      </c>
      <c r="S12" s="228">
        <v>8.9448535750669365</v>
      </c>
      <c r="T12" s="228">
        <v>9.0595737280844251</v>
      </c>
      <c r="U12" s="228">
        <v>8.7704204182585421</v>
      </c>
      <c r="V12" s="228">
        <v>7.6731334378621421</v>
      </c>
      <c r="W12" s="228">
        <v>7.3072183078206843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2.2728281555659548E-3</v>
      </c>
      <c r="D13" s="228">
        <v>2.2728281555665368E-3</v>
      </c>
      <c r="E13" s="228">
        <v>3.1337479114624721E-2</v>
      </c>
      <c r="F13" s="228">
        <v>6.6187510833305027E-2</v>
      </c>
      <c r="G13" s="228">
        <v>7.514107629463139E-2</v>
      </c>
      <c r="H13" s="228">
        <v>7.8447008157278231E-2</v>
      </c>
      <c r="I13" s="228">
        <v>9.2703839314914299E-2</v>
      </c>
      <c r="J13" s="228">
        <v>0.1035858650294457</v>
      </c>
      <c r="K13" s="228">
        <v>0.13623194217300849</v>
      </c>
      <c r="L13" s="228">
        <v>0.15592978618790271</v>
      </c>
      <c r="M13" s="228">
        <v>0.1949811063152371</v>
      </c>
      <c r="N13" s="228">
        <v>0.2243901251768313</v>
      </c>
      <c r="O13" s="228">
        <v>0.30765828396711981</v>
      </c>
      <c r="P13" s="228">
        <v>0.30910462915695741</v>
      </c>
      <c r="Q13" s="228">
        <v>0.31055097434663748</v>
      </c>
      <c r="R13" s="228">
        <v>0.31089534224917009</v>
      </c>
      <c r="S13" s="228">
        <v>0.45883579310216449</v>
      </c>
      <c r="T13" s="228">
        <v>0.45883579310210321</v>
      </c>
      <c r="U13" s="228">
        <v>0.46751386424165581</v>
      </c>
      <c r="V13" s="228">
        <v>0.46765161140254358</v>
      </c>
      <c r="W13" s="228">
        <v>0.46765161140220041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5.111640978799473</v>
      </c>
      <c r="Q14" s="228">
        <v>6.8260706442960082</v>
      </c>
      <c r="R14" s="228">
        <v>7.2199700635593347</v>
      </c>
      <c r="S14" s="228">
        <v>7.9279931301242543</v>
      </c>
      <c r="T14" s="228">
        <v>8.976933856948536</v>
      </c>
      <c r="U14" s="228">
        <v>10.25914662064606</v>
      </c>
      <c r="V14" s="228">
        <v>11.05108109219962</v>
      </c>
      <c r="W14" s="228">
        <v>11.31259485867148</v>
      </c>
      <c r="DA14" s="69" t="s">
        <v>2607</v>
      </c>
    </row>
    <row r="15" spans="1:105" ht="12" customHeight="1" x14ac:dyDescent="0.25">
      <c r="A15" s="37" t="s">
        <v>38</v>
      </c>
      <c r="B15" s="228">
        <v>11.003093374525101</v>
      </c>
      <c r="C15" s="228">
        <v>9.9371636117181179</v>
      </c>
      <c r="D15" s="228">
        <v>12.17113286650449</v>
      </c>
      <c r="E15" s="228">
        <v>11.032097234027651</v>
      </c>
      <c r="F15" s="228">
        <v>10.88164679816275</v>
      </c>
      <c r="G15" s="228">
        <v>12.00995535276139</v>
      </c>
      <c r="H15" s="228">
        <v>11.018139467957379</v>
      </c>
      <c r="I15" s="228">
        <v>11.28252236418454</v>
      </c>
      <c r="J15" s="228">
        <v>11.25961737785323</v>
      </c>
      <c r="K15" s="228">
        <v>6.836902554334733</v>
      </c>
      <c r="L15" s="228">
        <v>3.8299260313033292</v>
      </c>
      <c r="M15" s="228">
        <v>3.6554779929057641</v>
      </c>
      <c r="N15" s="228">
        <v>6.146017601193706</v>
      </c>
      <c r="O15" s="228">
        <v>9.6983338668882197</v>
      </c>
      <c r="P15" s="228">
        <v>7.892735634317134</v>
      </c>
      <c r="Q15" s="228">
        <v>6.4116223272451007</v>
      </c>
      <c r="R15" s="228">
        <v>6.0864675836454456</v>
      </c>
      <c r="S15" s="228">
        <v>6.3724197159652514</v>
      </c>
      <c r="T15" s="228">
        <v>6.2987380843327063</v>
      </c>
      <c r="U15" s="228">
        <v>6.7174900354278257</v>
      </c>
      <c r="V15" s="228">
        <v>5.7861780239483283</v>
      </c>
      <c r="W15" s="228">
        <v>6.199405502917581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99.170038527405225</v>
      </c>
      <c r="C16" s="263">
        <f t="shared" si="0"/>
        <v>134.47335754990496</v>
      </c>
      <c r="D16" s="263">
        <f t="shared" si="0"/>
        <v>119.0663096720461</v>
      </c>
      <c r="E16" s="263">
        <f t="shared" si="0"/>
        <v>137.00582746039129</v>
      </c>
      <c r="F16" s="263">
        <f t="shared" si="0"/>
        <v>138.65502900734214</v>
      </c>
      <c r="G16" s="263">
        <f t="shared" si="0"/>
        <v>136.32391090052269</v>
      </c>
      <c r="H16" s="263">
        <f t="shared" si="0"/>
        <v>115.73456514758344</v>
      </c>
      <c r="I16" s="263">
        <f t="shared" si="0"/>
        <v>121.7312121116228</v>
      </c>
      <c r="J16" s="263">
        <f t="shared" si="0"/>
        <v>118.46301717966055</v>
      </c>
      <c r="K16" s="263">
        <f t="shared" si="0"/>
        <v>114.81306260049632</v>
      </c>
      <c r="L16" s="263">
        <f t="shared" si="0"/>
        <v>109.44928186482213</v>
      </c>
      <c r="M16" s="263">
        <f t="shared" si="0"/>
        <v>110.34180559235114</v>
      </c>
      <c r="N16" s="263">
        <f t="shared" si="0"/>
        <v>69.845888512162873</v>
      </c>
      <c r="O16" s="263">
        <f t="shared" si="0"/>
        <v>97.876617858329126</v>
      </c>
      <c r="P16" s="263">
        <f t="shared" si="0"/>
        <v>83.414820647911682</v>
      </c>
      <c r="Q16" s="263">
        <f t="shared" si="0"/>
        <v>95.764147231168693</v>
      </c>
      <c r="R16" s="263">
        <f t="shared" si="0"/>
        <v>96.284790498047698</v>
      </c>
      <c r="S16" s="263">
        <f t="shared" si="0"/>
        <v>96.299137704681698</v>
      </c>
      <c r="T16" s="263">
        <f t="shared" si="0"/>
        <v>98.505335098850338</v>
      </c>
      <c r="U16" s="263">
        <f t="shared" si="0"/>
        <v>101.17172514695881</v>
      </c>
      <c r="V16" s="263">
        <f t="shared" si="0"/>
        <v>91.323429782018991</v>
      </c>
      <c r="W16" s="263">
        <f t="shared" si="0"/>
        <v>92.197341062358589</v>
      </c>
      <c r="DA16" s="70"/>
    </row>
    <row r="17" spans="1:105" ht="12" customHeight="1" x14ac:dyDescent="0.25">
      <c r="A17" s="169" t="s">
        <v>2558</v>
      </c>
      <c r="B17" s="353">
        <v>54.416492078801838</v>
      </c>
      <c r="C17" s="353">
        <v>91.394567824632503</v>
      </c>
      <c r="D17" s="353">
        <v>67.246185636218172</v>
      </c>
      <c r="E17" s="353">
        <v>89.647769626104875</v>
      </c>
      <c r="F17" s="353">
        <v>89.524513388603253</v>
      </c>
      <c r="G17" s="353">
        <v>81.208519574605091</v>
      </c>
      <c r="H17" s="353">
        <v>67.0933277266369</v>
      </c>
      <c r="I17" s="353">
        <v>71.235980805389431</v>
      </c>
      <c r="J17" s="353">
        <v>68.156799558564231</v>
      </c>
      <c r="K17" s="353">
        <v>83.617151916557461</v>
      </c>
      <c r="L17" s="353">
        <v>92.014321265445119</v>
      </c>
      <c r="M17" s="353">
        <v>93.457881829273774</v>
      </c>
      <c r="N17" s="353">
        <v>41.661972609252963</v>
      </c>
      <c r="O17" s="353">
        <v>60.249507318655361</v>
      </c>
      <c r="P17" s="353">
        <v>46.095545500594511</v>
      </c>
      <c r="Q17" s="353">
        <v>62.99386469514301</v>
      </c>
      <c r="R17" s="353">
        <v>64.365367259829796</v>
      </c>
      <c r="S17" s="353">
        <v>61.881828956800781</v>
      </c>
      <c r="T17" s="353">
        <v>63.755338408619288</v>
      </c>
      <c r="U17" s="353">
        <v>63.549996431204349</v>
      </c>
      <c r="V17" s="353">
        <v>57.406480215622111</v>
      </c>
      <c r="W17" s="353">
        <v>54.976383457992128</v>
      </c>
      <c r="DA17" s="170" t="s">
        <v>2609</v>
      </c>
    </row>
    <row r="18" spans="1:105" ht="12" customHeight="1" x14ac:dyDescent="0.25">
      <c r="A18" s="59" t="s">
        <v>30</v>
      </c>
      <c r="B18" s="232">
        <v>2.7402214401927352</v>
      </c>
      <c r="C18" s="232">
        <v>2.9235366066056692</v>
      </c>
      <c r="D18" s="232">
        <v>2.6611587263302319</v>
      </c>
      <c r="E18" s="232">
        <v>4.0690274809063824</v>
      </c>
      <c r="F18" s="232">
        <v>0.90403593340641564</v>
      </c>
      <c r="G18" s="232">
        <v>0.6190787508665796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4.750575818668163</v>
      </c>
      <c r="C19" s="232">
        <v>4.2236507171989217</v>
      </c>
      <c r="D19" s="232">
        <v>4.1008925599428121</v>
      </c>
      <c r="E19" s="232">
        <v>4.1802954373595753</v>
      </c>
      <c r="F19" s="232">
        <v>4.3535312239259278</v>
      </c>
      <c r="G19" s="232">
        <v>4.0885951794345043</v>
      </c>
      <c r="H19" s="232">
        <v>3.770673560023031</v>
      </c>
      <c r="I19" s="232">
        <v>3.701782188291197</v>
      </c>
      <c r="J19" s="232">
        <v>3.5167718684338771</v>
      </c>
      <c r="K19" s="232">
        <v>3.3187365739590171</v>
      </c>
      <c r="L19" s="232">
        <v>3.5035232992681089</v>
      </c>
      <c r="M19" s="232">
        <v>3.058599997656128</v>
      </c>
      <c r="N19" s="232">
        <v>2.7836078560695579</v>
      </c>
      <c r="O19" s="232">
        <v>2.1589667909021162</v>
      </c>
      <c r="P19" s="232">
        <v>1.060165171813467</v>
      </c>
      <c r="Q19" s="232">
        <v>0.9442050775569043</v>
      </c>
      <c r="R19" s="232">
        <v>1.1042191985601391</v>
      </c>
      <c r="S19" s="232">
        <v>0.78063727907413882</v>
      </c>
      <c r="T19" s="232">
        <v>0.78203767694283621</v>
      </c>
      <c r="U19" s="232">
        <v>0.93122127864703341</v>
      </c>
      <c r="V19" s="232">
        <v>0.77605908929857137</v>
      </c>
      <c r="W19" s="232">
        <v>0.49686985688022961</v>
      </c>
      <c r="DA19" s="71" t="s">
        <v>2611</v>
      </c>
    </row>
    <row r="20" spans="1:105" ht="12" customHeight="1" x14ac:dyDescent="0.25">
      <c r="A20" s="59" t="s">
        <v>160</v>
      </c>
      <c r="B20" s="232">
        <v>7.6707836818859612</v>
      </c>
      <c r="C20" s="232">
        <v>7.4072928770845952</v>
      </c>
      <c r="D20" s="232">
        <v>7.0550209265236816</v>
      </c>
      <c r="E20" s="232">
        <v>8.0502067411339606</v>
      </c>
      <c r="F20" s="232">
        <v>9.2211511095658771</v>
      </c>
      <c r="G20" s="232">
        <v>9.17829340212913</v>
      </c>
      <c r="H20" s="232">
        <v>4.8199293632657358</v>
      </c>
      <c r="I20" s="232">
        <v>8.6418846948468584</v>
      </c>
      <c r="J20" s="232">
        <v>7.9084163138383552</v>
      </c>
      <c r="K20" s="232">
        <v>8.6742068418191529</v>
      </c>
      <c r="L20" s="232">
        <v>11.262709903854031</v>
      </c>
      <c r="M20" s="232">
        <v>7.4394409372019794</v>
      </c>
      <c r="N20" s="232">
        <v>6.0503734030460548</v>
      </c>
      <c r="O20" s="232">
        <v>10.934925102567661</v>
      </c>
      <c r="P20" s="232">
        <v>7.5800778837702847</v>
      </c>
      <c r="Q20" s="232">
        <v>7.493988403355698</v>
      </c>
      <c r="R20" s="232">
        <v>7.9144064154487177</v>
      </c>
      <c r="S20" s="232">
        <v>7.9755397457697912</v>
      </c>
      <c r="T20" s="232">
        <v>8.5197415280565014</v>
      </c>
      <c r="U20" s="232">
        <v>8.5910945590706067</v>
      </c>
      <c r="V20" s="232">
        <v>7.8226772291902984</v>
      </c>
      <c r="W20" s="232">
        <v>8.2212520672463807</v>
      </c>
      <c r="DA20" s="71" t="s">
        <v>2612</v>
      </c>
    </row>
    <row r="21" spans="1:105" ht="12" customHeight="1" x14ac:dyDescent="0.25">
      <c r="A21" s="59" t="s">
        <v>70</v>
      </c>
      <c r="B21" s="232">
        <v>8.7044381042596513</v>
      </c>
      <c r="C21" s="232">
        <v>7.5008433089840363</v>
      </c>
      <c r="D21" s="232">
        <v>7.8030394721400276</v>
      </c>
      <c r="E21" s="232">
        <v>7.8215583945649421</v>
      </c>
      <c r="F21" s="232">
        <v>4.7714415632472056</v>
      </c>
      <c r="G21" s="232">
        <v>2.9821956918829509</v>
      </c>
      <c r="H21" s="232">
        <v>6.9137994665955409</v>
      </c>
      <c r="I21" s="232">
        <v>6.0190806792419176</v>
      </c>
      <c r="J21" s="232">
        <v>6.118022125234944</v>
      </c>
      <c r="K21" s="232">
        <v>4.1212217157017106</v>
      </c>
      <c r="L21" s="232">
        <v>4.0699941064333558</v>
      </c>
      <c r="M21" s="232">
        <v>3.0126037654857858</v>
      </c>
      <c r="N21" s="232">
        <v>1.7213824576029531</v>
      </c>
      <c r="O21" s="232">
        <v>18.20158179309076</v>
      </c>
      <c r="P21" s="232">
        <v>10.37442920431382</v>
      </c>
      <c r="Q21" s="232">
        <v>7.1864285611769336</v>
      </c>
      <c r="R21" s="232">
        <v>5.4027637419510981</v>
      </c>
      <c r="S21" s="232">
        <v>4.6343872260714214</v>
      </c>
      <c r="T21" s="232">
        <v>4.2855668238381259</v>
      </c>
      <c r="U21" s="232">
        <v>4.7250753197141577</v>
      </c>
      <c r="V21" s="232">
        <v>3.6621380859168262</v>
      </c>
      <c r="W21" s="232">
        <v>2.2223165464144561</v>
      </c>
      <c r="DA21" s="71" t="s">
        <v>2613</v>
      </c>
    </row>
    <row r="22" spans="1:105" ht="12" customHeight="1" x14ac:dyDescent="0.25">
      <c r="A22" s="59" t="s">
        <v>162</v>
      </c>
      <c r="B22" s="232">
        <v>30.550473033795331</v>
      </c>
      <c r="C22" s="232">
        <v>69.339244314759284</v>
      </c>
      <c r="D22" s="232">
        <v>45.626073951281427</v>
      </c>
      <c r="E22" s="232">
        <v>65.526681572140021</v>
      </c>
      <c r="F22" s="232">
        <v>70.274353558457832</v>
      </c>
      <c r="G22" s="232">
        <v>64.340356550291929</v>
      </c>
      <c r="H22" s="232">
        <v>51.588925336752588</v>
      </c>
      <c r="I22" s="232">
        <v>52.873233243009473</v>
      </c>
      <c r="J22" s="232">
        <v>50.61358925105705</v>
      </c>
      <c r="K22" s="232">
        <v>67.502986785077582</v>
      </c>
      <c r="L22" s="232">
        <v>73.178093955889622</v>
      </c>
      <c r="M22" s="232">
        <v>79.947237128929885</v>
      </c>
      <c r="N22" s="232">
        <v>31.1066088925344</v>
      </c>
      <c r="O22" s="232">
        <v>28.954033632094831</v>
      </c>
      <c r="P22" s="232">
        <v>27.080873240696931</v>
      </c>
      <c r="Q22" s="232">
        <v>47.369242653053483</v>
      </c>
      <c r="R22" s="232">
        <v>49.943977903869843</v>
      </c>
      <c r="S22" s="232">
        <v>48.491264705885428</v>
      </c>
      <c r="T22" s="232">
        <v>50.167992379781822</v>
      </c>
      <c r="U22" s="232">
        <v>49.302605273772549</v>
      </c>
      <c r="V22" s="232">
        <v>45.145605811216413</v>
      </c>
      <c r="W22" s="232">
        <v>44.03594498745106</v>
      </c>
      <c r="DA22" s="71" t="s">
        <v>2614</v>
      </c>
    </row>
    <row r="23" spans="1:105" ht="12" customHeight="1" x14ac:dyDescent="0.25">
      <c r="A23" s="60" t="s">
        <v>2565</v>
      </c>
      <c r="B23" s="331">
        <v>44.753546448603387</v>
      </c>
      <c r="C23" s="331">
        <v>43.078789725272472</v>
      </c>
      <c r="D23" s="331">
        <v>51.820124035827931</v>
      </c>
      <c r="E23" s="331">
        <v>47.358057834286413</v>
      </c>
      <c r="F23" s="331">
        <v>49.130515618738897</v>
      </c>
      <c r="G23" s="331">
        <v>55.115391325917592</v>
      </c>
      <c r="H23" s="331">
        <v>48.641237420946538</v>
      </c>
      <c r="I23" s="331">
        <v>50.495231306233357</v>
      </c>
      <c r="J23" s="331">
        <v>50.306217621096323</v>
      </c>
      <c r="K23" s="331">
        <v>31.19591068393887</v>
      </c>
      <c r="L23" s="331">
        <v>17.43496059937701</v>
      </c>
      <c r="M23" s="331">
        <v>16.88392376307737</v>
      </c>
      <c r="N23" s="331">
        <v>28.183915902909909</v>
      </c>
      <c r="O23" s="331">
        <v>37.627110539673758</v>
      </c>
      <c r="P23" s="331">
        <v>37.319275147317171</v>
      </c>
      <c r="Q23" s="331">
        <v>32.770282536025682</v>
      </c>
      <c r="R23" s="331">
        <v>31.919423238217909</v>
      </c>
      <c r="S23" s="331">
        <v>34.417308747880917</v>
      </c>
      <c r="T23" s="331">
        <v>34.749996690231043</v>
      </c>
      <c r="U23" s="331">
        <v>37.621728715754458</v>
      </c>
      <c r="V23" s="331">
        <v>33.916949566396873</v>
      </c>
      <c r="W23" s="331">
        <v>37.220957604366468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41.340438762082798</v>
      </c>
      <c r="C24" s="263">
        <f t="shared" si="1"/>
        <v>57.373840991360773</v>
      </c>
      <c r="D24" s="263">
        <f t="shared" si="1"/>
        <v>50.125061232432692</v>
      </c>
      <c r="E24" s="263">
        <f t="shared" si="1"/>
        <v>58.385999971482498</v>
      </c>
      <c r="F24" s="263">
        <f t="shared" si="1"/>
        <v>58.987896363564744</v>
      </c>
      <c r="G24" s="263">
        <f t="shared" si="1"/>
        <v>57.689391221110405</v>
      </c>
      <c r="H24" s="263">
        <f t="shared" si="1"/>
        <v>48.935147720365549</v>
      </c>
      <c r="I24" s="263">
        <f t="shared" si="1"/>
        <v>51.379744232630109</v>
      </c>
      <c r="J24" s="263">
        <f t="shared" si="1"/>
        <v>49.93538338176289</v>
      </c>
      <c r="K24" s="263">
        <f t="shared" si="1"/>
        <v>48.829141049300148</v>
      </c>
      <c r="L24" s="263">
        <f t="shared" si="1"/>
        <v>45.664627771621703</v>
      </c>
      <c r="M24" s="263">
        <f t="shared" si="1"/>
        <v>45.911868632931061</v>
      </c>
      <c r="N24" s="263">
        <f t="shared" si="1"/>
        <v>29.521187750584168</v>
      </c>
      <c r="O24" s="263">
        <f t="shared" si="1"/>
        <v>40.93639520804269</v>
      </c>
      <c r="P24" s="263">
        <f t="shared" si="1"/>
        <v>34.750167373837243</v>
      </c>
      <c r="Q24" s="263">
        <f t="shared" si="1"/>
        <v>40.676110968528391</v>
      </c>
      <c r="R24" s="263">
        <f t="shared" si="1"/>
        <v>40.8962665260512</v>
      </c>
      <c r="S24" s="263">
        <f t="shared" si="1"/>
        <v>40.829300705686883</v>
      </c>
      <c r="T24" s="263">
        <f t="shared" si="1"/>
        <v>41.773423408952084</v>
      </c>
      <c r="U24" s="263">
        <f t="shared" si="1"/>
        <v>42.826622678409052</v>
      </c>
      <c r="V24" s="263">
        <f t="shared" si="1"/>
        <v>38.657361130022721</v>
      </c>
      <c r="W24" s="263">
        <f t="shared" si="1"/>
        <v>38.859556252073439</v>
      </c>
      <c r="DA24" s="70"/>
    </row>
    <row r="25" spans="1:105" ht="12" customHeight="1" x14ac:dyDescent="0.25">
      <c r="A25" s="169" t="s">
        <v>2568</v>
      </c>
      <c r="B25" s="354">
        <v>28.983063465910579</v>
      </c>
      <c r="C25" s="354">
        <v>41.813731199822932</v>
      </c>
      <c r="D25" s="354">
        <v>35.37028883646326</v>
      </c>
      <c r="E25" s="354">
        <v>42.212953180281268</v>
      </c>
      <c r="F25" s="354">
        <v>42.616709913239177</v>
      </c>
      <c r="G25" s="354">
        <v>41.125508649481993</v>
      </c>
      <c r="H25" s="354">
        <v>34.758338372305992</v>
      </c>
      <c r="I25" s="354">
        <v>36.447449419422561</v>
      </c>
      <c r="J25" s="354">
        <v>35.330380907327807</v>
      </c>
      <c r="K25" s="354">
        <v>36.073514286214937</v>
      </c>
      <c r="L25" s="354">
        <v>35.207416175876872</v>
      </c>
      <c r="M25" s="354">
        <v>35.464346617470461</v>
      </c>
      <c r="N25" s="354">
        <v>21.060938362683</v>
      </c>
      <c r="O25" s="354">
        <v>28.879719003265489</v>
      </c>
      <c r="P25" s="354">
        <v>24.094615442494909</v>
      </c>
      <c r="Q25" s="354">
        <v>29.193352466471222</v>
      </c>
      <c r="R25" s="354">
        <v>29.454362882210081</v>
      </c>
      <c r="S25" s="354">
        <v>29.193596729199172</v>
      </c>
      <c r="T25" s="354">
        <v>29.910639945879041</v>
      </c>
      <c r="U25" s="354">
        <v>30.49287479733264</v>
      </c>
      <c r="V25" s="354">
        <v>27.535943973729928</v>
      </c>
      <c r="W25" s="354">
        <v>27.442605833253719</v>
      </c>
      <c r="DA25" s="170" t="s">
        <v>2616</v>
      </c>
    </row>
    <row r="26" spans="1:105" ht="12" customHeight="1" x14ac:dyDescent="0.25">
      <c r="A26" s="61" t="s">
        <v>2570</v>
      </c>
      <c r="B26" s="265">
        <v>12.35737529617222</v>
      </c>
      <c r="C26" s="265">
        <v>15.56010979153784</v>
      </c>
      <c r="D26" s="265">
        <v>14.754772395969431</v>
      </c>
      <c r="E26" s="265">
        <v>16.17304679120123</v>
      </c>
      <c r="F26" s="265">
        <v>16.37118645032557</v>
      </c>
      <c r="G26" s="265">
        <v>16.563882571628412</v>
      </c>
      <c r="H26" s="265">
        <v>14.17680934805956</v>
      </c>
      <c r="I26" s="265">
        <v>14.93229481320755</v>
      </c>
      <c r="J26" s="265">
        <v>14.60500247443508</v>
      </c>
      <c r="K26" s="265">
        <v>12.75562676308521</v>
      </c>
      <c r="L26" s="265">
        <v>10.45721159574483</v>
      </c>
      <c r="M26" s="265">
        <v>10.447522015460599</v>
      </c>
      <c r="N26" s="265">
        <v>8.4602493879011682</v>
      </c>
      <c r="O26" s="265">
        <v>12.056676204777199</v>
      </c>
      <c r="P26" s="265">
        <v>10.65555193134233</v>
      </c>
      <c r="Q26" s="265">
        <v>11.48275850205717</v>
      </c>
      <c r="R26" s="265">
        <v>11.441903643841121</v>
      </c>
      <c r="S26" s="265">
        <v>11.63570397648771</v>
      </c>
      <c r="T26" s="265">
        <v>11.86278346307304</v>
      </c>
      <c r="U26" s="265">
        <v>12.333747881076411</v>
      </c>
      <c r="V26" s="265">
        <v>11.121417156292789</v>
      </c>
      <c r="W26" s="265">
        <v>11.41695041881972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121.43270023763904</v>
      </c>
      <c r="C27" s="263">
        <f t="shared" si="2"/>
        <v>164.66125414274086</v>
      </c>
      <c r="D27" s="263">
        <f t="shared" si="2"/>
        <v>145.79548123107685</v>
      </c>
      <c r="E27" s="263">
        <f t="shared" si="2"/>
        <v>167.76223770660161</v>
      </c>
      <c r="F27" s="263">
        <f t="shared" si="2"/>
        <v>169.78166817225565</v>
      </c>
      <c r="G27" s="263">
        <f t="shared" si="2"/>
        <v>166.92723783737472</v>
      </c>
      <c r="H27" s="263">
        <f t="shared" si="2"/>
        <v>141.71579405826549</v>
      </c>
      <c r="I27" s="263">
        <f t="shared" si="2"/>
        <v>149.05862707545649</v>
      </c>
      <c r="J27" s="263">
        <f t="shared" si="2"/>
        <v>145.05675573019658</v>
      </c>
      <c r="K27" s="263">
        <f t="shared" si="2"/>
        <v>140.58742359244442</v>
      </c>
      <c r="L27" s="263">
        <f t="shared" si="2"/>
        <v>134.01952881406783</v>
      </c>
      <c r="M27" s="263">
        <f t="shared" si="2"/>
        <v>135.11241501104229</v>
      </c>
      <c r="N27" s="263">
        <f t="shared" si="2"/>
        <v>85.525577769995351</v>
      </c>
      <c r="O27" s="263">
        <f t="shared" si="2"/>
        <v>119.84891982652543</v>
      </c>
      <c r="P27" s="263">
        <f t="shared" si="2"/>
        <v>102.14059671172861</v>
      </c>
      <c r="Q27" s="263">
        <f t="shared" si="2"/>
        <v>117.26222109939019</v>
      </c>
      <c r="R27" s="263">
        <f t="shared" si="2"/>
        <v>117.89974346699717</v>
      </c>
      <c r="S27" s="263">
        <f t="shared" si="2"/>
        <v>117.91731147512044</v>
      </c>
      <c r="T27" s="263">
        <f t="shared" si="2"/>
        <v>120.61877767206158</v>
      </c>
      <c r="U27" s="263">
        <f t="shared" si="2"/>
        <v>123.88374507790878</v>
      </c>
      <c r="V27" s="263">
        <f t="shared" si="2"/>
        <v>111.82460789634982</v>
      </c>
      <c r="W27" s="263">
        <f t="shared" si="2"/>
        <v>112.89470334166357</v>
      </c>
      <c r="DA27" s="70"/>
    </row>
    <row r="28" spans="1:105" ht="12" customHeight="1" x14ac:dyDescent="0.25">
      <c r="A28" s="169" t="s">
        <v>2573</v>
      </c>
      <c r="B28" s="353">
        <v>66.632439280165499</v>
      </c>
      <c r="C28" s="353">
        <v>111.9117157036317</v>
      </c>
      <c r="D28" s="353">
        <v>82.342268125981434</v>
      </c>
      <c r="E28" s="353">
        <v>109.772779134006</v>
      </c>
      <c r="F28" s="353">
        <v>109.6218531289019</v>
      </c>
      <c r="G28" s="353">
        <v>99.439003560740929</v>
      </c>
      <c r="H28" s="353">
        <v>82.155095175473789</v>
      </c>
      <c r="I28" s="353">
        <v>87.227731598436051</v>
      </c>
      <c r="J28" s="353">
        <v>83.457305581915392</v>
      </c>
      <c r="K28" s="353">
        <v>102.3883492855805</v>
      </c>
      <c r="L28" s="353">
        <v>112.67059746789189</v>
      </c>
      <c r="M28" s="353">
        <v>114.4382226480904</v>
      </c>
      <c r="N28" s="353">
        <v>51.014660337860761</v>
      </c>
      <c r="O28" s="353">
        <v>73.774906920802465</v>
      </c>
      <c r="P28" s="353">
        <v>56.443525102768788</v>
      </c>
      <c r="Q28" s="353">
        <v>77.135344524664873</v>
      </c>
      <c r="R28" s="353">
        <v>78.814735420199725</v>
      </c>
      <c r="S28" s="353">
        <v>75.773668110368277</v>
      </c>
      <c r="T28" s="353">
        <v>78.067761316676638</v>
      </c>
      <c r="U28" s="353">
        <v>77.816322160658416</v>
      </c>
      <c r="V28" s="353">
        <v>70.29364924361893</v>
      </c>
      <c r="W28" s="353">
        <v>67.318020560806673</v>
      </c>
      <c r="DA28" s="170" t="s">
        <v>2618</v>
      </c>
    </row>
    <row r="29" spans="1:105" ht="12" customHeight="1" x14ac:dyDescent="0.25">
      <c r="A29" s="59" t="s">
        <v>30</v>
      </c>
      <c r="B29" s="232">
        <v>3.355373192072737</v>
      </c>
      <c r="C29" s="232">
        <v>3.5798407427824541</v>
      </c>
      <c r="D29" s="232">
        <v>3.258561705710489</v>
      </c>
      <c r="E29" s="232">
        <v>4.9824826296812859</v>
      </c>
      <c r="F29" s="232">
        <v>1.106982775599693</v>
      </c>
      <c r="G29" s="232">
        <v>0.75805561330601556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5.8170316146957086</v>
      </c>
      <c r="C30" s="232">
        <v>5.171817204733375</v>
      </c>
      <c r="D30" s="232">
        <v>5.0215010938075277</v>
      </c>
      <c r="E30" s="232">
        <v>5.1187291069709104</v>
      </c>
      <c r="F30" s="232">
        <v>5.3308545599092998</v>
      </c>
      <c r="G30" s="232">
        <v>5.0064430768585746</v>
      </c>
      <c r="H30" s="232">
        <v>4.6171512979873874</v>
      </c>
      <c r="I30" s="232">
        <v>4.5327945162749366</v>
      </c>
      <c r="J30" s="232">
        <v>4.3062512674700546</v>
      </c>
      <c r="K30" s="232">
        <v>4.0637590701538979</v>
      </c>
      <c r="L30" s="232">
        <v>4.290028529716051</v>
      </c>
      <c r="M30" s="232">
        <v>3.745224486925872</v>
      </c>
      <c r="N30" s="232">
        <v>3.4084994155953758</v>
      </c>
      <c r="O30" s="232">
        <v>2.6436328051862619</v>
      </c>
      <c r="P30" s="232">
        <v>1.298161434873633</v>
      </c>
      <c r="Q30" s="232">
        <v>1.15616948272274</v>
      </c>
      <c r="R30" s="232">
        <v>1.3521051410940479</v>
      </c>
      <c r="S30" s="232">
        <v>0.95588238253976188</v>
      </c>
      <c r="T30" s="232">
        <v>0.9575971554402074</v>
      </c>
      <c r="U30" s="232">
        <v>1.140270953445347</v>
      </c>
      <c r="V30" s="232">
        <v>0.95027643587580157</v>
      </c>
      <c r="W30" s="232">
        <v>0.60841206964926076</v>
      </c>
      <c r="DA30" s="71" t="s">
        <v>2620</v>
      </c>
    </row>
    <row r="31" spans="1:105" ht="12" customHeight="1" x14ac:dyDescent="0.25">
      <c r="A31" s="59" t="s">
        <v>160</v>
      </c>
      <c r="B31" s="232">
        <v>9.3927963451664844</v>
      </c>
      <c r="C31" s="232">
        <v>9.070154543368897</v>
      </c>
      <c r="D31" s="232">
        <v>8.6388011345187969</v>
      </c>
      <c r="E31" s="232">
        <v>9.8573960095517901</v>
      </c>
      <c r="F31" s="232">
        <v>11.291205440284751</v>
      </c>
      <c r="G31" s="232">
        <v>11.23872661485199</v>
      </c>
      <c r="H31" s="232">
        <v>5.9019543223662101</v>
      </c>
      <c r="I31" s="232">
        <v>10.581899626343089</v>
      </c>
      <c r="J31" s="232">
        <v>9.6837750781694183</v>
      </c>
      <c r="K31" s="232">
        <v>10.621477765492839</v>
      </c>
      <c r="L31" s="232">
        <v>13.791073351657991</v>
      </c>
      <c r="M31" s="232">
        <v>9.1095195149411996</v>
      </c>
      <c r="N31" s="232">
        <v>7.408620493525782</v>
      </c>
      <c r="O31" s="232">
        <v>13.3897042072257</v>
      </c>
      <c r="P31" s="232">
        <v>9.2817280209432056</v>
      </c>
      <c r="Q31" s="232">
        <v>9.1763123306396306</v>
      </c>
      <c r="R31" s="232">
        <v>9.6911098964678146</v>
      </c>
      <c r="S31" s="232">
        <v>9.7659670356364767</v>
      </c>
      <c r="T31" s="232">
        <v>10.43233656496715</v>
      </c>
      <c r="U31" s="232">
        <v>10.519707623351771</v>
      </c>
      <c r="V31" s="232">
        <v>9.5787884439064879</v>
      </c>
      <c r="W31" s="232">
        <v>10.066839266015981</v>
      </c>
      <c r="DA31" s="71" t="s">
        <v>2621</v>
      </c>
    </row>
    <row r="32" spans="1:105" ht="12" customHeight="1" x14ac:dyDescent="0.25">
      <c r="A32" s="59" t="s">
        <v>70</v>
      </c>
      <c r="B32" s="232">
        <v>10.65849563786896</v>
      </c>
      <c r="C32" s="232">
        <v>9.1847060926335171</v>
      </c>
      <c r="D32" s="232">
        <v>9.5547422107837079</v>
      </c>
      <c r="E32" s="232">
        <v>9.5774184423244222</v>
      </c>
      <c r="F32" s="232">
        <v>5.8425815060169866</v>
      </c>
      <c r="G32" s="232">
        <v>3.6516681941423892</v>
      </c>
      <c r="H32" s="232">
        <v>8.4658768978720982</v>
      </c>
      <c r="I32" s="232">
        <v>7.3703028725411253</v>
      </c>
      <c r="J32" s="232">
        <v>7.491455663552995</v>
      </c>
      <c r="K32" s="232">
        <v>5.0463939375939324</v>
      </c>
      <c r="L32" s="232">
        <v>4.9836662527755387</v>
      </c>
      <c r="M32" s="232">
        <v>3.6889025699825959</v>
      </c>
      <c r="N32" s="232">
        <v>2.107815254207698</v>
      </c>
      <c r="O32" s="232">
        <v>22.287651175213181</v>
      </c>
      <c r="P32" s="232">
        <v>12.70338269915978</v>
      </c>
      <c r="Q32" s="232">
        <v>8.7997084422574687</v>
      </c>
      <c r="R32" s="232">
        <v>6.6156290717768558</v>
      </c>
      <c r="S32" s="232">
        <v>5.6747598686588816</v>
      </c>
      <c r="T32" s="232">
        <v>5.2476328455160717</v>
      </c>
      <c r="U32" s="232">
        <v>5.7858065139357064</v>
      </c>
      <c r="V32" s="232">
        <v>4.4842507174491759</v>
      </c>
      <c r="W32" s="232">
        <v>2.721203934385048</v>
      </c>
      <c r="DA32" s="71" t="s">
        <v>2622</v>
      </c>
    </row>
    <row r="33" spans="1:105" ht="12" customHeight="1" x14ac:dyDescent="0.25">
      <c r="A33" s="59" t="s">
        <v>162</v>
      </c>
      <c r="B33" s="232">
        <v>37.408742490361611</v>
      </c>
      <c r="C33" s="232">
        <v>84.905197120113442</v>
      </c>
      <c r="D33" s="232">
        <v>55.868661981160912</v>
      </c>
      <c r="E33" s="232">
        <v>80.236752945477562</v>
      </c>
      <c r="F33" s="232">
        <v>86.050228847091191</v>
      </c>
      <c r="G33" s="232">
        <v>78.784110061581956</v>
      </c>
      <c r="H33" s="232">
        <v>63.17011265724809</v>
      </c>
      <c r="I33" s="232">
        <v>64.742734583276899</v>
      </c>
      <c r="J33" s="232">
        <v>61.975823572722931</v>
      </c>
      <c r="K33" s="232">
        <v>82.656718512339864</v>
      </c>
      <c r="L33" s="232">
        <v>89.605829333742363</v>
      </c>
      <c r="M33" s="232">
        <v>97.894576076240696</v>
      </c>
      <c r="N33" s="232">
        <v>38.089725174531907</v>
      </c>
      <c r="O33" s="232">
        <v>35.453918733177332</v>
      </c>
      <c r="P33" s="232">
        <v>33.160252947792173</v>
      </c>
      <c r="Q33" s="232">
        <v>58.003154269045041</v>
      </c>
      <c r="R33" s="232">
        <v>61.155891310861001</v>
      </c>
      <c r="S33" s="232">
        <v>59.377058823533147</v>
      </c>
      <c r="T33" s="232">
        <v>61.430194750753223</v>
      </c>
      <c r="U33" s="232">
        <v>60.370537069925589</v>
      </c>
      <c r="V33" s="232">
        <v>55.280333646387461</v>
      </c>
      <c r="W33" s="232">
        <v>53.921565290756391</v>
      </c>
      <c r="DA33" s="71" t="s">
        <v>2623</v>
      </c>
    </row>
    <row r="34" spans="1:105" ht="12" customHeight="1" x14ac:dyDescent="0.25">
      <c r="A34" s="60" t="s">
        <v>2580</v>
      </c>
      <c r="B34" s="331">
        <v>54.800260957473533</v>
      </c>
      <c r="C34" s="331">
        <v>52.749538439109173</v>
      </c>
      <c r="D34" s="331">
        <v>63.453213105095429</v>
      </c>
      <c r="E34" s="331">
        <v>57.989458572595609</v>
      </c>
      <c r="F34" s="331">
        <v>60.15981504335376</v>
      </c>
      <c r="G34" s="331">
        <v>67.488234276633776</v>
      </c>
      <c r="H34" s="331">
        <v>59.560698882791712</v>
      </c>
      <c r="I34" s="331">
        <v>61.830895477020427</v>
      </c>
      <c r="J34" s="331">
        <v>61.5994501482812</v>
      </c>
      <c r="K34" s="331">
        <v>38.199074306863928</v>
      </c>
      <c r="L34" s="331">
        <v>21.348931346175942</v>
      </c>
      <c r="M34" s="331">
        <v>20.674192362951871</v>
      </c>
      <c r="N34" s="331">
        <v>34.510917432134583</v>
      </c>
      <c r="O34" s="331">
        <v>46.074012905722967</v>
      </c>
      <c r="P34" s="331">
        <v>45.697071608959817</v>
      </c>
      <c r="Q34" s="331">
        <v>40.126876574725323</v>
      </c>
      <c r="R34" s="331">
        <v>39.085008046797441</v>
      </c>
      <c r="S34" s="331">
        <v>42.143643364752158</v>
      </c>
      <c r="T34" s="331">
        <v>42.551016355384952</v>
      </c>
      <c r="U34" s="331">
        <v>46.067422917250369</v>
      </c>
      <c r="V34" s="331">
        <v>41.530958652730881</v>
      </c>
      <c r="W34" s="331">
        <v>45.576682780856899</v>
      </c>
      <c r="DA34" s="72" t="s">
        <v>2624</v>
      </c>
    </row>
    <row r="35" spans="1:105" ht="12" customHeight="1" x14ac:dyDescent="0.25">
      <c r="A35" s="39" t="s">
        <v>2582</v>
      </c>
      <c r="B35" s="230">
        <v>134.09943558815829</v>
      </c>
      <c r="C35" s="230">
        <v>175.10801173572051</v>
      </c>
      <c r="D35" s="230">
        <v>150.4556253929502</v>
      </c>
      <c r="E35" s="230">
        <v>175.81343747249801</v>
      </c>
      <c r="F35" s="230">
        <v>178.21530229970699</v>
      </c>
      <c r="G35" s="230">
        <v>169.9641099968301</v>
      </c>
      <c r="H35" s="230">
        <v>146.50657838320549</v>
      </c>
      <c r="I35" s="230">
        <v>148.6610278725633</v>
      </c>
      <c r="J35" s="230">
        <v>143.7483832445669</v>
      </c>
      <c r="K35" s="230">
        <v>145.1613390583224</v>
      </c>
      <c r="L35" s="230">
        <v>150.48563872601119</v>
      </c>
      <c r="M35" s="230">
        <v>142.51797744900301</v>
      </c>
      <c r="N35" s="230">
        <v>90.820007078726206</v>
      </c>
      <c r="O35" s="230">
        <v>115.5773605818397</v>
      </c>
      <c r="P35" s="230">
        <v>86.493062791085038</v>
      </c>
      <c r="Q35" s="230">
        <v>103.33349116052889</v>
      </c>
      <c r="R35" s="230">
        <v>104.2107395621243</v>
      </c>
      <c r="S35" s="230">
        <v>103.34162486063531</v>
      </c>
      <c r="T35" s="230">
        <v>105.9241423799571</v>
      </c>
      <c r="U35" s="230">
        <v>108.0080989997863</v>
      </c>
      <c r="V35" s="230">
        <v>97.568259057982445</v>
      </c>
      <c r="W35" s="230">
        <v>97.390956764717842</v>
      </c>
      <c r="DA35" s="92" t="s">
        <v>2625</v>
      </c>
    </row>
    <row r="36" spans="1:105" ht="12" customHeight="1" x14ac:dyDescent="0.25">
      <c r="A36" s="64" t="s">
        <v>30</v>
      </c>
      <c r="B36" s="231">
        <v>3.0222824691370018</v>
      </c>
      <c r="C36" s="231">
        <v>3.2217033162887119</v>
      </c>
      <c r="D36" s="231">
        <v>3.2777810139709991</v>
      </c>
      <c r="E36" s="231">
        <v>4.6669036332672329</v>
      </c>
      <c r="F36" s="231">
        <v>1.0377281111705221</v>
      </c>
      <c r="G36" s="231">
        <v>0.7708374626411959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5.2917959858710368</v>
      </c>
      <c r="C38" s="231">
        <v>4.700807326223007</v>
      </c>
      <c r="D38" s="231">
        <v>5.101465973764296</v>
      </c>
      <c r="E38" s="231">
        <v>4.842310491248373</v>
      </c>
      <c r="F38" s="231">
        <v>5.047159144242868</v>
      </c>
      <c r="G38" s="231">
        <v>5.1416022217569868</v>
      </c>
      <c r="H38" s="231">
        <v>4.6387820670164421</v>
      </c>
      <c r="I38" s="231">
        <v>4.8636300481274306</v>
      </c>
      <c r="J38" s="231">
        <v>4.6972111719343097</v>
      </c>
      <c r="K38" s="231">
        <v>3.8030468457447402</v>
      </c>
      <c r="L38" s="231">
        <v>3.199939067826485</v>
      </c>
      <c r="M38" s="231">
        <v>3.1115689734888692</v>
      </c>
      <c r="N38" s="231">
        <v>3.2388331877162888</v>
      </c>
      <c r="O38" s="231">
        <v>2.9668289708651741</v>
      </c>
      <c r="P38" s="231">
        <v>1.931564293735375</v>
      </c>
      <c r="Q38" s="231">
        <v>1.539778968422018</v>
      </c>
      <c r="R38" s="231">
        <v>1.787780555295079</v>
      </c>
      <c r="S38" s="231">
        <v>1.3033758907265329</v>
      </c>
      <c r="T38" s="231">
        <v>1.298805265615546</v>
      </c>
      <c r="U38" s="231">
        <v>1.582155552004737</v>
      </c>
      <c r="V38" s="231">
        <v>1.3183182079193621</v>
      </c>
      <c r="W38" s="231">
        <v>0.87931692225069946</v>
      </c>
      <c r="DA38" s="73" t="s">
        <v>2628</v>
      </c>
    </row>
    <row r="39" spans="1:105" ht="12" customHeight="1" x14ac:dyDescent="0.25">
      <c r="A39" s="64" t="s">
        <v>160</v>
      </c>
      <c r="B39" s="231">
        <v>8.7071883199444766</v>
      </c>
      <c r="C39" s="231">
        <v>8.4008907010614227</v>
      </c>
      <c r="D39" s="231">
        <v>8.9432685578065243</v>
      </c>
      <c r="E39" s="231">
        <v>9.5024163234940264</v>
      </c>
      <c r="F39" s="231">
        <v>10.893610356609591</v>
      </c>
      <c r="G39" s="231">
        <v>11.761634032422281</v>
      </c>
      <c r="H39" s="231">
        <v>6.0423665932716339</v>
      </c>
      <c r="I39" s="231">
        <v>11.570163657145841</v>
      </c>
      <c r="J39" s="231">
        <v>10.76382863088954</v>
      </c>
      <c r="K39" s="231">
        <v>10.129080685493189</v>
      </c>
      <c r="L39" s="231">
        <v>10.482405595077291</v>
      </c>
      <c r="M39" s="231">
        <v>7.7122022762521496</v>
      </c>
      <c r="N39" s="231">
        <v>7.1737141694618494</v>
      </c>
      <c r="O39" s="231">
        <v>15.312416199151601</v>
      </c>
      <c r="P39" s="231">
        <v>14.07312894051454</v>
      </c>
      <c r="Q39" s="231">
        <v>12.453356811204671</v>
      </c>
      <c r="R39" s="231">
        <v>13.057457676546701</v>
      </c>
      <c r="S39" s="231">
        <v>13.56943743844808</v>
      </c>
      <c r="T39" s="231">
        <v>14.41863493653279</v>
      </c>
      <c r="U39" s="231">
        <v>14.873944295593519</v>
      </c>
      <c r="V39" s="231">
        <v>13.541358466847511</v>
      </c>
      <c r="W39" s="231">
        <v>14.82593554308291</v>
      </c>
      <c r="DA39" s="73" t="s">
        <v>2629</v>
      </c>
    </row>
    <row r="40" spans="1:105" ht="12" customHeight="1" x14ac:dyDescent="0.25">
      <c r="A40" s="64" t="s">
        <v>70</v>
      </c>
      <c r="B40" s="231">
        <v>9.5789152988208173</v>
      </c>
      <c r="C40" s="231">
        <v>8.24732864290125</v>
      </c>
      <c r="D40" s="231">
        <v>9.5895705748534468</v>
      </c>
      <c r="E40" s="231">
        <v>8.9507144432932186</v>
      </c>
      <c r="F40" s="231">
        <v>5.4647927661569327</v>
      </c>
      <c r="G40" s="231">
        <v>3.704923573752493</v>
      </c>
      <c r="H40" s="231">
        <v>8.4027330309799648</v>
      </c>
      <c r="I40" s="231">
        <v>7.8126539621276843</v>
      </c>
      <c r="J40" s="231">
        <v>8.0728277217022733</v>
      </c>
      <c r="K40" s="231">
        <v>4.665558357336586</v>
      </c>
      <c r="L40" s="231">
        <v>3.67239368496092</v>
      </c>
      <c r="M40" s="231">
        <v>3.0277325927049059</v>
      </c>
      <c r="N40" s="231">
        <v>1.978684960929562</v>
      </c>
      <c r="O40" s="231">
        <v>24.710096053275471</v>
      </c>
      <c r="P40" s="231">
        <v>18.673193603383091</v>
      </c>
      <c r="Q40" s="231">
        <v>11.577743330688319</v>
      </c>
      <c r="R40" s="231">
        <v>8.6415897564635529</v>
      </c>
      <c r="S40" s="231">
        <v>7.6441899030383187</v>
      </c>
      <c r="T40" s="231">
        <v>7.0314256337850241</v>
      </c>
      <c r="U40" s="231">
        <v>7.9309237963477894</v>
      </c>
      <c r="V40" s="231">
        <v>6.1458071644432311</v>
      </c>
      <c r="W40" s="231">
        <v>3.8853259005174401</v>
      </c>
      <c r="DA40" s="73" t="s">
        <v>2630</v>
      </c>
    </row>
    <row r="41" spans="1:105" ht="12" customHeight="1" x14ac:dyDescent="0.25">
      <c r="A41" s="64" t="s">
        <v>34</v>
      </c>
      <c r="B41" s="231">
        <v>72.912917376319996</v>
      </c>
      <c r="C41" s="231">
        <v>72.912917376467391</v>
      </c>
      <c r="D41" s="231">
        <v>66.284465574612852</v>
      </c>
      <c r="E41" s="231">
        <v>71.492501132990284</v>
      </c>
      <c r="F41" s="231">
        <v>73.859809094031476</v>
      </c>
      <c r="G41" s="231">
        <v>67.231357292140828</v>
      </c>
      <c r="H41" s="231">
        <v>63.443685532392458</v>
      </c>
      <c r="I41" s="231">
        <v>54.447925769358577</v>
      </c>
      <c r="J41" s="231">
        <v>52.080670253177708</v>
      </c>
      <c r="K41" s="231">
        <v>49.239890211004379</v>
      </c>
      <c r="L41" s="231">
        <v>66.284465574639697</v>
      </c>
      <c r="M41" s="231">
        <v>47.346054331094862</v>
      </c>
      <c r="N41" s="231">
        <v>42.137966327840083</v>
      </c>
      <c r="O41" s="231">
        <v>32.668786928545522</v>
      </c>
      <c r="P41" s="231">
        <v>2.3673079610391299</v>
      </c>
      <c r="Q41" s="231">
        <v>0.47347208117695572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33.949250080986161</v>
      </c>
      <c r="C42" s="231">
        <v>76.987278315698603</v>
      </c>
      <c r="D42" s="231">
        <v>56.621987640861128</v>
      </c>
      <c r="E42" s="231">
        <v>75.721505391124225</v>
      </c>
      <c r="F42" s="231">
        <v>81.275116770414968</v>
      </c>
      <c r="G42" s="231">
        <v>80.716669357035201</v>
      </c>
      <c r="H42" s="231">
        <v>63.313587514645192</v>
      </c>
      <c r="I42" s="231">
        <v>69.301230790904455</v>
      </c>
      <c r="J42" s="231">
        <v>67.440135201029221</v>
      </c>
      <c r="K42" s="231">
        <v>77.16800815950829</v>
      </c>
      <c r="L42" s="231">
        <v>66.676562177246751</v>
      </c>
      <c r="M42" s="231">
        <v>81.136377855292807</v>
      </c>
      <c r="N42" s="231">
        <v>36.106767012609012</v>
      </c>
      <c r="O42" s="231">
        <v>39.692735594988612</v>
      </c>
      <c r="P42" s="231">
        <v>49.221371157399702</v>
      </c>
      <c r="Q42" s="231">
        <v>77.062643134023915</v>
      </c>
      <c r="R42" s="231">
        <v>80.667287365065576</v>
      </c>
      <c r="S42" s="231">
        <v>80.76799741966903</v>
      </c>
      <c r="T42" s="231">
        <v>83.118652335270468</v>
      </c>
      <c r="U42" s="231">
        <v>83.564451147086956</v>
      </c>
      <c r="V42" s="231">
        <v>76.506151010019025</v>
      </c>
      <c r="W42" s="231">
        <v>77.743754190113563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0.6370860570788206</v>
      </c>
      <c r="C44" s="231">
        <v>0.63708605708010868</v>
      </c>
      <c r="D44" s="231">
        <v>0.63708605708090749</v>
      </c>
      <c r="E44" s="231">
        <v>0.63708605708059118</v>
      </c>
      <c r="F44" s="231">
        <v>0.63708605708060118</v>
      </c>
      <c r="G44" s="231">
        <v>0.63708605708109545</v>
      </c>
      <c r="H44" s="231">
        <v>0.66542364489985095</v>
      </c>
      <c r="I44" s="231">
        <v>0.66542364489927808</v>
      </c>
      <c r="J44" s="231">
        <v>0.69371026583379258</v>
      </c>
      <c r="K44" s="231">
        <v>0.1557547992351738</v>
      </c>
      <c r="L44" s="231">
        <v>0.16987262626012201</v>
      </c>
      <c r="M44" s="231">
        <v>0.18404142016939509</v>
      </c>
      <c r="N44" s="231">
        <v>0.1840414201694017</v>
      </c>
      <c r="O44" s="231">
        <v>0.22649683501335671</v>
      </c>
      <c r="P44" s="231">
        <v>0.2264968350132025</v>
      </c>
      <c r="Q44" s="231">
        <v>0.2264968350130471</v>
      </c>
      <c r="R44" s="231">
        <v>5.6624208753363187E-2</v>
      </c>
      <c r="S44" s="231">
        <v>5.6624208753301437E-2</v>
      </c>
      <c r="T44" s="231">
        <v>5.6624208753289947E-2</v>
      </c>
      <c r="U44" s="231">
        <v>5.6624208753325883E-2</v>
      </c>
      <c r="V44" s="231">
        <v>5.6624208753322837E-2</v>
      </c>
      <c r="W44" s="231">
        <v>5.6624208753220252E-2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2635</v>
      </c>
    </row>
    <row r="46" spans="1:105" ht="12" customHeight="1" x14ac:dyDescent="0.25">
      <c r="A46" s="39" t="s">
        <v>2594</v>
      </c>
      <c r="B46" s="230">
        <v>67.259983518609204</v>
      </c>
      <c r="C46" s="230">
        <v>84.692153717364846</v>
      </c>
      <c r="D46" s="230">
        <v>80.308781143932578</v>
      </c>
      <c r="E46" s="230">
        <v>88.028309778601823</v>
      </c>
      <c r="F46" s="230">
        <v>89.106764538425679</v>
      </c>
      <c r="G46" s="230">
        <v>90.155590654999429</v>
      </c>
      <c r="H46" s="230">
        <v>77.162984876919111</v>
      </c>
      <c r="I46" s="230">
        <v>81.275018275317422</v>
      </c>
      <c r="J46" s="230">
        <v>79.493598128725111</v>
      </c>
      <c r="K46" s="230">
        <v>69.427627250294393</v>
      </c>
      <c r="L46" s="230">
        <v>56.917578589546793</v>
      </c>
      <c r="M46" s="230">
        <v>56.864839153007949</v>
      </c>
      <c r="N46" s="230">
        <v>46.048308864570863</v>
      </c>
      <c r="O46" s="230">
        <v>65.62330781308502</v>
      </c>
      <c r="P46" s="230">
        <v>57.997125611760772</v>
      </c>
      <c r="Q46" s="230">
        <v>62.499529963759343</v>
      </c>
      <c r="R46" s="230">
        <v>62.277160971606271</v>
      </c>
      <c r="S46" s="230">
        <v>63.33199720238327</v>
      </c>
      <c r="T46" s="230">
        <v>64.567968608857768</v>
      </c>
      <c r="U46" s="230">
        <v>67.13138181219152</v>
      </c>
      <c r="V46" s="230">
        <v>60.53278440669655</v>
      </c>
      <c r="W46" s="230">
        <v>62.1413430116067</v>
      </c>
      <c r="DA46" s="92" t="s">
        <v>2636</v>
      </c>
    </row>
    <row r="47" spans="1:105" ht="12" customHeight="1" x14ac:dyDescent="0.25">
      <c r="A47" s="39" t="s">
        <v>2596</v>
      </c>
      <c r="B47" s="230">
        <v>42.126315639989997</v>
      </c>
      <c r="C47" s="230">
        <v>53.044443561915983</v>
      </c>
      <c r="D47" s="230">
        <v>50.299046864859193</v>
      </c>
      <c r="E47" s="230">
        <v>55.133946947254302</v>
      </c>
      <c r="F47" s="230">
        <v>55.80940541808814</v>
      </c>
      <c r="G47" s="230">
        <v>56.466306858244231</v>
      </c>
      <c r="H47" s="230">
        <v>48.328769746866037</v>
      </c>
      <c r="I47" s="230">
        <v>50.904221119303287</v>
      </c>
      <c r="J47" s="230">
        <v>49.788480920496639</v>
      </c>
      <c r="K47" s="230">
        <v>43.483955640165597</v>
      </c>
      <c r="L47" s="230">
        <v>35.648654009315841</v>
      </c>
      <c r="M47" s="230">
        <v>35.615622211892088</v>
      </c>
      <c r="N47" s="230">
        <v>28.84100608469452</v>
      </c>
      <c r="O47" s="230">
        <v>41.101231871538893</v>
      </c>
      <c r="P47" s="230">
        <v>36.324796586624309</v>
      </c>
      <c r="Q47" s="230">
        <v>39.144745342910838</v>
      </c>
      <c r="R47" s="230">
        <v>39.005471054367568</v>
      </c>
      <c r="S47" s="230">
        <v>39.6661367530726</v>
      </c>
      <c r="T47" s="230">
        <v>40.440251150182732</v>
      </c>
      <c r="U47" s="230">
        <v>42.045769737463957</v>
      </c>
      <c r="V47" s="230">
        <v>37.91293201519197</v>
      </c>
      <c r="W47" s="230">
        <v>38.920405463310203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1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1.0000000000000002</v>
      </c>
      <c r="U51" s="234">
        <f t="shared" si="3"/>
        <v>1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1.8611299948160766E-2</v>
      </c>
      <c r="C52" s="235">
        <f t="shared" si="4"/>
        <v>1.7757826593128443E-2</v>
      </c>
      <c r="D52" s="235">
        <f t="shared" si="4"/>
        <v>1.8809075402330025E-2</v>
      </c>
      <c r="E52" s="235">
        <f t="shared" si="4"/>
        <v>1.8080685367536539E-2</v>
      </c>
      <c r="F52" s="235">
        <f t="shared" si="4"/>
        <v>1.8079050111764826E-2</v>
      </c>
      <c r="G52" s="235">
        <f t="shared" si="4"/>
        <v>1.8591855794971537E-2</v>
      </c>
      <c r="H52" s="235">
        <f t="shared" si="4"/>
        <v>1.8638731985179655E-2</v>
      </c>
      <c r="I52" s="235">
        <f t="shared" si="4"/>
        <v>1.8807561788954777E-2</v>
      </c>
      <c r="J52" s="235">
        <f t="shared" si="4"/>
        <v>1.8903215366194177E-2</v>
      </c>
      <c r="K52" s="235">
        <f t="shared" si="4"/>
        <v>1.7352115992860649E-2</v>
      </c>
      <c r="L52" s="235">
        <f t="shared" si="4"/>
        <v>1.519414043232052E-2</v>
      </c>
      <c r="M52" s="235">
        <f t="shared" si="4"/>
        <v>1.5323858641848881E-2</v>
      </c>
      <c r="N52" s="235">
        <f t="shared" si="4"/>
        <v>1.8375235211798908E-2</v>
      </c>
      <c r="O52" s="235">
        <f t="shared" si="4"/>
        <v>1.9010576853698537E-2</v>
      </c>
      <c r="P52" s="235">
        <f t="shared" si="4"/>
        <v>1.9877021491507246E-2</v>
      </c>
      <c r="Q52" s="235">
        <f t="shared" si="4"/>
        <v>1.8809760133367572E-2</v>
      </c>
      <c r="R52" s="235">
        <f t="shared" si="4"/>
        <v>1.86691300247145E-2</v>
      </c>
      <c r="S52" s="235">
        <f t="shared" si="4"/>
        <v>1.8908150639909221E-2</v>
      </c>
      <c r="T52" s="235">
        <f t="shared" si="4"/>
        <v>1.8835338705215629E-2</v>
      </c>
      <c r="U52" s="235">
        <f t="shared" si="4"/>
        <v>1.9006824077599377E-2</v>
      </c>
      <c r="V52" s="235">
        <f t="shared" si="4"/>
        <v>1.8942524679168033E-2</v>
      </c>
      <c r="W52" s="235">
        <f t="shared" si="4"/>
        <v>1.9214492393431225E-2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6.5723397665738677E-3</v>
      </c>
      <c r="C53" s="235">
        <f t="shared" si="5"/>
        <v>6.2709466942675795E-3</v>
      </c>
      <c r="D53" s="235">
        <f t="shared" si="5"/>
        <v>6.642181609212987E-3</v>
      </c>
      <c r="E53" s="235">
        <f t="shared" si="5"/>
        <v>6.3849600930059765E-3</v>
      </c>
      <c r="F53" s="235">
        <f t="shared" si="5"/>
        <v>6.3843826235886391E-3</v>
      </c>
      <c r="G53" s="235">
        <f t="shared" si="5"/>
        <v>6.5654733154614344E-3</v>
      </c>
      <c r="H53" s="235">
        <f t="shared" si="5"/>
        <v>6.5820270355061647E-3</v>
      </c>
      <c r="I53" s="235">
        <f t="shared" si="5"/>
        <v>6.6416470962340395E-3</v>
      </c>
      <c r="J53" s="235">
        <f t="shared" si="5"/>
        <v>6.6754259193821637E-3</v>
      </c>
      <c r="K53" s="235">
        <f t="shared" si="5"/>
        <v>6.1276752452399576E-3</v>
      </c>
      <c r="L53" s="235">
        <f t="shared" si="5"/>
        <v>5.3656140979081177E-3</v>
      </c>
      <c r="M53" s="235">
        <f t="shared" si="5"/>
        <v>5.4114224051895372E-3</v>
      </c>
      <c r="N53" s="235">
        <f t="shared" si="5"/>
        <v>6.4889765593503937E-3</v>
      </c>
      <c r="O53" s="235">
        <f t="shared" si="5"/>
        <v>6.7133392395526429E-3</v>
      </c>
      <c r="P53" s="235">
        <f t="shared" si="5"/>
        <v>7.0193129525370247E-3</v>
      </c>
      <c r="Q53" s="235">
        <f t="shared" si="5"/>
        <v>6.6424234131192174E-3</v>
      </c>
      <c r="R53" s="235">
        <f t="shared" si="5"/>
        <v>6.5927617098500944E-3</v>
      </c>
      <c r="S53" s="235">
        <f t="shared" si="5"/>
        <v>6.6771687474375171E-3</v>
      </c>
      <c r="T53" s="235">
        <f t="shared" si="5"/>
        <v>6.6514561548082626E-3</v>
      </c>
      <c r="U53" s="235">
        <f t="shared" si="5"/>
        <v>6.7120139952300878E-3</v>
      </c>
      <c r="V53" s="235">
        <f t="shared" si="5"/>
        <v>6.6893074946388258E-3</v>
      </c>
      <c r="W53" s="235">
        <f t="shared" si="5"/>
        <v>6.7853493739624075E-3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4.350487634287372E-2</v>
      </c>
      <c r="C54" s="235">
        <f t="shared" si="6"/>
        <v>4.1509838227533083E-2</v>
      </c>
      <c r="D54" s="235">
        <f t="shared" si="6"/>
        <v>4.3967186697403259E-2</v>
      </c>
      <c r="E54" s="235">
        <f t="shared" si="6"/>
        <v>4.2264537313355062E-2</v>
      </c>
      <c r="F54" s="235">
        <f t="shared" si="6"/>
        <v>4.2260714818401164E-2</v>
      </c>
      <c r="G54" s="235">
        <f t="shared" si="6"/>
        <v>4.3459424628998544E-2</v>
      </c>
      <c r="H54" s="235">
        <f t="shared" si="6"/>
        <v>4.3569000148393211E-2</v>
      </c>
      <c r="I54" s="235">
        <f t="shared" si="6"/>
        <v>4.3963648547843327E-2</v>
      </c>
      <c r="J54" s="235">
        <f t="shared" si="6"/>
        <v>4.4187243732550729E-2</v>
      </c>
      <c r="K54" s="235">
        <f t="shared" si="6"/>
        <v>4.0561468713054938E-2</v>
      </c>
      <c r="L54" s="235">
        <f t="shared" si="6"/>
        <v>3.5517089213840031E-2</v>
      </c>
      <c r="M54" s="235">
        <f t="shared" si="6"/>
        <v>3.5820312238597531E-2</v>
      </c>
      <c r="N54" s="235">
        <f t="shared" si="6"/>
        <v>4.2953062810614236E-2</v>
      </c>
      <c r="O54" s="235">
        <f t="shared" si="6"/>
        <v>4.4438206763122157E-2</v>
      </c>
      <c r="P54" s="235">
        <f t="shared" si="6"/>
        <v>4.6463565922923292E-2</v>
      </c>
      <c r="Q54" s="235">
        <f t="shared" si="6"/>
        <v>4.396878729162286E-2</v>
      </c>
      <c r="R54" s="235">
        <f t="shared" si="6"/>
        <v>4.3640057138217253E-2</v>
      </c>
      <c r="S54" s="235">
        <f t="shared" si="6"/>
        <v>4.4198780190148501E-2</v>
      </c>
      <c r="T54" s="235">
        <f t="shared" si="6"/>
        <v>4.4028578526430558E-2</v>
      </c>
      <c r="U54" s="235">
        <f t="shared" si="6"/>
        <v>4.4429434454868987E-2</v>
      </c>
      <c r="V54" s="235">
        <f t="shared" si="6"/>
        <v>4.4279131284995436E-2</v>
      </c>
      <c r="W54" s="235">
        <f t="shared" si="6"/>
        <v>4.4914869885266794E-2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1.9079893257307332E-2</v>
      </c>
      <c r="C55" s="235">
        <f t="shared" si="7"/>
        <v>1.8204931241901114E-2</v>
      </c>
      <c r="D55" s="235">
        <f t="shared" si="7"/>
        <v>1.9282648280598325E-2</v>
      </c>
      <c r="E55" s="235">
        <f t="shared" si="7"/>
        <v>1.8535918919819875E-2</v>
      </c>
      <c r="F55" s="235">
        <f t="shared" si="7"/>
        <v>1.8534242491754158E-2</v>
      </c>
      <c r="G55" s="235">
        <f t="shared" si="7"/>
        <v>1.9059959541319609E-2</v>
      </c>
      <c r="H55" s="235">
        <f t="shared" si="7"/>
        <v>1.9108015975205006E-2</v>
      </c>
      <c r="I55" s="235">
        <f t="shared" si="7"/>
        <v>1.928109655762825E-2</v>
      </c>
      <c r="J55" s="235">
        <f t="shared" si="7"/>
        <v>1.9379158490351441E-2</v>
      </c>
      <c r="K55" s="235">
        <f t="shared" si="7"/>
        <v>1.7789005703758742E-2</v>
      </c>
      <c r="L55" s="235">
        <f t="shared" si="7"/>
        <v>1.5576696866564781E-2</v>
      </c>
      <c r="M55" s="235">
        <f t="shared" si="7"/>
        <v>1.5709681107226311E-2</v>
      </c>
      <c r="N55" s="235">
        <f t="shared" si="7"/>
        <v>1.8837884908393283E-2</v>
      </c>
      <c r="O55" s="235">
        <f t="shared" si="7"/>
        <v>1.9489223113845475E-2</v>
      </c>
      <c r="P55" s="235">
        <f t="shared" si="7"/>
        <v>2.0377483001591253E-2</v>
      </c>
      <c r="Q55" s="235">
        <f t="shared" si="7"/>
        <v>1.9283350251720326E-2</v>
      </c>
      <c r="R55" s="235">
        <f t="shared" si="7"/>
        <v>1.9139179373311093E-2</v>
      </c>
      <c r="S55" s="235">
        <f t="shared" si="7"/>
        <v>1.938421802385747E-2</v>
      </c>
      <c r="T55" s="235">
        <f t="shared" si="7"/>
        <v>1.9309572838100343E-2</v>
      </c>
      <c r="U55" s="235">
        <f t="shared" si="7"/>
        <v>1.948537585075313E-2</v>
      </c>
      <c r="V55" s="235">
        <f t="shared" si="7"/>
        <v>1.9419457528981093E-2</v>
      </c>
      <c r="W55" s="235">
        <f t="shared" si="7"/>
        <v>1.969827281711407E-2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3.5257795668500798E-2</v>
      </c>
      <c r="C56" s="235">
        <f t="shared" si="8"/>
        <v>3.6204180342052819E-2</v>
      </c>
      <c r="D56" s="235">
        <f t="shared" si="8"/>
        <v>3.5924368733474495E-2</v>
      </c>
      <c r="E56" s="235">
        <f t="shared" si="8"/>
        <v>3.6184661737259038E-2</v>
      </c>
      <c r="F56" s="235">
        <f t="shared" si="8"/>
        <v>3.6183562369018929E-2</v>
      </c>
      <c r="G56" s="235">
        <f t="shared" si="8"/>
        <v>3.6204528409513284E-2</v>
      </c>
      <c r="H56" s="235">
        <f t="shared" si="8"/>
        <v>3.604983701782042E-2</v>
      </c>
      <c r="I56" s="235">
        <f t="shared" si="8"/>
        <v>3.6309353795162515E-2</v>
      </c>
      <c r="J56" s="235">
        <f t="shared" si="8"/>
        <v>3.6339524741443481E-2</v>
      </c>
      <c r="K56" s="235">
        <f t="shared" si="8"/>
        <v>3.6924554809305087E-2</v>
      </c>
      <c r="L56" s="235">
        <f t="shared" si="8"/>
        <v>3.7507533744712419E-2</v>
      </c>
      <c r="M56" s="235">
        <f t="shared" si="8"/>
        <v>3.8292958918053538E-2</v>
      </c>
      <c r="N56" s="235">
        <f t="shared" si="8"/>
        <v>3.6060930346642185E-2</v>
      </c>
      <c r="O56" s="235">
        <f t="shared" si="8"/>
        <v>3.6661036439449249E-2</v>
      </c>
      <c r="P56" s="235">
        <f t="shared" si="8"/>
        <v>4.4224729715943066E-2</v>
      </c>
      <c r="Q56" s="235">
        <f t="shared" si="8"/>
        <v>4.5683963392739356E-2</v>
      </c>
      <c r="R56" s="235">
        <f t="shared" si="8"/>
        <v>4.6191055700223423E-2</v>
      </c>
      <c r="S56" s="235">
        <f t="shared" si="8"/>
        <v>4.7065090534155127E-2</v>
      </c>
      <c r="T56" s="235">
        <f t="shared" si="8"/>
        <v>4.8100422552019594E-2</v>
      </c>
      <c r="U56" s="235">
        <f t="shared" si="8"/>
        <v>4.9189021851370036E-2</v>
      </c>
      <c r="V56" s="235">
        <f t="shared" si="8"/>
        <v>5.1559588347799543E-2</v>
      </c>
      <c r="W56" s="235">
        <f t="shared" si="8"/>
        <v>5.1610387055634442E-2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0.17207073621501065</v>
      </c>
      <c r="C57" s="236">
        <f t="shared" si="9"/>
        <v>0.17680293296028599</v>
      </c>
      <c r="D57" s="236">
        <f t="shared" si="9"/>
        <v>0.17486379086514148</v>
      </c>
      <c r="E57" s="236">
        <f t="shared" si="9"/>
        <v>0.17645669826493859</v>
      </c>
      <c r="F57" s="236">
        <f t="shared" si="9"/>
        <v>0.17640347772716117</v>
      </c>
      <c r="G57" s="236">
        <f t="shared" si="9"/>
        <v>0.17628229623215369</v>
      </c>
      <c r="H57" s="236">
        <f t="shared" si="9"/>
        <v>0.17529802036763328</v>
      </c>
      <c r="I57" s="236">
        <f t="shared" si="9"/>
        <v>0.17663792360201228</v>
      </c>
      <c r="J57" s="236">
        <f t="shared" si="9"/>
        <v>0.17664156346265297</v>
      </c>
      <c r="K57" s="236">
        <f t="shared" si="9"/>
        <v>0.17993597594389568</v>
      </c>
      <c r="L57" s="236">
        <f t="shared" si="9"/>
        <v>0.18321001891275185</v>
      </c>
      <c r="M57" s="236">
        <f t="shared" si="9"/>
        <v>0.1864536937343908</v>
      </c>
      <c r="N57" s="236">
        <f t="shared" si="9"/>
        <v>0.17476990538170492</v>
      </c>
      <c r="O57" s="236">
        <f t="shared" si="9"/>
        <v>0.17779629813892708</v>
      </c>
      <c r="P57" s="236">
        <f t="shared" si="9"/>
        <v>0.17926464299356859</v>
      </c>
      <c r="Q57" s="236">
        <f t="shared" si="9"/>
        <v>0.18072408510061153</v>
      </c>
      <c r="R57" s="236">
        <f t="shared" si="9"/>
        <v>0.18099206999029835</v>
      </c>
      <c r="S57" s="236">
        <f t="shared" si="9"/>
        <v>0.18028303101401122</v>
      </c>
      <c r="T57" s="236">
        <f t="shared" si="9"/>
        <v>0.18018666486990109</v>
      </c>
      <c r="U57" s="236">
        <f t="shared" si="9"/>
        <v>0.17961793818180011</v>
      </c>
      <c r="V57" s="236">
        <f t="shared" si="9"/>
        <v>0.17919917553903514</v>
      </c>
      <c r="W57" s="236">
        <f t="shared" si="9"/>
        <v>0.17876119946588245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9.4418495679520861E-2</v>
      </c>
      <c r="C58" s="304">
        <f t="shared" si="10"/>
        <v>0.12016378517236058</v>
      </c>
      <c r="D58" s="304">
        <f t="shared" si="10"/>
        <v>9.8759447352980714E-2</v>
      </c>
      <c r="E58" s="304">
        <f t="shared" si="10"/>
        <v>0.11546187288720702</v>
      </c>
      <c r="F58" s="304">
        <f t="shared" si="10"/>
        <v>0.11389731491632493</v>
      </c>
      <c r="G58" s="304">
        <f t="shared" si="10"/>
        <v>0.10501183695259067</v>
      </c>
      <c r="H58" s="304">
        <f t="shared" si="10"/>
        <v>0.1016232921889703</v>
      </c>
      <c r="I58" s="304">
        <f t="shared" si="10"/>
        <v>0.10336688115516908</v>
      </c>
      <c r="J58" s="304">
        <f t="shared" si="10"/>
        <v>0.10162938545096019</v>
      </c>
      <c r="K58" s="304">
        <f t="shared" si="10"/>
        <v>0.1310454881611155</v>
      </c>
      <c r="L58" s="304">
        <f t="shared" si="10"/>
        <v>0.15402518181989555</v>
      </c>
      <c r="M58" s="304">
        <f t="shared" si="10"/>
        <v>0.15792352845881139</v>
      </c>
      <c r="N58" s="304">
        <f t="shared" si="10"/>
        <v>0.1042474963958168</v>
      </c>
      <c r="O58" s="304">
        <f t="shared" si="10"/>
        <v>0.10944533638724965</v>
      </c>
      <c r="P58" s="304">
        <f t="shared" si="10"/>
        <v>9.9062749803619538E-2</v>
      </c>
      <c r="Q58" s="304">
        <f t="shared" si="10"/>
        <v>0.11888069693243274</v>
      </c>
      <c r="R58" s="304">
        <f t="shared" si="10"/>
        <v>0.12099129048090501</v>
      </c>
      <c r="S58" s="304">
        <f t="shared" si="10"/>
        <v>0.11584988147282527</v>
      </c>
      <c r="T58" s="304">
        <f t="shared" si="10"/>
        <v>0.11662172189935621</v>
      </c>
      <c r="U58" s="304">
        <f t="shared" si="10"/>
        <v>0.11282519215574337</v>
      </c>
      <c r="V58" s="304">
        <f t="shared" si="10"/>
        <v>0.11264572464910749</v>
      </c>
      <c r="W58" s="304">
        <f t="shared" si="10"/>
        <v>0.1065935756498655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7.7652240535489789E-2</v>
      </c>
      <c r="C59" s="304">
        <f t="shared" si="11"/>
        <v>5.6639147787925441E-2</v>
      </c>
      <c r="D59" s="304">
        <f t="shared" si="11"/>
        <v>7.6104343512160763E-2</v>
      </c>
      <c r="E59" s="304">
        <f t="shared" si="11"/>
        <v>6.0994825377731585E-2</v>
      </c>
      <c r="F59" s="304">
        <f t="shared" si="11"/>
        <v>6.2506162810836249E-2</v>
      </c>
      <c r="G59" s="304">
        <f t="shared" si="11"/>
        <v>7.127045927956302E-2</v>
      </c>
      <c r="H59" s="304">
        <f t="shared" si="11"/>
        <v>7.3674728178662982E-2</v>
      </c>
      <c r="I59" s="304">
        <f t="shared" si="11"/>
        <v>7.3271042446843196E-2</v>
      </c>
      <c r="J59" s="304">
        <f t="shared" si="11"/>
        <v>7.5012178011692784E-2</v>
      </c>
      <c r="K59" s="304">
        <f t="shared" si="11"/>
        <v>4.8890487782780191E-2</v>
      </c>
      <c r="L59" s="304">
        <f t="shared" si="11"/>
        <v>2.9184837092856301E-2</v>
      </c>
      <c r="M59" s="304">
        <f t="shared" si="11"/>
        <v>2.8530165275579417E-2</v>
      </c>
      <c r="N59" s="304">
        <f t="shared" si="11"/>
        <v>7.0522408985888102E-2</v>
      </c>
      <c r="O59" s="304">
        <f t="shared" si="11"/>
        <v>6.8350961751677417E-2</v>
      </c>
      <c r="P59" s="304">
        <f t="shared" si="11"/>
        <v>8.0201893189949053E-2</v>
      </c>
      <c r="Q59" s="304">
        <f t="shared" si="11"/>
        <v>6.1843388168178783E-2</v>
      </c>
      <c r="R59" s="304">
        <f t="shared" si="11"/>
        <v>6.0000779509393344E-2</v>
      </c>
      <c r="S59" s="304">
        <f t="shared" si="11"/>
        <v>6.4433149541185952E-2</v>
      </c>
      <c r="T59" s="304">
        <f t="shared" si="11"/>
        <v>6.3564942970544866E-2</v>
      </c>
      <c r="U59" s="304">
        <f t="shared" si="11"/>
        <v>6.6792746026056754E-2</v>
      </c>
      <c r="V59" s="304">
        <f t="shared" si="11"/>
        <v>6.6553450889927632E-2</v>
      </c>
      <c r="W59" s="304">
        <f t="shared" si="11"/>
        <v>7.2167623816016963E-2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7.1730129773796253E-2</v>
      </c>
      <c r="C60" s="303">
        <f t="shared" si="12"/>
        <v>7.5434000810942314E-2</v>
      </c>
      <c r="D60" s="303">
        <f t="shared" si="12"/>
        <v>7.3614931449482432E-2</v>
      </c>
      <c r="E60" s="303">
        <f t="shared" si="12"/>
        <v>7.5198266897392438E-2</v>
      </c>
      <c r="F60" s="303">
        <f t="shared" si="12"/>
        <v>7.5047188240039808E-2</v>
      </c>
      <c r="G60" s="303">
        <f t="shared" si="12"/>
        <v>7.4598933419048497E-2</v>
      </c>
      <c r="H60" s="303">
        <f t="shared" si="12"/>
        <v>7.4119901092978696E-2</v>
      </c>
      <c r="I60" s="303">
        <f t="shared" si="12"/>
        <v>7.4554513826185068E-2</v>
      </c>
      <c r="J60" s="303">
        <f t="shared" si="12"/>
        <v>7.4459222824657514E-2</v>
      </c>
      <c r="K60" s="303">
        <f t="shared" si="12"/>
        <v>7.6525431429175894E-2</v>
      </c>
      <c r="L60" s="303">
        <f t="shared" si="12"/>
        <v>7.6439216184309697E-2</v>
      </c>
      <c r="M60" s="303">
        <f t="shared" si="12"/>
        <v>7.7581089478306664E-2</v>
      </c>
      <c r="N60" s="303">
        <f t="shared" si="12"/>
        <v>7.3868559765356653E-2</v>
      </c>
      <c r="O60" s="303">
        <f t="shared" si="12"/>
        <v>7.4362393045467601E-2</v>
      </c>
      <c r="P60" s="303">
        <f t="shared" si="12"/>
        <v>7.4680689832468575E-2</v>
      </c>
      <c r="Q60" s="303">
        <f t="shared" si="12"/>
        <v>7.6763101356638372E-2</v>
      </c>
      <c r="R60" s="303">
        <f t="shared" si="12"/>
        <v>7.6875069210178504E-2</v>
      </c>
      <c r="S60" s="303">
        <f t="shared" si="12"/>
        <v>7.6437133923016251E-2</v>
      </c>
      <c r="T60" s="303">
        <f t="shared" si="12"/>
        <v>7.6412245455578162E-2</v>
      </c>
      <c r="U60" s="303">
        <f t="shared" si="12"/>
        <v>7.6033394247374736E-2</v>
      </c>
      <c r="V60" s="303">
        <f t="shared" si="12"/>
        <v>7.585531182468544E-2</v>
      </c>
      <c r="W60" s="303">
        <f t="shared" si="12"/>
        <v>7.5344698733059892E-2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5.0288747916210977E-2</v>
      </c>
      <c r="C61" s="304">
        <f t="shared" si="13"/>
        <v>5.4975873651389597E-2</v>
      </c>
      <c r="D61" s="304">
        <f t="shared" si="13"/>
        <v>5.1945699895921481E-2</v>
      </c>
      <c r="E61" s="304">
        <f t="shared" si="13"/>
        <v>5.4368186231774161E-2</v>
      </c>
      <c r="F61" s="304">
        <f t="shared" si="13"/>
        <v>5.4218991491371674E-2</v>
      </c>
      <c r="G61" s="304">
        <f t="shared" si="13"/>
        <v>5.3179952442357542E-2</v>
      </c>
      <c r="H61" s="304">
        <f t="shared" si="13"/>
        <v>5.2646915812607692E-2</v>
      </c>
      <c r="I61" s="304">
        <f t="shared" si="13"/>
        <v>5.2887026049923597E-2</v>
      </c>
      <c r="J61" s="304">
        <f t="shared" si="13"/>
        <v>5.2681536143357334E-2</v>
      </c>
      <c r="K61" s="304">
        <f t="shared" si="13"/>
        <v>5.6534708262264304E-2</v>
      </c>
      <c r="L61" s="304">
        <f t="shared" si="13"/>
        <v>5.8934615865439688E-2</v>
      </c>
      <c r="M61" s="304">
        <f t="shared" si="13"/>
        <v>5.9927045666927983E-2</v>
      </c>
      <c r="N61" s="304">
        <f t="shared" si="13"/>
        <v>5.2699139252198851E-2</v>
      </c>
      <c r="O61" s="304">
        <f t="shared" si="13"/>
        <v>5.246101921406017E-2</v>
      </c>
      <c r="P61" s="304">
        <f t="shared" si="13"/>
        <v>5.1781117573790648E-2</v>
      </c>
      <c r="Q61" s="304">
        <f t="shared" si="13"/>
        <v>5.5093080950085596E-2</v>
      </c>
      <c r="R61" s="304">
        <f t="shared" si="13"/>
        <v>5.536706348657118E-2</v>
      </c>
      <c r="S61" s="304">
        <f t="shared" si="13"/>
        <v>5.465376149764712E-2</v>
      </c>
      <c r="T61" s="304">
        <f t="shared" si="13"/>
        <v>5.4712756934068685E-2</v>
      </c>
      <c r="U61" s="304">
        <f t="shared" si="13"/>
        <v>5.4136343848806098E-2</v>
      </c>
      <c r="V61" s="304">
        <f t="shared" si="13"/>
        <v>5.4032338355660639E-2</v>
      </c>
      <c r="W61" s="304">
        <f t="shared" si="13"/>
        <v>5.3208401442985831E-2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2.1441381857585276E-2</v>
      </c>
      <c r="C62" s="304">
        <f t="shared" si="14"/>
        <v>2.0458127159552721E-2</v>
      </c>
      <c r="D62" s="304">
        <f t="shared" si="14"/>
        <v>2.1669231553560951E-2</v>
      </c>
      <c r="E62" s="304">
        <f t="shared" si="14"/>
        <v>2.083008066561827E-2</v>
      </c>
      <c r="F62" s="304">
        <f t="shared" si="14"/>
        <v>2.0828196748668135E-2</v>
      </c>
      <c r="G62" s="304">
        <f t="shared" si="14"/>
        <v>2.1418980976690948E-2</v>
      </c>
      <c r="H62" s="304">
        <f t="shared" si="14"/>
        <v>2.1472985280371011E-2</v>
      </c>
      <c r="I62" s="304">
        <f t="shared" si="14"/>
        <v>2.1667487776261474E-2</v>
      </c>
      <c r="J62" s="304">
        <f t="shared" si="14"/>
        <v>2.177768668130018E-2</v>
      </c>
      <c r="K62" s="304">
        <f t="shared" si="14"/>
        <v>1.9990723166911587E-2</v>
      </c>
      <c r="L62" s="304">
        <f t="shared" si="14"/>
        <v>1.7504600318870002E-2</v>
      </c>
      <c r="M62" s="304">
        <f t="shared" si="14"/>
        <v>1.7654043811378681E-2</v>
      </c>
      <c r="N62" s="304">
        <f t="shared" si="14"/>
        <v>2.1169420513157809E-2</v>
      </c>
      <c r="O62" s="304">
        <f t="shared" si="14"/>
        <v>2.1901373831407431E-2</v>
      </c>
      <c r="P62" s="304">
        <f t="shared" si="14"/>
        <v>2.2899572258677926E-2</v>
      </c>
      <c r="Q62" s="304">
        <f t="shared" si="14"/>
        <v>2.1670020406552779E-2</v>
      </c>
      <c r="R62" s="304">
        <f t="shared" si="14"/>
        <v>2.1508005723607324E-2</v>
      </c>
      <c r="S62" s="304">
        <f t="shared" si="14"/>
        <v>2.1783372425369124E-2</v>
      </c>
      <c r="T62" s="304">
        <f t="shared" si="14"/>
        <v>2.1699488521509467E-2</v>
      </c>
      <c r="U62" s="304">
        <f t="shared" si="14"/>
        <v>2.1897050398568638E-2</v>
      </c>
      <c r="V62" s="304">
        <f t="shared" si="14"/>
        <v>2.1822973469024787E-2</v>
      </c>
      <c r="W62" s="304">
        <f t="shared" si="14"/>
        <v>2.2136297290074061E-2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0.21069886067144158</v>
      </c>
      <c r="C63" s="303">
        <f t="shared" si="15"/>
        <v>0.2164933872983095</v>
      </c>
      <c r="D63" s="303">
        <f t="shared" si="15"/>
        <v>0.21411892758996914</v>
      </c>
      <c r="E63" s="303">
        <f t="shared" si="15"/>
        <v>0.21606942644686364</v>
      </c>
      <c r="F63" s="303">
        <f t="shared" si="15"/>
        <v>0.21600425844142179</v>
      </c>
      <c r="G63" s="303">
        <f t="shared" si="15"/>
        <v>0.21585587293733105</v>
      </c>
      <c r="H63" s="303">
        <f t="shared" si="15"/>
        <v>0.21465063718485716</v>
      </c>
      <c r="I63" s="303">
        <f t="shared" si="15"/>
        <v>0.21629133502287221</v>
      </c>
      <c r="J63" s="303">
        <f t="shared" si="15"/>
        <v>0.21629579199508525</v>
      </c>
      <c r="K63" s="303">
        <f t="shared" si="15"/>
        <v>0.22032976646191299</v>
      </c>
      <c r="L63" s="303">
        <f t="shared" si="15"/>
        <v>0.22433879866867557</v>
      </c>
      <c r="M63" s="303">
        <f t="shared" si="15"/>
        <v>0.2283106453890501</v>
      </c>
      <c r="N63" s="303">
        <f t="shared" si="15"/>
        <v>0.21400396577351621</v>
      </c>
      <c r="O63" s="303">
        <f t="shared" si="15"/>
        <v>0.21770975282317598</v>
      </c>
      <c r="P63" s="303">
        <f t="shared" si="15"/>
        <v>0.21950772611457381</v>
      </c>
      <c r="Q63" s="303">
        <f t="shared" si="15"/>
        <v>0.22129479808238137</v>
      </c>
      <c r="R63" s="303">
        <f t="shared" si="15"/>
        <v>0.22162294284526327</v>
      </c>
      <c r="S63" s="303">
        <f t="shared" si="15"/>
        <v>0.22075473185389127</v>
      </c>
      <c r="T63" s="303">
        <f t="shared" si="15"/>
        <v>0.22063673249375634</v>
      </c>
      <c r="U63" s="303">
        <f t="shared" si="15"/>
        <v>0.21994033246751044</v>
      </c>
      <c r="V63" s="303">
        <f t="shared" si="15"/>
        <v>0.21942756188453288</v>
      </c>
      <c r="W63" s="303">
        <f t="shared" si="15"/>
        <v>0.21889126465210096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0.11561448450553573</v>
      </c>
      <c r="C64" s="304">
        <f t="shared" si="16"/>
        <v>0.14713932878248243</v>
      </c>
      <c r="D64" s="304">
        <f t="shared" si="16"/>
        <v>0.1209299355342621</v>
      </c>
      <c r="E64" s="304">
        <f t="shared" si="16"/>
        <v>0.14138188516800865</v>
      </c>
      <c r="F64" s="304">
        <f t="shared" si="16"/>
        <v>0.13946609989754069</v>
      </c>
      <c r="G64" s="304">
        <f t="shared" si="16"/>
        <v>0.12858592279909062</v>
      </c>
      <c r="H64" s="304">
        <f t="shared" si="16"/>
        <v>0.12443668431302492</v>
      </c>
      <c r="I64" s="304">
        <f t="shared" si="16"/>
        <v>0.12657169121041115</v>
      </c>
      <c r="J64" s="304">
        <f t="shared" si="16"/>
        <v>0.12444414545015535</v>
      </c>
      <c r="K64" s="304">
        <f t="shared" si="16"/>
        <v>0.16046386305442706</v>
      </c>
      <c r="L64" s="304">
        <f t="shared" si="16"/>
        <v>0.18860226345293316</v>
      </c>
      <c r="M64" s="304">
        <f t="shared" si="16"/>
        <v>0.19337574913323857</v>
      </c>
      <c r="N64" s="304">
        <f t="shared" si="16"/>
        <v>0.12764999558671444</v>
      </c>
      <c r="O64" s="304">
        <f t="shared" si="16"/>
        <v>0.13401469761704035</v>
      </c>
      <c r="P64" s="304">
        <f t="shared" si="16"/>
        <v>0.12130132629014637</v>
      </c>
      <c r="Q64" s="304">
        <f t="shared" si="16"/>
        <v>0.14556820032542778</v>
      </c>
      <c r="R64" s="304">
        <f t="shared" si="16"/>
        <v>0.14815260058886323</v>
      </c>
      <c r="S64" s="304">
        <f t="shared" si="16"/>
        <v>0.14185699772182681</v>
      </c>
      <c r="T64" s="304">
        <f t="shared" si="16"/>
        <v>0.14280210844819122</v>
      </c>
      <c r="U64" s="304">
        <f t="shared" si="16"/>
        <v>0.13815329651723682</v>
      </c>
      <c r="V64" s="304">
        <f t="shared" si="16"/>
        <v>0.13793354038666228</v>
      </c>
      <c r="W64" s="304">
        <f t="shared" si="16"/>
        <v>0.13052274569371283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9.5084376165905857E-2</v>
      </c>
      <c r="C65" s="304">
        <f t="shared" si="17"/>
        <v>6.9354058515827099E-2</v>
      </c>
      <c r="D65" s="304">
        <f t="shared" si="17"/>
        <v>9.3188992055707062E-2</v>
      </c>
      <c r="E65" s="304">
        <f t="shared" si="17"/>
        <v>7.4687541278855005E-2</v>
      </c>
      <c r="F65" s="304">
        <f t="shared" si="17"/>
        <v>7.653815854388113E-2</v>
      </c>
      <c r="G65" s="304">
        <f t="shared" si="17"/>
        <v>8.7269950138240418E-2</v>
      </c>
      <c r="H65" s="304">
        <f t="shared" si="17"/>
        <v>9.0213952871832287E-2</v>
      </c>
      <c r="I65" s="304">
        <f t="shared" si="17"/>
        <v>8.9719643812461045E-2</v>
      </c>
      <c r="J65" s="304">
        <f t="shared" si="17"/>
        <v>9.1851646544929916E-2</v>
      </c>
      <c r="K65" s="304">
        <f t="shared" si="17"/>
        <v>5.9865903407485953E-2</v>
      </c>
      <c r="L65" s="304">
        <f t="shared" si="17"/>
        <v>3.5736535215742424E-2</v>
      </c>
      <c r="M65" s="304">
        <f t="shared" si="17"/>
        <v>3.4934896255811511E-2</v>
      </c>
      <c r="N65" s="304">
        <f t="shared" si="17"/>
        <v>8.6353970186801757E-2</v>
      </c>
      <c r="O65" s="304">
        <f t="shared" si="17"/>
        <v>8.3695055206135613E-2</v>
      </c>
      <c r="P65" s="304">
        <f t="shared" si="17"/>
        <v>9.8206399824427443E-2</v>
      </c>
      <c r="Q65" s="304">
        <f t="shared" si="17"/>
        <v>7.5726597756953604E-2</v>
      </c>
      <c r="R65" s="304">
        <f t="shared" si="17"/>
        <v>7.347034225640002E-2</v>
      </c>
      <c r="S65" s="304">
        <f t="shared" si="17"/>
        <v>7.8897734132064468E-2</v>
      </c>
      <c r="T65" s="304">
        <f t="shared" si="17"/>
        <v>7.783462404556514E-2</v>
      </c>
      <c r="U65" s="304">
        <f t="shared" si="17"/>
        <v>8.178703595027359E-2</v>
      </c>
      <c r="V65" s="304">
        <f t="shared" si="17"/>
        <v>8.1494021497870592E-2</v>
      </c>
      <c r="W65" s="304">
        <f t="shared" si="17"/>
        <v>8.8368518958388126E-2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0.23267701566229834</v>
      </c>
      <c r="C66" s="303">
        <f t="shared" si="18"/>
        <v>0.23022857927995155</v>
      </c>
      <c r="D66" s="303">
        <f t="shared" si="18"/>
        <v>0.22096293305522416</v>
      </c>
      <c r="E66" s="303">
        <f t="shared" si="18"/>
        <v>0.22643897169976357</v>
      </c>
      <c r="F66" s="303">
        <f t="shared" si="18"/>
        <v>0.22673392616867105</v>
      </c>
      <c r="G66" s="303">
        <f t="shared" si="18"/>
        <v>0.21978289347317045</v>
      </c>
      <c r="H66" s="303">
        <f t="shared" si="18"/>
        <v>0.22190702603549439</v>
      </c>
      <c r="I66" s="303">
        <f t="shared" si="18"/>
        <v>0.2157143991951038</v>
      </c>
      <c r="J66" s="303">
        <f t="shared" si="18"/>
        <v>0.21434486277721265</v>
      </c>
      <c r="K66" s="303">
        <f t="shared" si="18"/>
        <v>0.22749804439646634</v>
      </c>
      <c r="L66" s="303">
        <f t="shared" si="18"/>
        <v>0.25190185122586373</v>
      </c>
      <c r="M66" s="303">
        <f t="shared" si="18"/>
        <v>0.24082443799309422</v>
      </c>
      <c r="N66" s="303">
        <f t="shared" si="18"/>
        <v>0.22725180224675234</v>
      </c>
      <c r="O66" s="303">
        <f t="shared" si="18"/>
        <v>0.20995031612006551</v>
      </c>
      <c r="P66" s="303">
        <f t="shared" si="18"/>
        <v>0.18588001391395842</v>
      </c>
      <c r="Q66" s="303">
        <f t="shared" si="18"/>
        <v>0.19500879180972377</v>
      </c>
      <c r="R66" s="303">
        <f t="shared" si="18"/>
        <v>0.195890933251303</v>
      </c>
      <c r="S66" s="303">
        <f t="shared" si="18"/>
        <v>0.19346737472273828</v>
      </c>
      <c r="T66" s="303">
        <f t="shared" si="18"/>
        <v>0.19375720031301913</v>
      </c>
      <c r="U66" s="303">
        <f t="shared" si="18"/>
        <v>0.19175507802300756</v>
      </c>
      <c r="V66" s="303">
        <f t="shared" si="18"/>
        <v>0.19145307643068801</v>
      </c>
      <c r="W66" s="303">
        <f t="shared" si="18"/>
        <v>0.18883108826984091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0.11670334159100167</v>
      </c>
      <c r="C67" s="303">
        <f t="shared" si="19"/>
        <v>0.1113515825645723</v>
      </c>
      <c r="D67" s="303">
        <f t="shared" si="19"/>
        <v>0.11794350517175746</v>
      </c>
      <c r="E67" s="303">
        <f t="shared" si="19"/>
        <v>0.11337608907085334</v>
      </c>
      <c r="F67" s="303">
        <f t="shared" si="19"/>
        <v>0.11336583509539506</v>
      </c>
      <c r="G67" s="303">
        <f t="shared" si="19"/>
        <v>0.11658141579012211</v>
      </c>
      <c r="H67" s="303">
        <f t="shared" si="19"/>
        <v>0.11687535592614599</v>
      </c>
      <c r="I67" s="303">
        <f t="shared" si="19"/>
        <v>0.11793401396269304</v>
      </c>
      <c r="J67" s="303">
        <f t="shared" si="19"/>
        <v>0.11853381581049871</v>
      </c>
      <c r="K67" s="303">
        <f t="shared" si="19"/>
        <v>0.10880754840779523</v>
      </c>
      <c r="L67" s="303">
        <f t="shared" si="19"/>
        <v>9.5275825224126101E-2</v>
      </c>
      <c r="M67" s="303">
        <f t="shared" si="19"/>
        <v>9.6089231518115673E-2</v>
      </c>
      <c r="N67" s="303">
        <f t="shared" si="19"/>
        <v>0.11522308262779318</v>
      </c>
      <c r="O67" s="303">
        <f t="shared" si="19"/>
        <v>0.11920703285524242</v>
      </c>
      <c r="P67" s="303">
        <f t="shared" si="19"/>
        <v>0.12464012913640109</v>
      </c>
      <c r="Q67" s="303">
        <f t="shared" si="19"/>
        <v>0.11794779882133576</v>
      </c>
      <c r="R67" s="303">
        <f t="shared" si="19"/>
        <v>0.1170659687689572</v>
      </c>
      <c r="S67" s="303">
        <f t="shared" si="19"/>
        <v>0.1185647627586332</v>
      </c>
      <c r="T67" s="303">
        <f t="shared" si="19"/>
        <v>0.11810819088508774</v>
      </c>
      <c r="U67" s="303">
        <f t="shared" si="19"/>
        <v>0.11918350083371586</v>
      </c>
      <c r="V67" s="303">
        <f t="shared" si="19"/>
        <v>0.11878030736092628</v>
      </c>
      <c r="W67" s="303">
        <f t="shared" si="19"/>
        <v>0.12048569823355675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7.3093711103034878E-2</v>
      </c>
      <c r="C68" s="237">
        <f t="shared" si="20"/>
        <v>6.974179398705535E-2</v>
      </c>
      <c r="D68" s="237">
        <f t="shared" si="20"/>
        <v>7.3870451145406205E-2</v>
      </c>
      <c r="E68" s="237">
        <f t="shared" si="20"/>
        <v>7.1009784189211889E-2</v>
      </c>
      <c r="F68" s="237">
        <f t="shared" si="20"/>
        <v>7.1003361912783586E-2</v>
      </c>
      <c r="G68" s="237">
        <f t="shared" si="20"/>
        <v>7.3017346457909874E-2</v>
      </c>
      <c r="H68" s="237">
        <f t="shared" si="20"/>
        <v>7.3201447230785907E-2</v>
      </c>
      <c r="I68" s="237">
        <f t="shared" si="20"/>
        <v>7.3864506605310659E-2</v>
      </c>
      <c r="J68" s="237">
        <f t="shared" si="20"/>
        <v>7.424017487997088E-2</v>
      </c>
      <c r="K68" s="237">
        <f t="shared" si="20"/>
        <v>6.8148412896534297E-2</v>
      </c>
      <c r="L68" s="237">
        <f t="shared" si="20"/>
        <v>5.9673215428927166E-2</v>
      </c>
      <c r="M68" s="237">
        <f t="shared" si="20"/>
        <v>6.0182668576126898E-2</v>
      </c>
      <c r="N68" s="237">
        <f t="shared" si="20"/>
        <v>7.2166594368077708E-2</v>
      </c>
      <c r="O68" s="237">
        <f t="shared" si="20"/>
        <v>7.4661824607453298E-2</v>
      </c>
      <c r="P68" s="237">
        <f t="shared" si="20"/>
        <v>7.8064684924527603E-2</v>
      </c>
      <c r="Q68" s="237">
        <f t="shared" si="20"/>
        <v>7.3873140346739863E-2</v>
      </c>
      <c r="R68" s="237">
        <f t="shared" si="20"/>
        <v>7.332083198768341E-2</v>
      </c>
      <c r="S68" s="237">
        <f t="shared" si="20"/>
        <v>7.4259557592201958E-2</v>
      </c>
      <c r="T68" s="237">
        <f t="shared" si="20"/>
        <v>7.3973597206083236E-2</v>
      </c>
      <c r="U68" s="237">
        <f t="shared" si="20"/>
        <v>7.4647086016769573E-2</v>
      </c>
      <c r="V68" s="237">
        <f t="shared" si="20"/>
        <v>7.4394557624549273E-2</v>
      </c>
      <c r="W68" s="237">
        <f t="shared" si="20"/>
        <v>7.5462679120150228E-2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0.55446185773973566</v>
      </c>
      <c r="C72" s="324">
        <f>IF(C$5=0,0,C$5/MAE_fec!C$5)</f>
        <v>0.55121136898575251</v>
      </c>
      <c r="D72" s="324">
        <f>IF(D$5=0,0,D$5/MAE_fec!D$5)</f>
        <v>0.55577482565984493</v>
      </c>
      <c r="E72" s="324">
        <f>IF(E$5=0,0,E$5/MAE_fec!E$5)</f>
        <v>0.55173002921787706</v>
      </c>
      <c r="F72" s="324">
        <f>IF(F$5=0,0,F$5/MAE_fec!F$5)</f>
        <v>0.55468837839504037</v>
      </c>
      <c r="G72" s="324">
        <f>IF(G$5=0,0,G$5/MAE_fec!G$5)</f>
        <v>0.55791103148505927</v>
      </c>
      <c r="H72" s="324">
        <f>IF(H$5=0,0,H$5/MAE_fec!H$5)</f>
        <v>0.55744685550637962</v>
      </c>
      <c r="I72" s="324">
        <f>IF(I$5=0,0,I$5/MAE_fec!I$5)</f>
        <v>0.55714652748023885</v>
      </c>
      <c r="J72" s="324">
        <f>IF(J$5=0,0,J$5/MAE_fec!J$5)</f>
        <v>0.55761403515205921</v>
      </c>
      <c r="K72" s="324">
        <f>IF(K$5=0,0,K$5/MAE_fec!K$5)</f>
        <v>0.55105578794142851</v>
      </c>
      <c r="L72" s="324">
        <f>IF(L$5=0,0,L$5/MAE_fec!L$5)</f>
        <v>0.54416555507111719</v>
      </c>
      <c r="M72" s="324">
        <f>IF(M$5=0,0,M$5/MAE_fec!M$5)</f>
        <v>0.54549993486606851</v>
      </c>
      <c r="N72" s="324">
        <f>IF(N$5=0,0,N$5/MAE_fec!N$5)</f>
        <v>0.55728839107267791</v>
      </c>
      <c r="O72" s="324">
        <f>IF(O$5=0,0,O$5/MAE_fec!O$5)</f>
        <v>0.54730061172330402</v>
      </c>
      <c r="P72" s="324">
        <f>IF(P$5=0,0,P$5/MAE_fec!P$5)</f>
        <v>0.55682782690981969</v>
      </c>
      <c r="Q72" s="324">
        <f>IF(Q$5=0,0,Q$5/MAE_fec!Q$5)</f>
        <v>0.55616709454336066</v>
      </c>
      <c r="R72" s="324">
        <f>IF(R$5=0,0,R$5/MAE_fec!R$5)</f>
        <v>0.55691012820977082</v>
      </c>
      <c r="S72" s="324">
        <f>IF(S$5=0,0,S$5/MAE_fec!S$5)</f>
        <v>0.55895509141786581</v>
      </c>
      <c r="T72" s="324">
        <f>IF(T$5=0,0,T$5/MAE_fec!T$5)</f>
        <v>0.55924240396499347</v>
      </c>
      <c r="U72" s="324">
        <f>IF(U$5=0,0,U$5/MAE_fec!U$5)</f>
        <v>0.56031975933424572</v>
      </c>
      <c r="V72" s="324">
        <f>IF(V$5=0,0,V$5/MAE_fec!V$5)</f>
        <v>0.56143263803305377</v>
      </c>
      <c r="W72" s="324">
        <f>IF(W$5=0,0,W$5/MAE_fec!W$5)</f>
        <v>0.56398016375918736</v>
      </c>
      <c r="DA72" s="95"/>
    </row>
    <row r="73" spans="1:105" ht="12" customHeight="1" x14ac:dyDescent="0.25">
      <c r="A73" s="202" t="s">
        <v>92</v>
      </c>
      <c r="B73" s="337">
        <f>IF(B$6=0,0,B$6/MAE_fec!B$6)</f>
        <v>0.49471102547603235</v>
      </c>
      <c r="C73" s="337">
        <f>IF(C$6=0,0,C$6/MAE_fec!C$6)</f>
        <v>0.49471102547603196</v>
      </c>
      <c r="D73" s="337">
        <f>IF(D$6=0,0,D$6/MAE_fec!D$6)</f>
        <v>0.49471102547603213</v>
      </c>
      <c r="E73" s="337">
        <f>IF(E$6=0,0,E$6/MAE_fec!E$6)</f>
        <v>0.49471102547603213</v>
      </c>
      <c r="F73" s="337">
        <f>IF(F$6=0,0,F$6/MAE_fec!F$6)</f>
        <v>0.49471102547603213</v>
      </c>
      <c r="G73" s="337">
        <f>IF(G$6=0,0,G$6/MAE_fec!G$6)</f>
        <v>0.49471102547603213</v>
      </c>
      <c r="H73" s="337">
        <f>IF(H$6=0,0,H$6/MAE_fec!H$6)</f>
        <v>0.49471102547603191</v>
      </c>
      <c r="I73" s="337">
        <f>IF(I$6=0,0,I$6/MAE_fec!I$6)</f>
        <v>0.49471102547603207</v>
      </c>
      <c r="J73" s="337">
        <f>IF(J$6=0,0,J$6/MAE_fec!J$6)</f>
        <v>0.4947110254760318</v>
      </c>
      <c r="K73" s="337">
        <f>IF(K$6=0,0,K$6/MAE_fec!K$6)</f>
        <v>0.49471102547603224</v>
      </c>
      <c r="L73" s="337">
        <f>IF(L$6=0,0,L$6/MAE_fec!L$6)</f>
        <v>0.49471102547603207</v>
      </c>
      <c r="M73" s="337">
        <f>IF(M$6=0,0,M$6/MAE_fec!M$6)</f>
        <v>0.49471102547603202</v>
      </c>
      <c r="N73" s="337">
        <f>IF(N$6=0,0,N$6/MAE_fec!N$6)</f>
        <v>0.49471102547603207</v>
      </c>
      <c r="O73" s="337">
        <f>IF(O$6=0,0,O$6/MAE_fec!O$6)</f>
        <v>0.49471102547603185</v>
      </c>
      <c r="P73" s="337">
        <f>IF(P$6=0,0,P$6/MAE_fec!P$6)</f>
        <v>0.49471102547603207</v>
      </c>
      <c r="Q73" s="337">
        <f>IF(Q$6=0,0,Q$6/MAE_fec!Q$6)</f>
        <v>0.49471102547603213</v>
      </c>
      <c r="R73" s="337">
        <f>IF(R$6=0,0,R$6/MAE_fec!R$6)</f>
        <v>0.49471102547603196</v>
      </c>
      <c r="S73" s="337">
        <f>IF(S$6=0,0,S$6/MAE_fec!S$6)</f>
        <v>0.49471102547603202</v>
      </c>
      <c r="T73" s="337">
        <f>IF(T$6=0,0,T$6/MAE_fec!T$6)</f>
        <v>0.49471102547603224</v>
      </c>
      <c r="U73" s="337">
        <f>IF(U$6=0,0,U$6/MAE_fec!U$6)</f>
        <v>0.49471102547603218</v>
      </c>
      <c r="V73" s="337">
        <f>IF(V$6=0,0,V$6/MAE_fec!V$6)</f>
        <v>0.49471102547603207</v>
      </c>
      <c r="W73" s="337">
        <f>IF(W$6=0,0,W$6/MAE_fec!W$6)</f>
        <v>0.49471102547603213</v>
      </c>
      <c r="DA73" s="174"/>
    </row>
    <row r="74" spans="1:105" ht="12" customHeight="1" x14ac:dyDescent="0.25">
      <c r="A74" s="202" t="s">
        <v>93</v>
      </c>
      <c r="B74" s="337">
        <f>IF(B$7=0,0,B$7/MAE_fec!B$7)</f>
        <v>0.12845646883862699</v>
      </c>
      <c r="C74" s="337">
        <f>IF(C$7=0,0,C$7/MAE_fec!C$7)</f>
        <v>0.12845646883862699</v>
      </c>
      <c r="D74" s="337">
        <f>IF(D$7=0,0,D$7/MAE_fec!D$7)</f>
        <v>0.12845646883862699</v>
      </c>
      <c r="E74" s="337">
        <f>IF(E$7=0,0,E$7/MAE_fec!E$7)</f>
        <v>0.12845646883862699</v>
      </c>
      <c r="F74" s="337">
        <f>IF(F$7=0,0,F$7/MAE_fec!F$7)</f>
        <v>0.12845646883862696</v>
      </c>
      <c r="G74" s="337">
        <f>IF(G$7=0,0,G$7/MAE_fec!G$7)</f>
        <v>0.12845646883862694</v>
      </c>
      <c r="H74" s="337">
        <f>IF(H$7=0,0,H$7/MAE_fec!H$7)</f>
        <v>0.12845646883862696</v>
      </c>
      <c r="I74" s="337">
        <f>IF(I$7=0,0,I$7/MAE_fec!I$7)</f>
        <v>0.12845646883862699</v>
      </c>
      <c r="J74" s="337">
        <f>IF(J$7=0,0,J$7/MAE_fec!J$7)</f>
        <v>0.12845646883862699</v>
      </c>
      <c r="K74" s="337">
        <f>IF(K$7=0,0,K$7/MAE_fec!K$7)</f>
        <v>0.12845646883862696</v>
      </c>
      <c r="L74" s="337">
        <f>IF(L$7=0,0,L$7/MAE_fec!L$7)</f>
        <v>0.12845646883862699</v>
      </c>
      <c r="M74" s="337">
        <f>IF(M$7=0,0,M$7/MAE_fec!M$7)</f>
        <v>0.12845646883862696</v>
      </c>
      <c r="N74" s="337">
        <f>IF(N$7=0,0,N$7/MAE_fec!N$7)</f>
        <v>0.12845646883862699</v>
      </c>
      <c r="O74" s="337">
        <f>IF(O$7=0,0,O$7/MAE_fec!O$7)</f>
        <v>0.12845646883862699</v>
      </c>
      <c r="P74" s="337">
        <f>IF(P$7=0,0,P$7/MAE_fec!P$7)</f>
        <v>0.12845646883862699</v>
      </c>
      <c r="Q74" s="337">
        <f>IF(Q$7=0,0,Q$7/MAE_fec!Q$7)</f>
        <v>0.12845646883862696</v>
      </c>
      <c r="R74" s="337">
        <f>IF(R$7=0,0,R$7/MAE_fec!R$7)</f>
        <v>0.12845646883862699</v>
      </c>
      <c r="S74" s="337">
        <f>IF(S$7=0,0,S$7/MAE_fec!S$7)</f>
        <v>0.12845646883862699</v>
      </c>
      <c r="T74" s="337">
        <f>IF(T$7=0,0,T$7/MAE_fec!T$7)</f>
        <v>0.12845646883862699</v>
      </c>
      <c r="U74" s="337">
        <f>IF(U$7=0,0,U$7/MAE_fec!U$7)</f>
        <v>0.12845646883862699</v>
      </c>
      <c r="V74" s="337">
        <f>IF(V$7=0,0,V$7/MAE_fec!V$7)</f>
        <v>0.12845646883862696</v>
      </c>
      <c r="W74" s="337">
        <f>IF(W$7=0,0,W$7/MAE_fec!W$7)</f>
        <v>0.12845646883862699</v>
      </c>
      <c r="DA74" s="174"/>
    </row>
    <row r="75" spans="1:105" ht="12" customHeight="1" x14ac:dyDescent="0.25">
      <c r="A75" s="202" t="s">
        <v>94</v>
      </c>
      <c r="B75" s="337">
        <f>IF(B$8=0,0,B$8/MAE_fec!B$8)</f>
        <v>0.68834084057287315</v>
      </c>
      <c r="C75" s="337">
        <f>IF(C$8=0,0,C$8/MAE_fec!C$8)</f>
        <v>0.68834084057287326</v>
      </c>
      <c r="D75" s="337">
        <f>IF(D$8=0,0,D$8/MAE_fec!D$8)</f>
        <v>0.68834084057287326</v>
      </c>
      <c r="E75" s="337">
        <f>IF(E$8=0,0,E$8/MAE_fec!E$8)</f>
        <v>0.68834084057287337</v>
      </c>
      <c r="F75" s="337">
        <f>IF(F$8=0,0,F$8/MAE_fec!F$8)</f>
        <v>0.68834084057287326</v>
      </c>
      <c r="G75" s="337">
        <f>IF(G$8=0,0,G$8/MAE_fec!G$8)</f>
        <v>0.68834084057287315</v>
      </c>
      <c r="H75" s="337">
        <f>IF(H$8=0,0,H$8/MAE_fec!H$8)</f>
        <v>0.68834084057287315</v>
      </c>
      <c r="I75" s="337">
        <f>IF(I$8=0,0,I$8/MAE_fec!I$8)</f>
        <v>0.68834084057287315</v>
      </c>
      <c r="J75" s="337">
        <f>IF(J$8=0,0,J$8/MAE_fec!J$8)</f>
        <v>0.68834084057287315</v>
      </c>
      <c r="K75" s="337">
        <f>IF(K$8=0,0,K$8/MAE_fec!K$8)</f>
        <v>0.68834084057287326</v>
      </c>
      <c r="L75" s="337">
        <f>IF(L$8=0,0,L$8/MAE_fec!L$8)</f>
        <v>0.68834084057287326</v>
      </c>
      <c r="M75" s="337">
        <f>IF(M$8=0,0,M$8/MAE_fec!M$8)</f>
        <v>0.68834084057287337</v>
      </c>
      <c r="N75" s="337">
        <f>IF(N$8=0,0,N$8/MAE_fec!N$8)</f>
        <v>0.68834084057287315</v>
      </c>
      <c r="O75" s="337">
        <f>IF(O$8=0,0,O$8/MAE_fec!O$8)</f>
        <v>0.68834084057287326</v>
      </c>
      <c r="P75" s="337">
        <f>IF(P$8=0,0,P$8/MAE_fec!P$8)</f>
        <v>0.68834084057287337</v>
      </c>
      <c r="Q75" s="337">
        <f>IF(Q$8=0,0,Q$8/MAE_fec!Q$8)</f>
        <v>0.68834084057287326</v>
      </c>
      <c r="R75" s="337">
        <f>IF(R$8=0,0,R$8/MAE_fec!R$8)</f>
        <v>0.68834084057287326</v>
      </c>
      <c r="S75" s="337">
        <f>IF(S$8=0,0,S$8/MAE_fec!S$8)</f>
        <v>0.68834084057287337</v>
      </c>
      <c r="T75" s="337">
        <f>IF(T$8=0,0,T$8/MAE_fec!T$8)</f>
        <v>0.68834084057287315</v>
      </c>
      <c r="U75" s="337">
        <f>IF(U$8=0,0,U$8/MAE_fec!U$8)</f>
        <v>0.68834084057287304</v>
      </c>
      <c r="V75" s="337">
        <f>IF(V$8=0,0,V$8/MAE_fec!V$8)</f>
        <v>0.68834084057287315</v>
      </c>
      <c r="W75" s="337">
        <f>IF(W$8=0,0,W$8/MAE_fec!W$8)</f>
        <v>0.68834084057287315</v>
      </c>
      <c r="DA75" s="174"/>
    </row>
    <row r="76" spans="1:105" ht="12" customHeight="1" x14ac:dyDescent="0.25">
      <c r="A76" s="202" t="s">
        <v>95</v>
      </c>
      <c r="B76" s="337">
        <f>IF(B$9=0,0,B$9/MAE_fec!B$9)</f>
        <v>0.48766039085367907</v>
      </c>
      <c r="C76" s="337">
        <f>IF(C$9=0,0,C$9/MAE_fec!C$9)</f>
        <v>0.48766039085367929</v>
      </c>
      <c r="D76" s="337">
        <f>IF(D$9=0,0,D$9/MAE_fec!D$9)</f>
        <v>0.48766039085367913</v>
      </c>
      <c r="E76" s="337">
        <f>IF(E$9=0,0,E$9/MAE_fec!E$9)</f>
        <v>0.48766039085367924</v>
      </c>
      <c r="F76" s="337">
        <f>IF(F$9=0,0,F$9/MAE_fec!F$9)</f>
        <v>0.48766039085367929</v>
      </c>
      <c r="G76" s="337">
        <f>IF(G$9=0,0,G$9/MAE_fec!G$9)</f>
        <v>0.48766039085367913</v>
      </c>
      <c r="H76" s="337">
        <f>IF(H$9=0,0,H$9/MAE_fec!H$9)</f>
        <v>0.48766039085367924</v>
      </c>
      <c r="I76" s="337">
        <f>IF(I$9=0,0,I$9/MAE_fec!I$9)</f>
        <v>0.48766039085367929</v>
      </c>
      <c r="J76" s="337">
        <f>IF(J$9=0,0,J$9/MAE_fec!J$9)</f>
        <v>0.48766039085367935</v>
      </c>
      <c r="K76" s="337">
        <f>IF(K$9=0,0,K$9/MAE_fec!K$9)</f>
        <v>0.48766039085367929</v>
      </c>
      <c r="L76" s="337">
        <f>IF(L$9=0,0,L$9/MAE_fec!L$9)</f>
        <v>0.48766039085367918</v>
      </c>
      <c r="M76" s="337">
        <f>IF(M$9=0,0,M$9/MAE_fec!M$9)</f>
        <v>0.48766039085367924</v>
      </c>
      <c r="N76" s="337">
        <f>IF(N$9=0,0,N$9/MAE_fec!N$9)</f>
        <v>0.48766039085367907</v>
      </c>
      <c r="O76" s="337">
        <f>IF(O$9=0,0,O$9/MAE_fec!O$9)</f>
        <v>0.48766039085367924</v>
      </c>
      <c r="P76" s="337">
        <f>IF(P$9=0,0,P$9/MAE_fec!P$9)</f>
        <v>0.48766039085367913</v>
      </c>
      <c r="Q76" s="337">
        <f>IF(Q$9=0,0,Q$9/MAE_fec!Q$9)</f>
        <v>0.48766039085367935</v>
      </c>
      <c r="R76" s="337">
        <f>IF(R$9=0,0,R$9/MAE_fec!R$9)</f>
        <v>0.48766039085367952</v>
      </c>
      <c r="S76" s="337">
        <f>IF(S$9=0,0,S$9/MAE_fec!S$9)</f>
        <v>0.48766039085367924</v>
      </c>
      <c r="T76" s="337">
        <f>IF(T$9=0,0,T$9/MAE_fec!T$9)</f>
        <v>0.48766039085367918</v>
      </c>
      <c r="U76" s="337">
        <f>IF(U$9=0,0,U$9/MAE_fec!U$9)</f>
        <v>0.48766039085367913</v>
      </c>
      <c r="V76" s="337">
        <f>IF(V$9=0,0,V$9/MAE_fec!V$9)</f>
        <v>0.48766039085367924</v>
      </c>
      <c r="W76" s="337">
        <f>IF(W$9=0,0,W$9/MAE_fec!W$9)</f>
        <v>0.48766039085367946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0.77475108222269862</v>
      </c>
      <c r="C77" s="337">
        <f>IF(C$10=0,0,C$10/MAE_fec!C$10)</f>
        <v>0.74793357560974494</v>
      </c>
      <c r="D77" s="337">
        <f>IF(D$10=0,0,D$10/MAE_fec!D$10)</f>
        <v>0.7696441227054458</v>
      </c>
      <c r="E77" s="337">
        <f>IF(E$10=0,0,E$10/MAE_fec!E$10)</f>
        <v>0.75268900984366072</v>
      </c>
      <c r="F77" s="337">
        <f>IF(F$10=0,0,F$10/MAE_fec!F$10)</f>
        <v>0.75077257358827976</v>
      </c>
      <c r="G77" s="337">
        <f>IF(G$10=0,0,G$10/MAE_fec!G$10)</f>
        <v>0.75828911172897584</v>
      </c>
      <c r="H77" s="337">
        <f>IF(H$10=0,0,H$10/MAE_fec!H$10)</f>
        <v>0.76618319501055232</v>
      </c>
      <c r="I77" s="337">
        <f>IF(I$10=0,0,I$10/MAE_fec!I$10)</f>
        <v>0.76146625644465005</v>
      </c>
      <c r="J77" s="337">
        <f>IF(J$10=0,0,J$10/MAE_fec!J$10)</f>
        <v>0.76375074622995154</v>
      </c>
      <c r="K77" s="337">
        <f>IF(K$10=0,0,K$10/MAE_fec!K$10)</f>
        <v>0.73595899911927931</v>
      </c>
      <c r="L77" s="337">
        <f>IF(L$10=0,0,L$10/MAE_fec!L$10)</f>
        <v>0.71595419074089284</v>
      </c>
      <c r="M77" s="337">
        <f>IF(M$10=0,0,M$10/MAE_fec!M$10)</f>
        <v>0.71778708025065185</v>
      </c>
      <c r="N77" s="337">
        <f>IF(N$10=0,0,N$10/MAE_fec!N$10)</f>
        <v>0.75746709936480283</v>
      </c>
      <c r="O77" s="337">
        <f>IF(O$10=0,0,O$10/MAE_fec!O$10)</f>
        <v>0.76202053206987697</v>
      </c>
      <c r="P77" s="337">
        <f>IF(P$10=0,0,P$10/MAE_fec!P$10)</f>
        <v>0.81588036333419545</v>
      </c>
      <c r="Q77" s="337">
        <f>IF(Q$10=0,0,Q$10/MAE_fec!Q$10)</f>
        <v>0.8046503075549537</v>
      </c>
      <c r="R77" s="337">
        <f>IF(R$10=0,0,R$10/MAE_fec!R$10)</f>
        <v>0.80463798183639534</v>
      </c>
      <c r="S77" s="337">
        <f>IF(S$10=0,0,S$10/MAE_fec!S$10)</f>
        <v>0.81256659637934847</v>
      </c>
      <c r="T77" s="337">
        <f>IF(T$10=0,0,T$10/MAE_fec!T$10)</f>
        <v>0.81714063960938355</v>
      </c>
      <c r="U77" s="337">
        <f>IF(U$10=0,0,U$10/MAE_fec!U$10)</f>
        <v>0.8261922779267562</v>
      </c>
      <c r="V77" s="337">
        <f>IF(V$10=0,0,V$10/MAE_fec!V$10)</f>
        <v>0.83710377850002093</v>
      </c>
      <c r="W77" s="337">
        <f>IF(W$10=0,0,W$10/MAE_fec!W$10)</f>
        <v>0.84083358079210624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0.55859721918314309</v>
      </c>
      <c r="C78" s="355">
        <f>IF(C$16=0,0,C$16/MAE_fec!C$16)</f>
        <v>0.54886060826404515</v>
      </c>
      <c r="D78" s="355">
        <f>IF(D$16=0,0,D$16/MAE_fec!D$16)</f>
        <v>0.56068895003458563</v>
      </c>
      <c r="E78" s="355">
        <f>IF(E$16=0,0,E$16/MAE_fec!E$16)</f>
        <v>0.5504913238657958</v>
      </c>
      <c r="F78" s="355">
        <f>IF(F$16=0,0,F$16/MAE_fec!F$16)</f>
        <v>0.55593863322939685</v>
      </c>
      <c r="G78" s="355">
        <f>IF(G$16=0,0,G$16/MAE_fec!G$16)</f>
        <v>0.56316495119552279</v>
      </c>
      <c r="H78" s="355">
        <f>IF(H$16=0,0,H$16/MAE_fec!H$16)</f>
        <v>0.563128869377028</v>
      </c>
      <c r="I78" s="355">
        <f>IF(I$16=0,0,I$16/MAE_fec!I$16)</f>
        <v>0.56207056862797666</v>
      </c>
      <c r="J78" s="355">
        <f>IF(J$16=0,0,J$16/MAE_fec!J$16)</f>
        <v>0.56323744863637015</v>
      </c>
      <c r="K78" s="355">
        <f>IF(K$16=0,0,K$16/MAE_fec!K$16)</f>
        <v>0.54687534022539719</v>
      </c>
      <c r="L78" s="355">
        <f>IF(L$16=0,0,L$16/MAE_fec!L$16)</f>
        <v>0.53330067229774492</v>
      </c>
      <c r="M78" s="355">
        <f>IF(M$16=0,0,M$16/MAE_fec!M$16)</f>
        <v>0.53518463659863424</v>
      </c>
      <c r="N78" s="355">
        <f>IF(N$16=0,0,N$16/MAE_fec!N$16)</f>
        <v>0.56218214671347044</v>
      </c>
      <c r="O78" s="355">
        <f>IF(O$16=0,0,O$16/MAE_fec!O$16)</f>
        <v>0.54399029429913526</v>
      </c>
      <c r="P78" s="355">
        <f>IF(P$16=0,0,P$16/MAE_fec!P$16)</f>
        <v>0.55800954107031897</v>
      </c>
      <c r="Q78" s="355">
        <f>IF(Q$16=0,0,Q$16/MAE_fec!Q$16)</f>
        <v>0.55136755524236902</v>
      </c>
      <c r="R78" s="355">
        <f>IF(R$16=0,0,R$16/MAE_fec!R$16)</f>
        <v>0.55171416966812981</v>
      </c>
      <c r="S78" s="355">
        <f>IF(S$16=0,0,S$16/MAE_fec!S$16)</f>
        <v>0.55544398172610765</v>
      </c>
      <c r="T78" s="355">
        <f>IF(T$16=0,0,T$16/MAE_fec!T$16)</f>
        <v>0.55517892576107608</v>
      </c>
      <c r="U78" s="355">
        <f>IF(U$16=0,0,U$16/MAE_fec!U$16)</f>
        <v>0.55711116437602715</v>
      </c>
      <c r="V78" s="355">
        <f>IF(V$16=0,0,V$16/MAE_fec!V$16)</f>
        <v>0.55766712807519636</v>
      </c>
      <c r="W78" s="355">
        <f>IF(W$16=0,0,W$16/MAE_fec!W$16)</f>
        <v>0.56285984574720083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0.47789083749945416</v>
      </c>
      <c r="C79" s="351">
        <f>IF(C$24=0,0,C$24/MAE_fec!C$24)</f>
        <v>0.47517242090825812</v>
      </c>
      <c r="D79" s="351">
        <f>IF(D$24=0,0,D$24/MAE_fec!D$24)</f>
        <v>0.47744156155691209</v>
      </c>
      <c r="E79" s="351">
        <f>IF(E$24=0,0,E$24/MAE_fec!E$24)</f>
        <v>0.47573847381791867</v>
      </c>
      <c r="F79" s="351">
        <f>IF(F$24=0,0,F$24/MAE_fec!F$24)</f>
        <v>0.47579054580435853</v>
      </c>
      <c r="G79" s="351">
        <f>IF(G$24=0,0,G$24/MAE_fec!G$24)</f>
        <v>0.4767299444065376</v>
      </c>
      <c r="H79" s="351">
        <f>IF(H$24=0,0,H$24/MAE_fec!H$24)</f>
        <v>0.4769837986683399</v>
      </c>
      <c r="I79" s="351">
        <f>IF(I$24=0,0,I$24/MAE_fec!I$24)</f>
        <v>0.47707423962651291</v>
      </c>
      <c r="J79" s="351">
        <f>IF(J$24=0,0,J$24/MAE_fec!J$24)</f>
        <v>0.47725639159492239</v>
      </c>
      <c r="K79" s="351">
        <f>IF(K$24=0,0,K$24/MAE_fec!K$24)</f>
        <v>0.47420138237003889</v>
      </c>
      <c r="L79" s="351">
        <f>IF(L$24=0,0,L$24/MAE_fec!L$24)</f>
        <v>0.47109113856621465</v>
      </c>
      <c r="M79" s="351">
        <f>IF(M$24=0,0,M$24/MAE_fec!M$24)</f>
        <v>0.47095271996177174</v>
      </c>
      <c r="N79" s="351">
        <f>IF(N$24=0,0,N$24/MAE_fec!N$24)</f>
        <v>0.47667697998300729</v>
      </c>
      <c r="O79" s="351">
        <f>IF(O$24=0,0,O$24/MAE_fec!O$24)</f>
        <v>0.47745761174149515</v>
      </c>
      <c r="P79" s="351">
        <f>IF(P$24=0,0,P$24/MAE_fec!P$24)</f>
        <v>0.47865326727032442</v>
      </c>
      <c r="Q79" s="351">
        <f>IF(Q$24=0,0,Q$24/MAE_fec!Q$24)</f>
        <v>0.47625675533030454</v>
      </c>
      <c r="R79" s="351">
        <f>IF(R$24=0,0,R$24/MAE_fec!R$24)</f>
        <v>0.47601009398285149</v>
      </c>
      <c r="S79" s="351">
        <f>IF(S$24=0,0,S$24/MAE_fec!S$24)</f>
        <v>0.47652016476734693</v>
      </c>
      <c r="T79" s="351">
        <f>IF(T$24=0,0,T$24/MAE_fec!T$24)</f>
        <v>0.47642160648297566</v>
      </c>
      <c r="U79" s="351">
        <f>IF(U$24=0,0,U$24/MAE_fec!U$24)</f>
        <v>0.47681544674132531</v>
      </c>
      <c r="V79" s="351">
        <f>IF(V$24=0,0,V$24/MAE_fec!V$24)</f>
        <v>0.47678594045466488</v>
      </c>
      <c r="W79" s="351">
        <f>IF(W$24=0,0,W$24/MAE_fec!W$24)</f>
        <v>0.47738653577921669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0.47879761644269414</v>
      </c>
      <c r="C80" s="351">
        <f>IF(C$27=0,0,C$27/MAE_fec!C$27)</f>
        <v>0.47045194994061013</v>
      </c>
      <c r="D80" s="351">
        <f>IF(D$27=0,0,D$27/MAE_fec!D$27)</f>
        <v>0.48059052860107343</v>
      </c>
      <c r="E80" s="351">
        <f>IF(E$27=0,0,E$27/MAE_fec!E$27)</f>
        <v>0.47184970617068195</v>
      </c>
      <c r="F80" s="351">
        <f>IF(F$27=0,0,F$27/MAE_fec!F$27)</f>
        <v>0.47651882848234017</v>
      </c>
      <c r="G80" s="351">
        <f>IF(G$27=0,0,G$27/MAE_fec!G$27)</f>
        <v>0.48271281531044818</v>
      </c>
      <c r="H80" s="351">
        <f>IF(H$27=0,0,H$27/MAE_fec!H$27)</f>
        <v>0.48268188803745243</v>
      </c>
      <c r="I80" s="351">
        <f>IF(I$27=0,0,I$27/MAE_fec!I$27)</f>
        <v>0.48177477310969447</v>
      </c>
      <c r="J80" s="351">
        <f>IF(J$27=0,0,J$27/MAE_fec!J$27)</f>
        <v>0.48277495597403142</v>
      </c>
      <c r="K80" s="351">
        <f>IF(K$27=0,0,K$27/MAE_fec!K$27)</f>
        <v>0.46875029162176901</v>
      </c>
      <c r="L80" s="351">
        <f>IF(L$27=0,0,L$27/MAE_fec!L$27)</f>
        <v>0.45711486196949536</v>
      </c>
      <c r="M80" s="351">
        <f>IF(M$27=0,0,M$27/MAE_fec!M$27)</f>
        <v>0.45872968851311519</v>
      </c>
      <c r="N80" s="351">
        <f>IF(N$27=0,0,N$27/MAE_fec!N$27)</f>
        <v>0.48187041146868903</v>
      </c>
      <c r="O80" s="351">
        <f>IF(O$27=0,0,O$27/MAE_fec!O$27)</f>
        <v>0.46627739511354427</v>
      </c>
      <c r="P80" s="351">
        <f>IF(P$27=0,0,P$27/MAE_fec!P$27)</f>
        <v>0.47829389234598757</v>
      </c>
      <c r="Q80" s="351">
        <f>IF(Q$27=0,0,Q$27/MAE_fec!Q$27)</f>
        <v>0.47260076163631615</v>
      </c>
      <c r="R80" s="351">
        <f>IF(R$27=0,0,R$27/MAE_fec!R$27)</f>
        <v>0.47289785971553999</v>
      </c>
      <c r="S80" s="351">
        <f>IF(S$27=0,0,S$27/MAE_fec!S$27)</f>
        <v>0.47609484147952075</v>
      </c>
      <c r="T80" s="351">
        <f>IF(T$27=0,0,T$27/MAE_fec!T$27)</f>
        <v>0.47586765065235076</v>
      </c>
      <c r="U80" s="351">
        <f>IF(U$27=0,0,U$27/MAE_fec!U$27)</f>
        <v>0.47752385517945178</v>
      </c>
      <c r="V80" s="351">
        <f>IF(V$27=0,0,V$27/MAE_fec!V$27)</f>
        <v>0.47800039549302548</v>
      </c>
      <c r="W80" s="351">
        <f>IF(W$27=0,0,W$27/MAE_fec!W$27)</f>
        <v>0.4824512963547436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0.6359471674406364</v>
      </c>
      <c r="C81" s="351">
        <f>IF(C$35=0,0,C$35/MAE_fec!C$35)</f>
        <v>0.65146312185630673</v>
      </c>
      <c r="D81" s="351">
        <f>IF(D$35=0,0,D$35/MAE_fec!D$35)</f>
        <v>0.64646695284012634</v>
      </c>
      <c r="E81" s="351">
        <f>IF(E$35=0,0,E$35/MAE_fec!E$35)</f>
        <v>0.6507076797743897</v>
      </c>
      <c r="F81" s="351">
        <f>IF(F$35=0,0,F$35/MAE_fec!F$35)</f>
        <v>0.65446931101085537</v>
      </c>
      <c r="G81" s="351">
        <f>IF(G$35=0,0,G$35/MAE_fec!G$35)</f>
        <v>0.65699593738146866</v>
      </c>
      <c r="H81" s="351">
        <f>IF(H$35=0,0,H$35/MAE_fec!H$35)</f>
        <v>0.65122569419959464</v>
      </c>
      <c r="I81" s="351">
        <f>IF(I$35=0,0,I$35/MAE_fec!I$35)</f>
        <v>0.65664038967055527</v>
      </c>
      <c r="J81" s="351">
        <f>IF(J$35=0,0,J$35/MAE_fec!J$35)</f>
        <v>0.65670079783841817</v>
      </c>
      <c r="K81" s="351">
        <f>IF(K$35=0,0,K$35/MAE_fec!K$35)</f>
        <v>0.66222406978451209</v>
      </c>
      <c r="L81" s="351">
        <f>IF(L$35=0,0,L$35/MAE_fec!L$35)</f>
        <v>0.65353949518470622</v>
      </c>
      <c r="M81" s="351">
        <f>IF(M$35=0,0,M$35/MAE_fec!M$35)</f>
        <v>0.6647297115814933</v>
      </c>
      <c r="N81" s="351">
        <f>IF(N$35=0,0,N$35/MAE_fec!N$35)</f>
        <v>0.6508975678767106</v>
      </c>
      <c r="O81" s="351">
        <f>IF(O$35=0,0,O$35/MAE_fec!O$35)</f>
        <v>0.64604737231938481</v>
      </c>
      <c r="P81" s="351">
        <f>IF(P$35=0,0,P$35/MAE_fec!P$35)</f>
        <v>0.66887722700168772</v>
      </c>
      <c r="Q81" s="351">
        <f>IF(Q$35=0,0,Q$35/MAE_fec!Q$35)</f>
        <v>0.68471146518300208</v>
      </c>
      <c r="R81" s="351">
        <f>IF(R$35=0,0,R$35/MAE_fec!R$35)</f>
        <v>0.68852383913728421</v>
      </c>
      <c r="S81" s="351">
        <f>IF(S$35=0,0,S$35/MAE_fec!S$35)</f>
        <v>0.68942428205056872</v>
      </c>
      <c r="T81" s="351">
        <f>IF(T$35=0,0,T$35/MAE_fec!T$35)</f>
        <v>0.69012538214417962</v>
      </c>
      <c r="U81" s="351">
        <f>IF(U$35=0,0,U$35/MAE_fec!U$35)</f>
        <v>0.68918587875521886</v>
      </c>
      <c r="V81" s="351">
        <f>IF(V$35=0,0,V$35/MAE_fec!V$35)</f>
        <v>0.69038066101714157</v>
      </c>
      <c r="W81" s="351">
        <f>IF(W$35=0,0,W$35/MAE_fec!W$35)</f>
        <v>0.69264520879886005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0.64627437313817759</v>
      </c>
      <c r="C82" s="351">
        <f>IF(C$46=0,0,C$46/MAE_fec!C$46)</f>
        <v>0.64627437313817748</v>
      </c>
      <c r="D82" s="351">
        <f>IF(D$46=0,0,D$46/MAE_fec!D$46)</f>
        <v>0.64627437313817748</v>
      </c>
      <c r="E82" s="351">
        <f>IF(E$46=0,0,E$46/MAE_fec!E$46)</f>
        <v>0.64627437313817759</v>
      </c>
      <c r="F82" s="351">
        <f>IF(F$46=0,0,F$46/MAE_fec!F$46)</f>
        <v>0.64627437313817748</v>
      </c>
      <c r="G82" s="351">
        <f>IF(G$46=0,0,G$46/MAE_fec!G$46)</f>
        <v>0.64627437313817737</v>
      </c>
      <c r="H82" s="351">
        <f>IF(H$46=0,0,H$46/MAE_fec!H$46)</f>
        <v>0.64627437313817737</v>
      </c>
      <c r="I82" s="351">
        <f>IF(I$46=0,0,I$46/MAE_fec!I$46)</f>
        <v>0.64627437313817737</v>
      </c>
      <c r="J82" s="351">
        <f>IF(J$46=0,0,J$46/MAE_fec!J$46)</f>
        <v>0.64627437313817726</v>
      </c>
      <c r="K82" s="351">
        <f>IF(K$46=0,0,K$46/MAE_fec!K$46)</f>
        <v>0.64627437313817748</v>
      </c>
      <c r="L82" s="351">
        <f>IF(L$46=0,0,L$46/MAE_fec!L$46)</f>
        <v>0.64627437313817748</v>
      </c>
      <c r="M82" s="351">
        <f>IF(M$46=0,0,M$46/MAE_fec!M$46)</f>
        <v>0.64627437313817737</v>
      </c>
      <c r="N82" s="351">
        <f>IF(N$46=0,0,N$46/MAE_fec!N$46)</f>
        <v>0.64627437313817748</v>
      </c>
      <c r="O82" s="351">
        <f>IF(O$46=0,0,O$46/MAE_fec!O$46)</f>
        <v>0.64627437313817759</v>
      </c>
      <c r="P82" s="351">
        <f>IF(P$46=0,0,P$46/MAE_fec!P$46)</f>
        <v>0.64627437313817748</v>
      </c>
      <c r="Q82" s="351">
        <f>IF(Q$46=0,0,Q$46/MAE_fec!Q$46)</f>
        <v>0.64627437313817759</v>
      </c>
      <c r="R82" s="351">
        <f>IF(R$46=0,0,R$46/MAE_fec!R$46)</f>
        <v>0.64627437313817748</v>
      </c>
      <c r="S82" s="351">
        <f>IF(S$46=0,0,S$46/MAE_fec!S$46)</f>
        <v>0.64627437313817748</v>
      </c>
      <c r="T82" s="351">
        <f>IF(T$46=0,0,T$46/MAE_fec!T$46)</f>
        <v>0.64627437313817748</v>
      </c>
      <c r="U82" s="351">
        <f>IF(U$46=0,0,U$46/MAE_fec!U$46)</f>
        <v>0.64627437313817715</v>
      </c>
      <c r="V82" s="351">
        <f>IF(V$46=0,0,V$46/MAE_fec!V$46)</f>
        <v>0.64627437313817748</v>
      </c>
      <c r="W82" s="351">
        <f>IF(W$46=0,0,W$46/MAE_fec!W$46)</f>
        <v>0.64627437313817748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0.59775763239866553</v>
      </c>
      <c r="C83" s="339">
        <f>IF(C$47=0,0,C$47/MAE_fec!C$47)</f>
        <v>0.59775763239866553</v>
      </c>
      <c r="D83" s="339">
        <f>IF(D$47=0,0,D$47/MAE_fec!D$47)</f>
        <v>0.59775763239866553</v>
      </c>
      <c r="E83" s="339">
        <f>IF(E$47=0,0,E$47/MAE_fec!E$47)</f>
        <v>0.59775763239866542</v>
      </c>
      <c r="F83" s="339">
        <f>IF(F$47=0,0,F$47/MAE_fec!F$47)</f>
        <v>0.59775763239866553</v>
      </c>
      <c r="G83" s="339">
        <f>IF(G$47=0,0,G$47/MAE_fec!G$47)</f>
        <v>0.59775763239866553</v>
      </c>
      <c r="H83" s="339">
        <f>IF(H$47=0,0,H$47/MAE_fec!H$47)</f>
        <v>0.59775763239866553</v>
      </c>
      <c r="I83" s="339">
        <f>IF(I$47=0,0,I$47/MAE_fec!I$47)</f>
        <v>0.59775763239866553</v>
      </c>
      <c r="J83" s="339">
        <f>IF(J$47=0,0,J$47/MAE_fec!J$47)</f>
        <v>0.59775763239866542</v>
      </c>
      <c r="K83" s="339">
        <f>IF(K$47=0,0,K$47/MAE_fec!K$47)</f>
        <v>0.59775763239866531</v>
      </c>
      <c r="L83" s="339">
        <f>IF(L$47=0,0,L$47/MAE_fec!L$47)</f>
        <v>0.59775763239866553</v>
      </c>
      <c r="M83" s="339">
        <f>IF(M$47=0,0,M$47/MAE_fec!M$47)</f>
        <v>0.59775763239866542</v>
      </c>
      <c r="N83" s="339">
        <f>IF(N$47=0,0,N$47/MAE_fec!N$47)</f>
        <v>0.59775763239866531</v>
      </c>
      <c r="O83" s="339">
        <f>IF(O$47=0,0,O$47/MAE_fec!O$47)</f>
        <v>0.59775763239866542</v>
      </c>
      <c r="P83" s="339">
        <f>IF(P$47=0,0,P$47/MAE_fec!P$47)</f>
        <v>0.59775763239866553</v>
      </c>
      <c r="Q83" s="339">
        <f>IF(Q$47=0,0,Q$47/MAE_fec!Q$47)</f>
        <v>0.59775763239866531</v>
      </c>
      <c r="R83" s="339">
        <f>IF(R$47=0,0,R$47/MAE_fec!R$47)</f>
        <v>0.59775763239866542</v>
      </c>
      <c r="S83" s="339">
        <f>IF(S$47=0,0,S$47/MAE_fec!S$47)</f>
        <v>0.59775763239866553</v>
      </c>
      <c r="T83" s="339">
        <f>IF(T$47=0,0,T$47/MAE_fec!T$47)</f>
        <v>0.59775763239866553</v>
      </c>
      <c r="U83" s="339">
        <f>IF(U$47=0,0,U$47/MAE_fec!U$47)</f>
        <v>0.59775763239866542</v>
      </c>
      <c r="V83" s="339">
        <f>IF(V$47=0,0,V$47/MAE_fec!V$47)</f>
        <v>0.59775763239866553</v>
      </c>
      <c r="W83" s="339">
        <f>IF(W$47=0,0,W$47/MAE_fec!W$47)</f>
        <v>0.59775763239866553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ES: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1654.225752689204</v>
      </c>
      <c r="C5" s="225">
        <v>2277.064476306773</v>
      </c>
      <c r="D5" s="225">
        <v>1859.224987690174</v>
      </c>
      <c r="E5" s="225">
        <v>2285.0377842433682</v>
      </c>
      <c r="F5" s="225">
        <v>2225.067420814888</v>
      </c>
      <c r="G5" s="225">
        <v>2052.0048964713792</v>
      </c>
      <c r="H5" s="225">
        <v>1756.407224878935</v>
      </c>
      <c r="I5" s="225">
        <v>1809.824247358101</v>
      </c>
      <c r="J5" s="225">
        <v>1739.984628598359</v>
      </c>
      <c r="K5" s="225">
        <v>1902.786747478903</v>
      </c>
      <c r="L5" s="225">
        <v>2081.6255167189111</v>
      </c>
      <c r="M5" s="225">
        <v>1977.7846244373709</v>
      </c>
      <c r="N5" s="225">
        <v>1095.189324118983</v>
      </c>
      <c r="O5" s="225">
        <v>1585.2261398387959</v>
      </c>
      <c r="P5" s="225">
        <v>1112.603437798675</v>
      </c>
      <c r="Q5" s="225">
        <v>1345.2887869177091</v>
      </c>
      <c r="R5" s="225">
        <v>1349.9694287991499</v>
      </c>
      <c r="S5" s="225">
        <v>1309.796246158339</v>
      </c>
      <c r="T5" s="225">
        <v>1343.3428486781261</v>
      </c>
      <c r="U5" s="225">
        <v>1355.558836318645</v>
      </c>
      <c r="V5" s="225">
        <v>1218.1144575587421</v>
      </c>
      <c r="W5" s="225">
        <v>1178.3313449975769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34.147531737953813</v>
      </c>
      <c r="C10" s="262">
        <v>61.677108281848263</v>
      </c>
      <c r="D10" s="262">
        <v>43.773697511319128</v>
      </c>
      <c r="E10" s="262">
        <v>60.031547722634102</v>
      </c>
      <c r="F10" s="262">
        <v>61.834836533874373</v>
      </c>
      <c r="G10" s="262">
        <v>56.465765827343859</v>
      </c>
      <c r="H10" s="262">
        <v>44.312519600256323</v>
      </c>
      <c r="I10" s="262">
        <v>48.755311049564718</v>
      </c>
      <c r="J10" s="262">
        <v>46.361974290166692</v>
      </c>
      <c r="K10" s="262">
        <v>58.580796627116243</v>
      </c>
      <c r="L10" s="262">
        <v>65.607325130011375</v>
      </c>
      <c r="M10" s="262">
        <v>65.604699800620722</v>
      </c>
      <c r="N10" s="262">
        <v>29.002652497566942</v>
      </c>
      <c r="O10" s="262">
        <v>38.447557105832892</v>
      </c>
      <c r="P10" s="262">
        <v>26.82791028945654</v>
      </c>
      <c r="Q10" s="262">
        <v>38.016080183850121</v>
      </c>
      <c r="R10" s="262">
        <v>39.075923523672706</v>
      </c>
      <c r="S10" s="262">
        <v>37.09698818254207</v>
      </c>
      <c r="T10" s="262">
        <v>37.805543698461719</v>
      </c>
      <c r="U10" s="262">
        <v>36.767285312161697</v>
      </c>
      <c r="V10" s="262">
        <v>32.147148331843802</v>
      </c>
      <c r="W10" s="262">
        <v>31.084947170995999</v>
      </c>
      <c r="DA10" s="68" t="s">
        <v>2643</v>
      </c>
    </row>
    <row r="11" spans="1:105" ht="12" customHeight="1" x14ac:dyDescent="0.25">
      <c r="A11" s="37" t="s">
        <v>160</v>
      </c>
      <c r="B11" s="228">
        <v>9.0229015319123658</v>
      </c>
      <c r="C11" s="228">
        <v>8.1748087918788634</v>
      </c>
      <c r="D11" s="228">
        <v>7.9277510072932031</v>
      </c>
      <c r="E11" s="228">
        <v>8.9720228535167923</v>
      </c>
      <c r="F11" s="228">
        <v>9.7711927888355152</v>
      </c>
      <c r="G11" s="228">
        <v>9.568625870833376</v>
      </c>
      <c r="H11" s="228">
        <v>5.2235224333868109</v>
      </c>
      <c r="I11" s="228">
        <v>9.2381167062509597</v>
      </c>
      <c r="J11" s="228">
        <v>8.468580705221715</v>
      </c>
      <c r="K11" s="228">
        <v>9.0951661181258334</v>
      </c>
      <c r="L11" s="228">
        <v>11.83672217103889</v>
      </c>
      <c r="M11" s="228">
        <v>7.7060217647553388</v>
      </c>
      <c r="N11" s="228">
        <v>6.3123894246026326</v>
      </c>
      <c r="O11" s="228">
        <v>13.484387182625101</v>
      </c>
      <c r="P11" s="228">
        <v>7.6698551915758602</v>
      </c>
      <c r="Q11" s="228">
        <v>7.0148744642546141</v>
      </c>
      <c r="R11" s="228">
        <v>7.2201756988536854</v>
      </c>
      <c r="S11" s="228">
        <v>7.0649108901129782</v>
      </c>
      <c r="T11" s="228">
        <v>7.3882969369622806</v>
      </c>
      <c r="U11" s="228">
        <v>7.3389836897875087</v>
      </c>
      <c r="V11" s="228">
        <v>6.3848332143184061</v>
      </c>
      <c r="W11" s="228">
        <v>6.5511811153027457</v>
      </c>
      <c r="DA11" s="69" t="s">
        <v>2644</v>
      </c>
    </row>
    <row r="12" spans="1:105" ht="12" customHeight="1" x14ac:dyDescent="0.25">
      <c r="A12" s="37" t="s">
        <v>162</v>
      </c>
      <c r="B12" s="228">
        <v>25.124630206041449</v>
      </c>
      <c r="C12" s="228">
        <v>53.502299489969403</v>
      </c>
      <c r="D12" s="228">
        <v>35.845946504025932</v>
      </c>
      <c r="E12" s="228">
        <v>51.059524869117311</v>
      </c>
      <c r="F12" s="228">
        <v>52.06364374503886</v>
      </c>
      <c r="G12" s="228">
        <v>46.897139956510479</v>
      </c>
      <c r="H12" s="228">
        <v>39.088997166869511</v>
      </c>
      <c r="I12" s="228">
        <v>39.517194343313768</v>
      </c>
      <c r="J12" s="228">
        <v>37.893393584944967</v>
      </c>
      <c r="K12" s="228">
        <v>49.485630508990411</v>
      </c>
      <c r="L12" s="228">
        <v>53.770602958972489</v>
      </c>
      <c r="M12" s="228">
        <v>57.898678035865387</v>
      </c>
      <c r="N12" s="228">
        <v>22.69026307296431</v>
      </c>
      <c r="O12" s="228">
        <v>24.96316992320779</v>
      </c>
      <c r="P12" s="228">
        <v>19.158055097880681</v>
      </c>
      <c r="Q12" s="228">
        <v>31.0012057195955</v>
      </c>
      <c r="R12" s="228">
        <v>31.855747824819019</v>
      </c>
      <c r="S12" s="228">
        <v>30.03207729242909</v>
      </c>
      <c r="T12" s="228">
        <v>30.417246761499442</v>
      </c>
      <c r="U12" s="228">
        <v>29.428301622374189</v>
      </c>
      <c r="V12" s="228">
        <v>25.7623151175254</v>
      </c>
      <c r="W12" s="228">
        <v>24.53376605569326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301.11128837797258</v>
      </c>
      <c r="C16" s="263">
        <f t="shared" si="0"/>
        <v>463.41230007383638</v>
      </c>
      <c r="D16" s="263">
        <f t="shared" si="0"/>
        <v>353.95965225075548</v>
      </c>
      <c r="E16" s="263">
        <f t="shared" si="0"/>
        <v>463.83461397801187</v>
      </c>
      <c r="F16" s="263">
        <f t="shared" si="0"/>
        <v>439.51060567973673</v>
      </c>
      <c r="G16" s="263">
        <f t="shared" si="0"/>
        <v>395.61690669321428</v>
      </c>
      <c r="H16" s="263">
        <f t="shared" si="0"/>
        <v>330.77589906404768</v>
      </c>
      <c r="I16" s="263">
        <f t="shared" si="0"/>
        <v>354.19827341972308</v>
      </c>
      <c r="J16" s="263">
        <f t="shared" si="0"/>
        <v>339.14498019829807</v>
      </c>
      <c r="K16" s="263">
        <f t="shared" si="0"/>
        <v>404.24115537350889</v>
      </c>
      <c r="L16" s="263">
        <f t="shared" si="0"/>
        <v>446.77915489565748</v>
      </c>
      <c r="M16" s="263">
        <f t="shared" si="0"/>
        <v>442.70041128715133</v>
      </c>
      <c r="N16" s="263">
        <f t="shared" si="0"/>
        <v>204.67384841016431</v>
      </c>
      <c r="O16" s="263">
        <f t="shared" si="0"/>
        <v>341.17696968426469</v>
      </c>
      <c r="P16" s="263">
        <f t="shared" si="0"/>
        <v>249.5068865999128</v>
      </c>
      <c r="Q16" s="263">
        <f t="shared" si="0"/>
        <v>316.24454072534911</v>
      </c>
      <c r="R16" s="263">
        <f t="shared" si="0"/>
        <v>318.49762422779679</v>
      </c>
      <c r="S16" s="263">
        <f t="shared" si="0"/>
        <v>305.19803183938882</v>
      </c>
      <c r="T16" s="263">
        <f t="shared" si="0"/>
        <v>313.68590443397778</v>
      </c>
      <c r="U16" s="263">
        <f t="shared" si="0"/>
        <v>314.06342578513659</v>
      </c>
      <c r="V16" s="263">
        <f t="shared" si="0"/>
        <v>282.26254095426782</v>
      </c>
      <c r="W16" s="263">
        <f t="shared" si="0"/>
        <v>268.07409770081932</v>
      </c>
      <c r="DA16" s="70"/>
    </row>
    <row r="17" spans="1:105" ht="12" customHeight="1" x14ac:dyDescent="0.25">
      <c r="A17" s="60" t="s">
        <v>2558</v>
      </c>
      <c r="B17" s="331">
        <v>301.11128837797258</v>
      </c>
      <c r="C17" s="331">
        <v>463.41230007383638</v>
      </c>
      <c r="D17" s="331">
        <v>353.95965225075548</v>
      </c>
      <c r="E17" s="331">
        <v>463.83461397801187</v>
      </c>
      <c r="F17" s="331">
        <v>439.51060567973673</v>
      </c>
      <c r="G17" s="331">
        <v>395.61690669321428</v>
      </c>
      <c r="H17" s="331">
        <v>330.77589906404768</v>
      </c>
      <c r="I17" s="331">
        <v>354.19827341972308</v>
      </c>
      <c r="J17" s="331">
        <v>339.14498019829807</v>
      </c>
      <c r="K17" s="331">
        <v>404.24115537350889</v>
      </c>
      <c r="L17" s="331">
        <v>446.77915489565748</v>
      </c>
      <c r="M17" s="331">
        <v>442.70041128715133</v>
      </c>
      <c r="N17" s="331">
        <v>204.67384841016431</v>
      </c>
      <c r="O17" s="331">
        <v>341.17696968426469</v>
      </c>
      <c r="P17" s="331">
        <v>249.5068865999128</v>
      </c>
      <c r="Q17" s="331">
        <v>316.24454072534911</v>
      </c>
      <c r="R17" s="331">
        <v>318.49762422779679</v>
      </c>
      <c r="S17" s="331">
        <v>305.19803183938882</v>
      </c>
      <c r="T17" s="331">
        <v>313.68590443397778</v>
      </c>
      <c r="U17" s="331">
        <v>314.06342578513659</v>
      </c>
      <c r="V17" s="331">
        <v>282.26254095426782</v>
      </c>
      <c r="W17" s="331">
        <v>268.07409770081932</v>
      </c>
      <c r="DA17" s="72" t="s">
        <v>2649</v>
      </c>
    </row>
    <row r="18" spans="1:105" ht="12" customHeight="1" x14ac:dyDescent="0.25">
      <c r="A18" s="59" t="s">
        <v>30</v>
      </c>
      <c r="B18" s="232">
        <v>28.258578181875521</v>
      </c>
      <c r="C18" s="232">
        <v>30.124243151042499</v>
      </c>
      <c r="D18" s="232">
        <v>27.4614734928914</v>
      </c>
      <c r="E18" s="232">
        <v>41.413057813006397</v>
      </c>
      <c r="F18" s="232">
        <v>9.3250791442487522</v>
      </c>
      <c r="G18" s="232">
        <v>6.4524747865825436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24.73878559488389</v>
      </c>
      <c r="C19" s="232">
        <v>21.994805158115589</v>
      </c>
      <c r="D19" s="232">
        <v>21.35553786751726</v>
      </c>
      <c r="E19" s="232">
        <v>21.769031059713249</v>
      </c>
      <c r="F19" s="232">
        <v>22.671162326492521</v>
      </c>
      <c r="G19" s="232">
        <v>21.29149883911607</v>
      </c>
      <c r="H19" s="232">
        <v>19.63591116326171</v>
      </c>
      <c r="I19" s="232">
        <v>19.277156995416629</v>
      </c>
      <c r="J19" s="232">
        <v>18.313709444952249</v>
      </c>
      <c r="K19" s="232">
        <v>17.282433894948131</v>
      </c>
      <c r="L19" s="232">
        <v>18.24471706917689</v>
      </c>
      <c r="M19" s="232">
        <v>15.92776380185013</v>
      </c>
      <c r="N19" s="232">
        <v>14.495732845885859</v>
      </c>
      <c r="O19" s="232">
        <v>11.242893195540169</v>
      </c>
      <c r="P19" s="232">
        <v>5.5208462893261361</v>
      </c>
      <c r="Q19" s="232">
        <v>4.9169801436470051</v>
      </c>
      <c r="R19" s="232">
        <v>5.7502591360792588</v>
      </c>
      <c r="S19" s="232">
        <v>4.0651952545413419</v>
      </c>
      <c r="T19" s="232">
        <v>4.0724878742033823</v>
      </c>
      <c r="U19" s="232">
        <v>4.8493665680092546</v>
      </c>
      <c r="V19" s="232">
        <v>4.041354175145158</v>
      </c>
      <c r="W19" s="232">
        <v>2.5874667255319639</v>
      </c>
      <c r="DA19" s="71" t="s">
        <v>2651</v>
      </c>
    </row>
    <row r="20" spans="1:105" ht="12" customHeight="1" x14ac:dyDescent="0.25">
      <c r="A20" s="59" t="s">
        <v>160</v>
      </c>
      <c r="B20" s="232">
        <v>49.072681274851277</v>
      </c>
      <c r="C20" s="232">
        <v>47.387038605327781</v>
      </c>
      <c r="D20" s="232">
        <v>45.133431950669042</v>
      </c>
      <c r="E20" s="232">
        <v>51.499983050910259</v>
      </c>
      <c r="F20" s="232">
        <v>58.990922981641553</v>
      </c>
      <c r="G20" s="232">
        <v>58.716747264474513</v>
      </c>
      <c r="H20" s="232">
        <v>30.834770894319259</v>
      </c>
      <c r="I20" s="232">
        <v>55.285153490336683</v>
      </c>
      <c r="J20" s="232">
        <v>50.592900184927068</v>
      </c>
      <c r="K20" s="232">
        <v>55.491929548985787</v>
      </c>
      <c r="L20" s="232">
        <v>72.051487347776856</v>
      </c>
      <c r="M20" s="232">
        <v>47.592700969587973</v>
      </c>
      <c r="N20" s="232">
        <v>38.706350995484932</v>
      </c>
      <c r="O20" s="232">
        <v>69.954533536101678</v>
      </c>
      <c r="P20" s="232">
        <v>48.492404616649743</v>
      </c>
      <c r="Q20" s="232">
        <v>47.941660154453693</v>
      </c>
      <c r="R20" s="232">
        <v>50.631220956222371</v>
      </c>
      <c r="S20" s="232">
        <v>51.022312213456033</v>
      </c>
      <c r="T20" s="232">
        <v>54.503761009154033</v>
      </c>
      <c r="U20" s="232">
        <v>54.960231259673321</v>
      </c>
      <c r="V20" s="232">
        <v>50.044397326781393</v>
      </c>
      <c r="W20" s="232">
        <v>52.594219718239152</v>
      </c>
      <c r="DA20" s="71" t="s">
        <v>2652</v>
      </c>
    </row>
    <row r="21" spans="1:105" ht="12" customHeight="1" x14ac:dyDescent="0.25">
      <c r="A21" s="59" t="s">
        <v>70</v>
      </c>
      <c r="B21" s="232">
        <v>62.396399548679938</v>
      </c>
      <c r="C21" s="232">
        <v>53.768619002572372</v>
      </c>
      <c r="D21" s="232">
        <v>55.93486480873554</v>
      </c>
      <c r="E21" s="232">
        <v>56.067614800061293</v>
      </c>
      <c r="F21" s="232">
        <v>34.203330604172642</v>
      </c>
      <c r="G21" s="232">
        <v>21.377402159022811</v>
      </c>
      <c r="H21" s="232">
        <v>49.560487276718689</v>
      </c>
      <c r="I21" s="232">
        <v>43.146835956467797</v>
      </c>
      <c r="J21" s="232">
        <v>43.85608219639267</v>
      </c>
      <c r="K21" s="232">
        <v>29.542331592406889</v>
      </c>
      <c r="L21" s="232">
        <v>29.175114508713961</v>
      </c>
      <c r="M21" s="232">
        <v>21.59537766614941</v>
      </c>
      <c r="N21" s="232">
        <v>12.33946020572203</v>
      </c>
      <c r="O21" s="232">
        <v>130.47518477084591</v>
      </c>
      <c r="P21" s="232">
        <v>74.367468866839246</v>
      </c>
      <c r="Q21" s="232">
        <v>51.514786188416473</v>
      </c>
      <c r="R21" s="232">
        <v>38.72886464031842</v>
      </c>
      <c r="S21" s="232">
        <v>33.220878080543947</v>
      </c>
      <c r="T21" s="232">
        <v>30.72041372801683</v>
      </c>
      <c r="U21" s="232">
        <v>33.870961458409667</v>
      </c>
      <c r="V21" s="232">
        <v>26.251462584297339</v>
      </c>
      <c r="W21" s="232">
        <v>15.93032766651087</v>
      </c>
      <c r="DA21" s="71" t="s">
        <v>2653</v>
      </c>
    </row>
    <row r="22" spans="1:105" ht="12" customHeight="1" x14ac:dyDescent="0.25">
      <c r="A22" s="59" t="s">
        <v>162</v>
      </c>
      <c r="B22" s="232">
        <v>136.64484377768201</v>
      </c>
      <c r="C22" s="232">
        <v>310.13759415677822</v>
      </c>
      <c r="D22" s="232">
        <v>204.07434413094219</v>
      </c>
      <c r="E22" s="232">
        <v>293.08492725432069</v>
      </c>
      <c r="F22" s="232">
        <v>314.32011062318128</v>
      </c>
      <c r="G22" s="232">
        <v>287.77878364401829</v>
      </c>
      <c r="H22" s="232">
        <v>230.74472972974809</v>
      </c>
      <c r="I22" s="232">
        <v>236.489126977502</v>
      </c>
      <c r="J22" s="232">
        <v>226.38228837202601</v>
      </c>
      <c r="K22" s="232">
        <v>301.92446033716811</v>
      </c>
      <c r="L22" s="232">
        <v>327.30783596998981</v>
      </c>
      <c r="M22" s="232">
        <v>357.58456884956382</v>
      </c>
      <c r="N22" s="232">
        <v>139.13230436307151</v>
      </c>
      <c r="O22" s="232">
        <v>129.50435818177701</v>
      </c>
      <c r="P22" s="232">
        <v>121.12616682709771</v>
      </c>
      <c r="Q22" s="232">
        <v>211.87111423883201</v>
      </c>
      <c r="R22" s="232">
        <v>223.38727949517681</v>
      </c>
      <c r="S22" s="232">
        <v>216.88964629084751</v>
      </c>
      <c r="T22" s="232">
        <v>224.38924182260359</v>
      </c>
      <c r="U22" s="232">
        <v>220.38286649904441</v>
      </c>
      <c r="V22" s="232">
        <v>201.9253268680439</v>
      </c>
      <c r="W22" s="232">
        <v>196.9620835905373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151.23990183839251</v>
      </c>
      <c r="C24" s="263">
        <f t="shared" si="1"/>
        <v>218.19310472808451</v>
      </c>
      <c r="D24" s="263">
        <f t="shared" si="1"/>
        <v>184.5698270617311</v>
      </c>
      <c r="E24" s="263">
        <f t="shared" si="1"/>
        <v>220.2763314790202</v>
      </c>
      <c r="F24" s="263">
        <f t="shared" si="1"/>
        <v>222.38322155056031</v>
      </c>
      <c r="G24" s="263">
        <f t="shared" si="1"/>
        <v>214.60181041653061</v>
      </c>
      <c r="H24" s="263">
        <f t="shared" si="1"/>
        <v>181.37653701363249</v>
      </c>
      <c r="I24" s="263">
        <f t="shared" si="1"/>
        <v>190.190684257264</v>
      </c>
      <c r="J24" s="263">
        <f t="shared" si="1"/>
        <v>184.36157884490211</v>
      </c>
      <c r="K24" s="263">
        <f t="shared" si="1"/>
        <v>188.23940975149051</v>
      </c>
      <c r="L24" s="263">
        <f t="shared" si="1"/>
        <v>183.7199222465201</v>
      </c>
      <c r="M24" s="263">
        <f t="shared" si="1"/>
        <v>185.06064093250771</v>
      </c>
      <c r="N24" s="263">
        <f t="shared" si="1"/>
        <v>109.9005374067188</v>
      </c>
      <c r="O24" s="263">
        <f t="shared" si="1"/>
        <v>150.70062805167319</v>
      </c>
      <c r="P24" s="263">
        <f t="shared" si="1"/>
        <v>125.7309213928624</v>
      </c>
      <c r="Q24" s="263">
        <f t="shared" si="1"/>
        <v>152.337235384237</v>
      </c>
      <c r="R24" s="263">
        <f t="shared" si="1"/>
        <v>153.699244258888</v>
      </c>
      <c r="S24" s="263">
        <f t="shared" si="1"/>
        <v>152.33851000004989</v>
      </c>
      <c r="T24" s="263">
        <f t="shared" si="1"/>
        <v>156.08019679006429</v>
      </c>
      <c r="U24" s="263">
        <f t="shared" si="1"/>
        <v>159.02050147997841</v>
      </c>
      <c r="V24" s="263">
        <f t="shared" si="1"/>
        <v>143.68851893495139</v>
      </c>
      <c r="W24" s="263">
        <f t="shared" si="1"/>
        <v>143.2014603043134</v>
      </c>
      <c r="DA24" s="70"/>
    </row>
    <row r="25" spans="1:105" ht="12" customHeight="1" x14ac:dyDescent="0.25">
      <c r="A25" s="60" t="s">
        <v>2568</v>
      </c>
      <c r="B25" s="264">
        <v>151.23990183839251</v>
      </c>
      <c r="C25" s="264">
        <v>218.19310472808451</v>
      </c>
      <c r="D25" s="264">
        <v>184.5698270617311</v>
      </c>
      <c r="E25" s="264">
        <v>220.2763314790202</v>
      </c>
      <c r="F25" s="264">
        <v>222.38322155056031</v>
      </c>
      <c r="G25" s="264">
        <v>214.60181041653061</v>
      </c>
      <c r="H25" s="264">
        <v>181.37653701363249</v>
      </c>
      <c r="I25" s="264">
        <v>190.190684257264</v>
      </c>
      <c r="J25" s="264">
        <v>184.36157884490211</v>
      </c>
      <c r="K25" s="264">
        <v>188.23940975149051</v>
      </c>
      <c r="L25" s="264">
        <v>183.7199222465201</v>
      </c>
      <c r="M25" s="264">
        <v>185.06064093250771</v>
      </c>
      <c r="N25" s="264">
        <v>109.9005374067188</v>
      </c>
      <c r="O25" s="264">
        <v>150.70062805167319</v>
      </c>
      <c r="P25" s="264">
        <v>125.7309213928624</v>
      </c>
      <c r="Q25" s="264">
        <v>152.337235384237</v>
      </c>
      <c r="R25" s="264">
        <v>153.699244258888</v>
      </c>
      <c r="S25" s="264">
        <v>152.33851000004989</v>
      </c>
      <c r="T25" s="264">
        <v>156.08019679006429</v>
      </c>
      <c r="U25" s="264">
        <v>159.02050147997841</v>
      </c>
      <c r="V25" s="264">
        <v>143.68851893495139</v>
      </c>
      <c r="W25" s="264">
        <v>143.2014603043134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430.15898339710378</v>
      </c>
      <c r="C27" s="263">
        <f t="shared" si="2"/>
        <v>662.01757153405242</v>
      </c>
      <c r="D27" s="263">
        <f t="shared" si="2"/>
        <v>505.65664607250778</v>
      </c>
      <c r="E27" s="263">
        <f t="shared" si="2"/>
        <v>662.62087711144557</v>
      </c>
      <c r="F27" s="263">
        <f t="shared" si="2"/>
        <v>627.87229382819532</v>
      </c>
      <c r="G27" s="263">
        <f t="shared" si="2"/>
        <v>565.16700956173463</v>
      </c>
      <c r="H27" s="263">
        <f t="shared" si="2"/>
        <v>472.53699866292573</v>
      </c>
      <c r="I27" s="263">
        <f t="shared" si="2"/>
        <v>505.99753345674742</v>
      </c>
      <c r="J27" s="263">
        <f t="shared" si="2"/>
        <v>484.4928288547116</v>
      </c>
      <c r="K27" s="263">
        <f t="shared" si="2"/>
        <v>577.48736481929848</v>
      </c>
      <c r="L27" s="263">
        <f t="shared" si="2"/>
        <v>638.25593556522483</v>
      </c>
      <c r="M27" s="263">
        <f t="shared" si="2"/>
        <v>632.42915898164495</v>
      </c>
      <c r="N27" s="263">
        <f t="shared" si="2"/>
        <v>292.39121201452042</v>
      </c>
      <c r="O27" s="263">
        <f t="shared" si="2"/>
        <v>487.39567097752098</v>
      </c>
      <c r="P27" s="263">
        <f t="shared" si="2"/>
        <v>356.43840942844702</v>
      </c>
      <c r="Q27" s="263">
        <f t="shared" si="2"/>
        <v>451.77791532192731</v>
      </c>
      <c r="R27" s="263">
        <f t="shared" si="2"/>
        <v>454.99660603970972</v>
      </c>
      <c r="S27" s="263">
        <f t="shared" si="2"/>
        <v>435.99718834198387</v>
      </c>
      <c r="T27" s="263">
        <f t="shared" si="2"/>
        <v>448.12272061996828</v>
      </c>
      <c r="U27" s="263">
        <f t="shared" si="2"/>
        <v>448.66203683590959</v>
      </c>
      <c r="V27" s="263">
        <f t="shared" si="2"/>
        <v>403.23220136323982</v>
      </c>
      <c r="W27" s="263">
        <f t="shared" si="2"/>
        <v>382.96299671545609</v>
      </c>
      <c r="DA27" s="70"/>
    </row>
    <row r="28" spans="1:105" ht="12" customHeight="1" x14ac:dyDescent="0.25">
      <c r="A28" s="60" t="s">
        <v>2573</v>
      </c>
      <c r="B28" s="331">
        <v>430.15898339710378</v>
      </c>
      <c r="C28" s="331">
        <v>662.01757153405242</v>
      </c>
      <c r="D28" s="331">
        <v>505.65664607250778</v>
      </c>
      <c r="E28" s="331">
        <v>662.62087711144557</v>
      </c>
      <c r="F28" s="331">
        <v>627.87229382819532</v>
      </c>
      <c r="G28" s="331">
        <v>565.16700956173463</v>
      </c>
      <c r="H28" s="331">
        <v>472.53699866292573</v>
      </c>
      <c r="I28" s="331">
        <v>505.99753345674742</v>
      </c>
      <c r="J28" s="331">
        <v>484.4928288547116</v>
      </c>
      <c r="K28" s="331">
        <v>577.48736481929848</v>
      </c>
      <c r="L28" s="331">
        <v>638.25593556522483</v>
      </c>
      <c r="M28" s="331">
        <v>632.42915898164495</v>
      </c>
      <c r="N28" s="331">
        <v>292.39121201452042</v>
      </c>
      <c r="O28" s="331">
        <v>487.39567097752098</v>
      </c>
      <c r="P28" s="331">
        <v>356.43840942844702</v>
      </c>
      <c r="Q28" s="331">
        <v>451.77791532192731</v>
      </c>
      <c r="R28" s="331">
        <v>454.99660603970972</v>
      </c>
      <c r="S28" s="331">
        <v>435.99718834198387</v>
      </c>
      <c r="T28" s="331">
        <v>448.12272061996828</v>
      </c>
      <c r="U28" s="331">
        <v>448.66203683590959</v>
      </c>
      <c r="V28" s="331">
        <v>403.23220136323982</v>
      </c>
      <c r="W28" s="331">
        <v>382.96299671545609</v>
      </c>
      <c r="DA28" s="72" t="s">
        <v>2658</v>
      </c>
    </row>
    <row r="29" spans="1:105" ht="12" customHeight="1" x14ac:dyDescent="0.25">
      <c r="A29" s="59" t="s">
        <v>30</v>
      </c>
      <c r="B29" s="232">
        <v>40.369397402679319</v>
      </c>
      <c r="C29" s="232">
        <v>43.034633072917877</v>
      </c>
      <c r="D29" s="232">
        <v>39.230676418416287</v>
      </c>
      <c r="E29" s="232">
        <v>59.161511161437723</v>
      </c>
      <c r="F29" s="232">
        <v>13.321541634641081</v>
      </c>
      <c r="G29" s="232">
        <v>9.2178211236893475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35.341122278405557</v>
      </c>
      <c r="C30" s="232">
        <v>31.42115022587943</v>
      </c>
      <c r="D30" s="232">
        <v>30.507911239310381</v>
      </c>
      <c r="E30" s="232">
        <v>31.098615799590359</v>
      </c>
      <c r="F30" s="232">
        <v>32.387374752132168</v>
      </c>
      <c r="G30" s="232">
        <v>30.416426913022949</v>
      </c>
      <c r="H30" s="232">
        <v>28.051301661802469</v>
      </c>
      <c r="I30" s="232">
        <v>27.538795707738039</v>
      </c>
      <c r="J30" s="232">
        <v>26.162442064217512</v>
      </c>
      <c r="K30" s="232">
        <v>24.68919127849734</v>
      </c>
      <c r="L30" s="232">
        <v>26.063881527395559</v>
      </c>
      <c r="M30" s="232">
        <v>22.753948288357339</v>
      </c>
      <c r="N30" s="232">
        <v>20.70818977983695</v>
      </c>
      <c r="O30" s="232">
        <v>16.061275993628811</v>
      </c>
      <c r="P30" s="232">
        <v>7.8869232704659096</v>
      </c>
      <c r="Q30" s="232">
        <v>7.024257348067148</v>
      </c>
      <c r="R30" s="232">
        <v>8.2146559086846533</v>
      </c>
      <c r="S30" s="232">
        <v>5.8074217922019171</v>
      </c>
      <c r="T30" s="232">
        <v>5.8178398202905459</v>
      </c>
      <c r="U30" s="232">
        <v>6.9276665257275098</v>
      </c>
      <c r="V30" s="232">
        <v>5.7733631073502272</v>
      </c>
      <c r="W30" s="232">
        <v>3.6963810364742349</v>
      </c>
      <c r="DA30" s="71" t="s">
        <v>2660</v>
      </c>
    </row>
    <row r="31" spans="1:105" ht="12" customHeight="1" x14ac:dyDescent="0.25">
      <c r="A31" s="59" t="s">
        <v>160</v>
      </c>
      <c r="B31" s="232">
        <v>70.103830392644682</v>
      </c>
      <c r="C31" s="232">
        <v>67.695769436182587</v>
      </c>
      <c r="D31" s="232">
        <v>64.476331358098648</v>
      </c>
      <c r="E31" s="232">
        <v>73.571404358443246</v>
      </c>
      <c r="F31" s="232">
        <v>84.272747116630782</v>
      </c>
      <c r="G31" s="232">
        <v>83.881067520677831</v>
      </c>
      <c r="H31" s="232">
        <v>44.049672706170377</v>
      </c>
      <c r="I31" s="232">
        <v>78.978790700480971</v>
      </c>
      <c r="J31" s="232">
        <v>72.27557169275299</v>
      </c>
      <c r="K31" s="232">
        <v>79.274185069979708</v>
      </c>
      <c r="L31" s="232">
        <v>102.9306962111098</v>
      </c>
      <c r="M31" s="232">
        <v>67.989572813697094</v>
      </c>
      <c r="N31" s="232">
        <v>55.294787136407052</v>
      </c>
      <c r="O31" s="232">
        <v>99.935047908716655</v>
      </c>
      <c r="P31" s="232">
        <v>69.274863738071062</v>
      </c>
      <c r="Q31" s="232">
        <v>68.488085934933849</v>
      </c>
      <c r="R31" s="232">
        <v>72.330315651746233</v>
      </c>
      <c r="S31" s="232">
        <v>72.889017447794316</v>
      </c>
      <c r="T31" s="232">
        <v>77.862515727362918</v>
      </c>
      <c r="U31" s="232">
        <v>78.514616085247624</v>
      </c>
      <c r="V31" s="232">
        <v>71.491996181116292</v>
      </c>
      <c r="W31" s="232">
        <v>75.13459959748451</v>
      </c>
      <c r="DA31" s="71" t="s">
        <v>2661</v>
      </c>
    </row>
    <row r="32" spans="1:105" ht="12" customHeight="1" x14ac:dyDescent="0.25">
      <c r="A32" s="59" t="s">
        <v>70</v>
      </c>
      <c r="B32" s="232">
        <v>89.137713640971356</v>
      </c>
      <c r="C32" s="232">
        <v>76.812312860817713</v>
      </c>
      <c r="D32" s="232">
        <v>79.906949726765063</v>
      </c>
      <c r="E32" s="232">
        <v>80.09659257151614</v>
      </c>
      <c r="F32" s="232">
        <v>48.861900863103777</v>
      </c>
      <c r="G32" s="232">
        <v>30.53914594146115</v>
      </c>
      <c r="H32" s="232">
        <v>70.800696109598164</v>
      </c>
      <c r="I32" s="232">
        <v>61.638337080668279</v>
      </c>
      <c r="J32" s="232">
        <v>62.651545994846693</v>
      </c>
      <c r="K32" s="232">
        <v>42.20333084629555</v>
      </c>
      <c r="L32" s="232">
        <v>41.678735012448513</v>
      </c>
      <c r="M32" s="232">
        <v>30.850539523070601</v>
      </c>
      <c r="N32" s="232">
        <v>17.627800293888619</v>
      </c>
      <c r="O32" s="232">
        <v>186.39312110120849</v>
      </c>
      <c r="P32" s="232">
        <v>106.2392412383418</v>
      </c>
      <c r="Q32" s="232">
        <v>73.592551697737804</v>
      </c>
      <c r="R32" s="232">
        <v>55.32694948616917</v>
      </c>
      <c r="S32" s="232">
        <v>47.45839725791992</v>
      </c>
      <c r="T32" s="232">
        <v>43.88630532573832</v>
      </c>
      <c r="U32" s="232">
        <v>48.387087797728128</v>
      </c>
      <c r="V32" s="232">
        <v>37.502089406139071</v>
      </c>
      <c r="W32" s="232">
        <v>22.757610952158391</v>
      </c>
      <c r="DA32" s="71" t="s">
        <v>2662</v>
      </c>
    </row>
    <row r="33" spans="1:105" ht="12" customHeight="1" x14ac:dyDescent="0.25">
      <c r="A33" s="59" t="s">
        <v>162</v>
      </c>
      <c r="B33" s="232">
        <v>195.20691968240291</v>
      </c>
      <c r="C33" s="232">
        <v>443.05370593825478</v>
      </c>
      <c r="D33" s="232">
        <v>291.53477732991752</v>
      </c>
      <c r="E33" s="232">
        <v>418.69275322045809</v>
      </c>
      <c r="F33" s="232">
        <v>449.02872946168748</v>
      </c>
      <c r="G33" s="232">
        <v>411.11254806288332</v>
      </c>
      <c r="H33" s="232">
        <v>329.63532818535458</v>
      </c>
      <c r="I33" s="232">
        <v>337.84160996786011</v>
      </c>
      <c r="J33" s="232">
        <v>323.4032691028944</v>
      </c>
      <c r="K33" s="232">
        <v>431.32065762452578</v>
      </c>
      <c r="L33" s="232">
        <v>467.58262281427102</v>
      </c>
      <c r="M33" s="232">
        <v>510.83509835651989</v>
      </c>
      <c r="N33" s="232">
        <v>198.76043480438781</v>
      </c>
      <c r="O33" s="232">
        <v>185.0062259739671</v>
      </c>
      <c r="P33" s="232">
        <v>173.03738118156821</v>
      </c>
      <c r="Q33" s="232">
        <v>302.67302034118842</v>
      </c>
      <c r="R33" s="232">
        <v>319.12468499310961</v>
      </c>
      <c r="S33" s="232">
        <v>309.84235184406771</v>
      </c>
      <c r="T33" s="232">
        <v>320.55605974657652</v>
      </c>
      <c r="U33" s="232">
        <v>314.83266642720628</v>
      </c>
      <c r="V33" s="232">
        <v>288.46475266863422</v>
      </c>
      <c r="W33" s="232">
        <v>281.37440512933898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737.56804733778063</v>
      </c>
      <c r="C35" s="263">
        <v>871.76439168895092</v>
      </c>
      <c r="D35" s="263">
        <v>771.26516479386044</v>
      </c>
      <c r="E35" s="263">
        <v>878.27441395225628</v>
      </c>
      <c r="F35" s="263">
        <v>873.46646322252116</v>
      </c>
      <c r="G35" s="263">
        <v>820.15340397255602</v>
      </c>
      <c r="H35" s="263">
        <v>727.40527053807227</v>
      </c>
      <c r="I35" s="263">
        <v>710.6824451748015</v>
      </c>
      <c r="J35" s="263">
        <v>685.62326641028062</v>
      </c>
      <c r="K35" s="263">
        <v>674.23802090748859</v>
      </c>
      <c r="L35" s="263">
        <v>747.2631788814972</v>
      </c>
      <c r="M35" s="263">
        <v>651.98971343544622</v>
      </c>
      <c r="N35" s="263">
        <v>459.22107379001289</v>
      </c>
      <c r="O35" s="263">
        <v>567.50531401950377</v>
      </c>
      <c r="P35" s="263">
        <v>354.0993100879964</v>
      </c>
      <c r="Q35" s="263">
        <v>386.91301530234517</v>
      </c>
      <c r="R35" s="263">
        <v>383.70003074908288</v>
      </c>
      <c r="S35" s="263">
        <v>379.16552779437473</v>
      </c>
      <c r="T35" s="263">
        <v>387.64848313565381</v>
      </c>
      <c r="U35" s="263">
        <v>397.04558690545917</v>
      </c>
      <c r="V35" s="263">
        <v>356.78404797443972</v>
      </c>
      <c r="W35" s="263">
        <v>353.00784310599221</v>
      </c>
      <c r="DA35" s="70" t="s">
        <v>2665</v>
      </c>
    </row>
    <row r="36" spans="1:105" ht="12" customHeight="1" x14ac:dyDescent="0.25">
      <c r="A36" s="46" t="s">
        <v>30</v>
      </c>
      <c r="B36" s="231">
        <v>23.422533387921799</v>
      </c>
      <c r="C36" s="231">
        <v>24.94751660560803</v>
      </c>
      <c r="D36" s="231">
        <v>25.419509179924251</v>
      </c>
      <c r="E36" s="231">
        <v>35.695188270826037</v>
      </c>
      <c r="F36" s="231">
        <v>8.0442319178863606</v>
      </c>
      <c r="G36" s="231">
        <v>6.0377816020543538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20.505102126633211</v>
      </c>
      <c r="C38" s="231">
        <v>18.21508889594169</v>
      </c>
      <c r="D38" s="231">
        <v>19.76759517314667</v>
      </c>
      <c r="E38" s="231">
        <v>18.763397420653149</v>
      </c>
      <c r="F38" s="231">
        <v>19.557162441332419</v>
      </c>
      <c r="G38" s="231">
        <v>19.92311852783898</v>
      </c>
      <c r="H38" s="231">
        <v>17.974748134911351</v>
      </c>
      <c r="I38" s="231">
        <v>18.846008256797791</v>
      </c>
      <c r="J38" s="231">
        <v>18.201154210789479</v>
      </c>
      <c r="K38" s="231">
        <v>14.7363700665286</v>
      </c>
      <c r="L38" s="231">
        <v>12.39939664340352</v>
      </c>
      <c r="M38" s="231">
        <v>12.056972669733501</v>
      </c>
      <c r="N38" s="231">
        <v>12.550106894251311</v>
      </c>
      <c r="O38" s="231">
        <v>11.49612177080764</v>
      </c>
      <c r="P38" s="231">
        <v>7.484589960185823</v>
      </c>
      <c r="Q38" s="231">
        <v>5.9664667882577849</v>
      </c>
      <c r="R38" s="231">
        <v>6.9274444752239557</v>
      </c>
      <c r="S38" s="231">
        <v>5.0504319932394326</v>
      </c>
      <c r="T38" s="231">
        <v>5.0327213454870297</v>
      </c>
      <c r="U38" s="231">
        <v>6.1306711862469561</v>
      </c>
      <c r="V38" s="231">
        <v>5.1083317574906539</v>
      </c>
      <c r="W38" s="231">
        <v>3.4072521579759161</v>
      </c>
      <c r="DA38" s="73" t="s">
        <v>2668</v>
      </c>
    </row>
    <row r="39" spans="1:105" ht="12" customHeight="1" x14ac:dyDescent="0.25">
      <c r="A39" s="46" t="s">
        <v>160</v>
      </c>
      <c r="B39" s="231">
        <v>40.674605360444303</v>
      </c>
      <c r="C39" s="231">
        <v>39.243772086472873</v>
      </c>
      <c r="D39" s="231">
        <v>41.777426403885322</v>
      </c>
      <c r="E39" s="231">
        <v>44.389419377026663</v>
      </c>
      <c r="F39" s="231">
        <v>50.888218552779541</v>
      </c>
      <c r="G39" s="231">
        <v>54.943088983953238</v>
      </c>
      <c r="H39" s="231">
        <v>28.226204326085281</v>
      </c>
      <c r="I39" s="231">
        <v>54.04865766279454</v>
      </c>
      <c r="J39" s="231">
        <v>50.281958496985339</v>
      </c>
      <c r="K39" s="231">
        <v>47.316808182823522</v>
      </c>
      <c r="L39" s="231">
        <v>48.967323909976137</v>
      </c>
      <c r="M39" s="231">
        <v>36.026645171776501</v>
      </c>
      <c r="N39" s="231">
        <v>33.511161363436408</v>
      </c>
      <c r="O39" s="231">
        <v>71.53014993241095</v>
      </c>
      <c r="P39" s="231">
        <v>65.740965373507237</v>
      </c>
      <c r="Q39" s="231">
        <v>58.174390526077538</v>
      </c>
      <c r="R39" s="231">
        <v>60.996376613068087</v>
      </c>
      <c r="S39" s="231">
        <v>63.388029808413897</v>
      </c>
      <c r="T39" s="231">
        <v>67.354955966259155</v>
      </c>
      <c r="U39" s="231">
        <v>69.481880045102329</v>
      </c>
      <c r="V39" s="231">
        <v>63.256862197606168</v>
      </c>
      <c r="W39" s="231">
        <v>69.257612808600356</v>
      </c>
      <c r="DA39" s="73" t="s">
        <v>2669</v>
      </c>
    </row>
    <row r="40" spans="1:105" ht="12" customHeight="1" x14ac:dyDescent="0.25">
      <c r="A40" s="46" t="s">
        <v>70</v>
      </c>
      <c r="B40" s="231">
        <v>51.718162970153557</v>
      </c>
      <c r="C40" s="231">
        <v>44.528704296455118</v>
      </c>
      <c r="D40" s="231">
        <v>51.775692584432058</v>
      </c>
      <c r="E40" s="231">
        <v>48.326401668311192</v>
      </c>
      <c r="F40" s="231">
        <v>29.505328532658879</v>
      </c>
      <c r="G40" s="231">
        <v>20.00350093949395</v>
      </c>
      <c r="H40" s="231">
        <v>45.367758533621348</v>
      </c>
      <c r="I40" s="231">
        <v>42.1818231227575</v>
      </c>
      <c r="J40" s="231">
        <v>43.586544688663047</v>
      </c>
      <c r="K40" s="231">
        <v>25.190128521253261</v>
      </c>
      <c r="L40" s="231">
        <v>19.827866638799101</v>
      </c>
      <c r="M40" s="231">
        <v>16.34723377069994</v>
      </c>
      <c r="N40" s="231">
        <v>10.68325046036731</v>
      </c>
      <c r="O40" s="231">
        <v>133.413934127674</v>
      </c>
      <c r="P40" s="231">
        <v>100.81968989452071</v>
      </c>
      <c r="Q40" s="231">
        <v>62.510169233551743</v>
      </c>
      <c r="R40" s="231">
        <v>46.657385873430691</v>
      </c>
      <c r="S40" s="231">
        <v>41.272257541394659</v>
      </c>
      <c r="T40" s="231">
        <v>37.963840946101222</v>
      </c>
      <c r="U40" s="231">
        <v>42.820381703748552</v>
      </c>
      <c r="V40" s="231">
        <v>33.182238969472913</v>
      </c>
      <c r="W40" s="231">
        <v>20.977523221220672</v>
      </c>
      <c r="DA40" s="73" t="s">
        <v>2670</v>
      </c>
    </row>
    <row r="41" spans="1:105" ht="12" customHeight="1" x14ac:dyDescent="0.25">
      <c r="A41" s="46" t="s">
        <v>34</v>
      </c>
      <c r="B41" s="231">
        <v>487.98757799779361</v>
      </c>
      <c r="C41" s="231">
        <v>487.98757799878013</v>
      </c>
      <c r="D41" s="231">
        <v>443.6250389994475</v>
      </c>
      <c r="E41" s="231">
        <v>478.48109399916672</v>
      </c>
      <c r="F41" s="231">
        <v>494.32488299914672</v>
      </c>
      <c r="G41" s="231">
        <v>449.96234399957251</v>
      </c>
      <c r="H41" s="231">
        <v>424.61242199946139</v>
      </c>
      <c r="I41" s="231">
        <v>364.40609399922431</v>
      </c>
      <c r="J41" s="231">
        <v>348.56265599933181</v>
      </c>
      <c r="K41" s="231">
        <v>329.55003899966073</v>
      </c>
      <c r="L41" s="231">
        <v>443.62503899962718</v>
      </c>
      <c r="M41" s="231">
        <v>316.87507799936873</v>
      </c>
      <c r="N41" s="231">
        <v>282.01867199944832</v>
      </c>
      <c r="O41" s="231">
        <v>218.6438669996819</v>
      </c>
      <c r="P41" s="231">
        <v>15.84378899996616</v>
      </c>
      <c r="Q41" s="231">
        <v>3.1688279999910578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113.26006549483419</v>
      </c>
      <c r="C42" s="231">
        <v>256.84173180569309</v>
      </c>
      <c r="D42" s="231">
        <v>188.89990245302459</v>
      </c>
      <c r="E42" s="231">
        <v>252.61891321627229</v>
      </c>
      <c r="F42" s="231">
        <v>271.14663877871732</v>
      </c>
      <c r="G42" s="231">
        <v>269.28356991964301</v>
      </c>
      <c r="H42" s="231">
        <v>211.22413754399281</v>
      </c>
      <c r="I42" s="231">
        <v>231.19986213322741</v>
      </c>
      <c r="J42" s="231">
        <v>224.99095301451101</v>
      </c>
      <c r="K42" s="231">
        <v>257.44467513722248</v>
      </c>
      <c r="L42" s="231">
        <v>222.44355268969119</v>
      </c>
      <c r="M42" s="231">
        <v>270.6837838238676</v>
      </c>
      <c r="N42" s="231">
        <v>120.4578830725095</v>
      </c>
      <c r="O42" s="231">
        <v>132.42124118892929</v>
      </c>
      <c r="P42" s="231">
        <v>164.21027585981639</v>
      </c>
      <c r="Q42" s="231">
        <v>257.09316075446708</v>
      </c>
      <c r="R42" s="231">
        <v>269.11882378736021</v>
      </c>
      <c r="S42" s="231">
        <v>269.4548084513267</v>
      </c>
      <c r="T42" s="231">
        <v>277.29696487780637</v>
      </c>
      <c r="U42" s="231">
        <v>278.61265397036141</v>
      </c>
      <c r="V42" s="231">
        <v>255.2366150498699</v>
      </c>
      <c r="W42" s="231">
        <v>259.36545491819521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0.99999999999999956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0.99999999999999978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1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0.99999999999999989</v>
      </c>
      <c r="U51" s="234">
        <f t="shared" si="3"/>
        <v>1.0000000000000002</v>
      </c>
      <c r="V51" s="234">
        <f t="shared" si="3"/>
        <v>1.0000000000000004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2.064260677990391E-2</v>
      </c>
      <c r="C56" s="302">
        <f t="shared" si="8"/>
        <v>2.708623709324379E-2</v>
      </c>
      <c r="D56" s="302">
        <f t="shared" si="8"/>
        <v>2.3544056153043533E-2</v>
      </c>
      <c r="E56" s="302">
        <f t="shared" si="8"/>
        <v>2.6271577711574696E-2</v>
      </c>
      <c r="F56" s="302">
        <f t="shared" si="8"/>
        <v>2.7790095686731398E-2</v>
      </c>
      <c r="G56" s="302">
        <f t="shared" si="8"/>
        <v>2.7517364078634608E-2</v>
      </c>
      <c r="H56" s="302">
        <f t="shared" si="8"/>
        <v>2.5229069302712917E-2</v>
      </c>
      <c r="I56" s="302">
        <f t="shared" si="8"/>
        <v>2.69392517647697E-2</v>
      </c>
      <c r="J56" s="302">
        <f t="shared" si="8"/>
        <v>2.6645048196496705E-2</v>
      </c>
      <c r="K56" s="302">
        <f t="shared" si="8"/>
        <v>3.0786842879126031E-2</v>
      </c>
      <c r="L56" s="302">
        <f t="shared" si="8"/>
        <v>3.1517352474340635E-2</v>
      </c>
      <c r="M56" s="302">
        <f t="shared" si="8"/>
        <v>3.3170800799042305E-2</v>
      </c>
      <c r="N56" s="302">
        <f t="shared" si="8"/>
        <v>2.6481861956514152E-2</v>
      </c>
      <c r="O56" s="302">
        <f t="shared" si="8"/>
        <v>2.4253673428412354E-2</v>
      </c>
      <c r="P56" s="302">
        <f t="shared" si="8"/>
        <v>2.4112733592246041E-2</v>
      </c>
      <c r="Q56" s="302">
        <f t="shared" si="8"/>
        <v>2.8258676169413098E-2</v>
      </c>
      <c r="R56" s="302">
        <f t="shared" si="8"/>
        <v>2.8945784022999878E-2</v>
      </c>
      <c r="S56" s="302">
        <f t="shared" si="8"/>
        <v>2.8322716828169531E-2</v>
      </c>
      <c r="T56" s="302">
        <f t="shared" si="8"/>
        <v>2.8142885292211935E-2</v>
      </c>
      <c r="U56" s="302">
        <f t="shared" si="8"/>
        <v>2.7123341552634E-2</v>
      </c>
      <c r="V56" s="302">
        <f t="shared" si="8"/>
        <v>2.6390909435777338E-2</v>
      </c>
      <c r="W56" s="302">
        <f t="shared" si="8"/>
        <v>2.6380480586349776E-2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0.18202551126318089</v>
      </c>
      <c r="C57" s="303">
        <f t="shared" si="9"/>
        <v>0.2035130339503852</v>
      </c>
      <c r="D57" s="303">
        <f t="shared" si="9"/>
        <v>0.19038021465626959</v>
      </c>
      <c r="E57" s="303">
        <f t="shared" si="9"/>
        <v>0.20298772176828528</v>
      </c>
      <c r="F57" s="303">
        <f t="shared" si="9"/>
        <v>0.1975268711267969</v>
      </c>
      <c r="G57" s="303">
        <f t="shared" si="9"/>
        <v>0.19279530344860082</v>
      </c>
      <c r="H57" s="303">
        <f t="shared" si="9"/>
        <v>0.18832528947656046</v>
      </c>
      <c r="I57" s="303">
        <f t="shared" si="9"/>
        <v>0.19570865731120884</v>
      </c>
      <c r="J57" s="303">
        <f t="shared" si="9"/>
        <v>0.19491263004518355</v>
      </c>
      <c r="K57" s="303">
        <f t="shared" si="9"/>
        <v>0.21244690499821284</v>
      </c>
      <c r="L57" s="303">
        <f t="shared" si="9"/>
        <v>0.21462993766519417</v>
      </c>
      <c r="M57" s="303">
        <f t="shared" si="9"/>
        <v>0.22383651172993027</v>
      </c>
      <c r="N57" s="303">
        <f t="shared" si="9"/>
        <v>0.18688444445421587</v>
      </c>
      <c r="O57" s="303">
        <f t="shared" si="9"/>
        <v>0.21522290171101993</v>
      </c>
      <c r="P57" s="303">
        <f t="shared" si="9"/>
        <v>0.22425500238752716</v>
      </c>
      <c r="Q57" s="303">
        <f t="shared" si="9"/>
        <v>0.23507557916238969</v>
      </c>
      <c r="R57" s="303">
        <f t="shared" si="9"/>
        <v>0.23592950879718275</v>
      </c>
      <c r="S57" s="303">
        <f t="shared" si="9"/>
        <v>0.23301183885244847</v>
      </c>
      <c r="T57" s="303">
        <f t="shared" si="9"/>
        <v>0.23351142617288687</v>
      </c>
      <c r="U57" s="303">
        <f t="shared" si="9"/>
        <v>0.23168557304237228</v>
      </c>
      <c r="V57" s="303">
        <f t="shared" si="9"/>
        <v>0.23172086925226898</v>
      </c>
      <c r="W57" s="303">
        <f t="shared" si="9"/>
        <v>0.22750315421794248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0.18202551126318089</v>
      </c>
      <c r="C58" s="304">
        <f t="shared" si="10"/>
        <v>0.2035130339503852</v>
      </c>
      <c r="D58" s="304">
        <f t="shared" si="10"/>
        <v>0.19038021465626959</v>
      </c>
      <c r="E58" s="304">
        <f t="shared" si="10"/>
        <v>0.20298772176828528</v>
      </c>
      <c r="F58" s="304">
        <f t="shared" si="10"/>
        <v>0.1975268711267969</v>
      </c>
      <c r="G58" s="304">
        <f t="shared" si="10"/>
        <v>0.19279530344860082</v>
      </c>
      <c r="H58" s="304">
        <f t="shared" si="10"/>
        <v>0.18832528947656046</v>
      </c>
      <c r="I58" s="304">
        <f t="shared" si="10"/>
        <v>0.19570865731120884</v>
      </c>
      <c r="J58" s="304">
        <f t="shared" si="10"/>
        <v>0.19491263004518355</v>
      </c>
      <c r="K58" s="304">
        <f t="shared" si="10"/>
        <v>0.21244690499821284</v>
      </c>
      <c r="L58" s="304">
        <f t="shared" si="10"/>
        <v>0.21462993766519417</v>
      </c>
      <c r="M58" s="304">
        <f t="shared" si="10"/>
        <v>0.22383651172993027</v>
      </c>
      <c r="N58" s="304">
        <f t="shared" si="10"/>
        <v>0.18688444445421587</v>
      </c>
      <c r="O58" s="304">
        <f t="shared" si="10"/>
        <v>0.21522290171101993</v>
      </c>
      <c r="P58" s="304">
        <f t="shared" si="10"/>
        <v>0.22425500238752716</v>
      </c>
      <c r="Q58" s="304">
        <f t="shared" si="10"/>
        <v>0.23507557916238969</v>
      </c>
      <c r="R58" s="304">
        <f t="shared" si="10"/>
        <v>0.23592950879718275</v>
      </c>
      <c r="S58" s="304">
        <f t="shared" si="10"/>
        <v>0.23301183885244847</v>
      </c>
      <c r="T58" s="304">
        <f t="shared" si="10"/>
        <v>0.23351142617288687</v>
      </c>
      <c r="U58" s="304">
        <f t="shared" si="10"/>
        <v>0.23168557304237228</v>
      </c>
      <c r="V58" s="304">
        <f t="shared" si="10"/>
        <v>0.23172086925226898</v>
      </c>
      <c r="W58" s="304">
        <f t="shared" si="10"/>
        <v>0.22750315421794248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9.142639787376558E-2</v>
      </c>
      <c r="C60" s="303">
        <f t="shared" si="12"/>
        <v>9.5822102096106337E-2</v>
      </c>
      <c r="D60" s="303">
        <f t="shared" si="12"/>
        <v>9.927245399763758E-2</v>
      </c>
      <c r="E60" s="303">
        <f t="shared" si="12"/>
        <v>9.6399426301810184E-2</v>
      </c>
      <c r="F60" s="303">
        <f t="shared" si="12"/>
        <v>9.994448683677043E-2</v>
      </c>
      <c r="G60" s="303">
        <f t="shared" si="12"/>
        <v>0.1045815294035405</v>
      </c>
      <c r="H60" s="303">
        <f t="shared" si="12"/>
        <v>0.10326565186278731</v>
      </c>
      <c r="I60" s="303">
        <f t="shared" si="12"/>
        <v>0.10508793024234021</v>
      </c>
      <c r="J60" s="303">
        <f t="shared" si="12"/>
        <v>0.1059558663994717</v>
      </c>
      <c r="K60" s="303">
        <f t="shared" si="12"/>
        <v>9.8928274543060746E-2</v>
      </c>
      <c r="L60" s="303">
        <f t="shared" si="12"/>
        <v>8.8257912276220638E-2</v>
      </c>
      <c r="M60" s="303">
        <f t="shared" si="12"/>
        <v>9.3569663069431902E-2</v>
      </c>
      <c r="N60" s="303">
        <f t="shared" si="12"/>
        <v>0.10034843746776612</v>
      </c>
      <c r="O60" s="303">
        <f t="shared" si="12"/>
        <v>9.506569710426184E-2</v>
      </c>
      <c r="P60" s="303">
        <f t="shared" si="12"/>
        <v>0.11300605150171515</v>
      </c>
      <c r="Q60" s="303">
        <f t="shared" si="12"/>
        <v>0.1132375716393713</v>
      </c>
      <c r="R60" s="303">
        <f t="shared" si="12"/>
        <v>0.11385387030253673</v>
      </c>
      <c r="S60" s="303">
        <f t="shared" si="12"/>
        <v>0.11630702901070458</v>
      </c>
      <c r="T60" s="303">
        <f t="shared" si="12"/>
        <v>0.11618790909829911</v>
      </c>
      <c r="U60" s="303">
        <f t="shared" si="12"/>
        <v>0.11730992209223309</v>
      </c>
      <c r="V60" s="303">
        <f t="shared" si="12"/>
        <v>0.11795978452051349</v>
      </c>
      <c r="W60" s="303">
        <f t="shared" si="12"/>
        <v>0.12152902569574595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9.142639787376558E-2</v>
      </c>
      <c r="C61" s="304">
        <f t="shared" si="13"/>
        <v>9.5822102096106337E-2</v>
      </c>
      <c r="D61" s="304">
        <f t="shared" si="13"/>
        <v>9.927245399763758E-2</v>
      </c>
      <c r="E61" s="304">
        <f t="shared" si="13"/>
        <v>9.6399426301810184E-2</v>
      </c>
      <c r="F61" s="304">
        <f t="shared" si="13"/>
        <v>9.994448683677043E-2</v>
      </c>
      <c r="G61" s="304">
        <f t="shared" si="13"/>
        <v>0.1045815294035405</v>
      </c>
      <c r="H61" s="304">
        <f t="shared" si="13"/>
        <v>0.10326565186278731</v>
      </c>
      <c r="I61" s="304">
        <f t="shared" si="13"/>
        <v>0.10508793024234021</v>
      </c>
      <c r="J61" s="304">
        <f t="shared" si="13"/>
        <v>0.1059558663994717</v>
      </c>
      <c r="K61" s="304">
        <f t="shared" si="13"/>
        <v>9.8928274543060746E-2</v>
      </c>
      <c r="L61" s="304">
        <f t="shared" si="13"/>
        <v>8.8257912276220638E-2</v>
      </c>
      <c r="M61" s="304">
        <f t="shared" si="13"/>
        <v>9.3569663069431902E-2</v>
      </c>
      <c r="N61" s="304">
        <f t="shared" si="13"/>
        <v>0.10034843746776612</v>
      </c>
      <c r="O61" s="304">
        <f t="shared" si="13"/>
        <v>9.506569710426184E-2</v>
      </c>
      <c r="P61" s="304">
        <f t="shared" si="13"/>
        <v>0.11300605150171515</v>
      </c>
      <c r="Q61" s="304">
        <f t="shared" si="13"/>
        <v>0.1132375716393713</v>
      </c>
      <c r="R61" s="304">
        <f t="shared" si="13"/>
        <v>0.11385387030253673</v>
      </c>
      <c r="S61" s="304">
        <f t="shared" si="13"/>
        <v>0.11630702901070458</v>
      </c>
      <c r="T61" s="304">
        <f t="shared" si="13"/>
        <v>0.11618790909829911</v>
      </c>
      <c r="U61" s="304">
        <f t="shared" si="13"/>
        <v>0.11730992209223309</v>
      </c>
      <c r="V61" s="304">
        <f t="shared" si="13"/>
        <v>0.11795978452051349</v>
      </c>
      <c r="W61" s="304">
        <f t="shared" si="13"/>
        <v>0.12152902569574595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0.26003644466168702</v>
      </c>
      <c r="C63" s="303">
        <f t="shared" si="15"/>
        <v>0.29073290564340759</v>
      </c>
      <c r="D63" s="303">
        <f t="shared" si="15"/>
        <v>0.27197173522324225</v>
      </c>
      <c r="E63" s="303">
        <f t="shared" si="15"/>
        <v>0.28998245966897895</v>
      </c>
      <c r="F63" s="303">
        <f t="shared" si="15"/>
        <v>0.28218124446685272</v>
      </c>
      <c r="G63" s="303">
        <f t="shared" si="15"/>
        <v>0.2754218620694297</v>
      </c>
      <c r="H63" s="303">
        <f t="shared" si="15"/>
        <v>0.2690361278236581</v>
      </c>
      <c r="I63" s="303">
        <f t="shared" si="15"/>
        <v>0.27958379615886986</v>
      </c>
      <c r="J63" s="303">
        <f t="shared" si="15"/>
        <v>0.2784466143502623</v>
      </c>
      <c r="K63" s="303">
        <f t="shared" si="15"/>
        <v>0.30349557856887549</v>
      </c>
      <c r="L63" s="303">
        <f t="shared" si="15"/>
        <v>0.30661419666456302</v>
      </c>
      <c r="M63" s="303">
        <f t="shared" si="15"/>
        <v>0.31976644532847193</v>
      </c>
      <c r="N63" s="303">
        <f t="shared" si="15"/>
        <v>0.26697777779173693</v>
      </c>
      <c r="O63" s="303">
        <f t="shared" si="15"/>
        <v>0.30746128815859985</v>
      </c>
      <c r="P63" s="303">
        <f t="shared" si="15"/>
        <v>0.32036428912503895</v>
      </c>
      <c r="Q63" s="303">
        <f t="shared" si="15"/>
        <v>0.33582225594627096</v>
      </c>
      <c r="R63" s="303">
        <f t="shared" si="15"/>
        <v>0.3370421554245468</v>
      </c>
      <c r="S63" s="303">
        <f t="shared" si="15"/>
        <v>0.33287405550349769</v>
      </c>
      <c r="T63" s="303">
        <f t="shared" si="15"/>
        <v>0.33358775167555271</v>
      </c>
      <c r="U63" s="303">
        <f t="shared" si="15"/>
        <v>0.33097939006053195</v>
      </c>
      <c r="V63" s="303">
        <f t="shared" si="15"/>
        <v>0.33102981321752717</v>
      </c>
      <c r="W63" s="303">
        <f t="shared" si="15"/>
        <v>0.32500450602563202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0.26003644466168702</v>
      </c>
      <c r="C64" s="304">
        <f t="shared" si="16"/>
        <v>0.29073290564340759</v>
      </c>
      <c r="D64" s="304">
        <f t="shared" si="16"/>
        <v>0.27197173522324225</v>
      </c>
      <c r="E64" s="304">
        <f t="shared" si="16"/>
        <v>0.28998245966897895</v>
      </c>
      <c r="F64" s="304">
        <f t="shared" si="16"/>
        <v>0.28218124446685272</v>
      </c>
      <c r="G64" s="304">
        <f t="shared" si="16"/>
        <v>0.2754218620694297</v>
      </c>
      <c r="H64" s="304">
        <f t="shared" si="16"/>
        <v>0.2690361278236581</v>
      </c>
      <c r="I64" s="304">
        <f t="shared" si="16"/>
        <v>0.27958379615886986</v>
      </c>
      <c r="J64" s="304">
        <f t="shared" si="16"/>
        <v>0.2784466143502623</v>
      </c>
      <c r="K64" s="304">
        <f t="shared" si="16"/>
        <v>0.30349557856887549</v>
      </c>
      <c r="L64" s="304">
        <f t="shared" si="16"/>
        <v>0.30661419666456302</v>
      </c>
      <c r="M64" s="304">
        <f t="shared" si="16"/>
        <v>0.31976644532847193</v>
      </c>
      <c r="N64" s="304">
        <f t="shared" si="16"/>
        <v>0.26697777779173693</v>
      </c>
      <c r="O64" s="304">
        <f t="shared" si="16"/>
        <v>0.30746128815859985</v>
      </c>
      <c r="P64" s="304">
        <f t="shared" si="16"/>
        <v>0.32036428912503895</v>
      </c>
      <c r="Q64" s="304">
        <f t="shared" si="16"/>
        <v>0.33582225594627096</v>
      </c>
      <c r="R64" s="304">
        <f t="shared" si="16"/>
        <v>0.3370421554245468</v>
      </c>
      <c r="S64" s="304">
        <f t="shared" si="16"/>
        <v>0.33287405550349769</v>
      </c>
      <c r="T64" s="304">
        <f t="shared" si="16"/>
        <v>0.33358775167555271</v>
      </c>
      <c r="U64" s="304">
        <f t="shared" si="16"/>
        <v>0.33097939006053195</v>
      </c>
      <c r="V64" s="304">
        <f t="shared" si="16"/>
        <v>0.33102981321752717</v>
      </c>
      <c r="W64" s="304">
        <f t="shared" si="16"/>
        <v>0.32500450602563202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0.44586903942146217</v>
      </c>
      <c r="C66" s="303">
        <f t="shared" si="18"/>
        <v>0.38284572121685684</v>
      </c>
      <c r="D66" s="303">
        <f t="shared" si="18"/>
        <v>0.41483153996980704</v>
      </c>
      <c r="E66" s="303">
        <f t="shared" si="18"/>
        <v>0.38435881454935084</v>
      </c>
      <c r="F66" s="303">
        <f t="shared" si="18"/>
        <v>0.39255730188284854</v>
      </c>
      <c r="G66" s="303">
        <f t="shared" si="18"/>
        <v>0.39968394099979443</v>
      </c>
      <c r="H66" s="303">
        <f t="shared" si="18"/>
        <v>0.4141438615342809</v>
      </c>
      <c r="I66" s="303">
        <f t="shared" si="18"/>
        <v>0.39268036452281119</v>
      </c>
      <c r="J66" s="303">
        <f t="shared" si="18"/>
        <v>0.3940398410085858</v>
      </c>
      <c r="K66" s="303">
        <f t="shared" si="18"/>
        <v>0.35434239901072473</v>
      </c>
      <c r="L66" s="303">
        <f t="shared" si="18"/>
        <v>0.35898060091968148</v>
      </c>
      <c r="M66" s="303">
        <f t="shared" si="18"/>
        <v>0.32965657907312362</v>
      </c>
      <c r="N66" s="303">
        <f t="shared" si="18"/>
        <v>0.41930747832976722</v>
      </c>
      <c r="O66" s="303">
        <f t="shared" si="18"/>
        <v>0.35799643959770577</v>
      </c>
      <c r="P66" s="303">
        <f t="shared" si="18"/>
        <v>0.31826192339347281</v>
      </c>
      <c r="Q66" s="303">
        <f t="shared" si="18"/>
        <v>0.28760591708255467</v>
      </c>
      <c r="R66" s="303">
        <f t="shared" si="18"/>
        <v>0.284228681452734</v>
      </c>
      <c r="S66" s="303">
        <f t="shared" si="18"/>
        <v>0.28948435980518</v>
      </c>
      <c r="T66" s="303">
        <f t="shared" si="18"/>
        <v>0.28857002776104923</v>
      </c>
      <c r="U66" s="303">
        <f t="shared" si="18"/>
        <v>0.29290177325222899</v>
      </c>
      <c r="V66" s="303">
        <f t="shared" si="18"/>
        <v>0.29289862357391339</v>
      </c>
      <c r="W66" s="303">
        <f t="shared" si="18"/>
        <v>0.29958283347432985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1.5914499621073777</v>
      </c>
      <c r="C72" s="322">
        <f>IF(C$5=0,0,C$5/MAE_fec!C$5)</f>
        <v>1.650238485814038</v>
      </c>
      <c r="D72" s="322">
        <f>IF(D$5=0,0,D$5/MAE_fec!D$5)</f>
        <v>1.5175458261067991</v>
      </c>
      <c r="E72" s="322">
        <f>IF(E$5=0,0,E$5/MAE_fec!E$5)</f>
        <v>1.6237498224720084</v>
      </c>
      <c r="F72" s="322">
        <f>IF(F$5=0,0,F$5/MAE_fec!F$5)</f>
        <v>1.5702317643906767</v>
      </c>
      <c r="G72" s="322">
        <f>IF(G$5=0,0,G$5/MAE_fec!G$5)</f>
        <v>1.4804031606966002</v>
      </c>
      <c r="H72" s="322">
        <f>IF(H$5=0,0,H$5/MAE_fec!H$5)</f>
        <v>1.4830049899802331</v>
      </c>
      <c r="I72" s="322">
        <f>IF(I$5=0,0,I$5/MAE_fec!I$5)</f>
        <v>1.4631465747211772</v>
      </c>
      <c r="J72" s="322">
        <f>IF(J$5=0,0,J$5/MAE_fec!J$5)</f>
        <v>1.4467357669295762</v>
      </c>
      <c r="K72" s="322">
        <f>IF(K$5=0,0,K$5/MAE_fec!K$5)</f>
        <v>1.643283097865029</v>
      </c>
      <c r="L72" s="322">
        <f>IF(L$5=0,0,L$5/MAE_fec!L$5)</f>
        <v>1.8961380534225767</v>
      </c>
      <c r="M72" s="322">
        <f>IF(M$5=0,0,M$5/MAE_fec!M$5)</f>
        <v>1.8230752889413797</v>
      </c>
      <c r="N72" s="322">
        <f>IF(N$5=0,0,N$5/MAE_fec!N$5)</f>
        <v>1.5271967905022066</v>
      </c>
      <c r="O72" s="322">
        <f>IF(O$5=0,0,O$5/MAE_fec!O$5)</f>
        <v>1.5760170777106808</v>
      </c>
      <c r="P72" s="322">
        <f>IF(P$5=0,0,P$5/MAE_fec!P$5)</f>
        <v>1.3314128626168478</v>
      </c>
      <c r="Q72" s="322">
        <f>IF(Q$5=0,0,Q$5/MAE_fec!Q$5)</f>
        <v>1.4119974158339945</v>
      </c>
      <c r="R72" s="322">
        <f>IF(R$5=0,0,R$5/MAE_fec!R$5)</f>
        <v>1.4132236841466255</v>
      </c>
      <c r="S72" s="322">
        <f>IF(S$5=0,0,S$5/MAE_fec!S$5)</f>
        <v>1.3706075208365995</v>
      </c>
      <c r="T72" s="322">
        <f>IF(T$5=0,0,T$5/MAE_fec!T$5)</f>
        <v>1.3741997199975247</v>
      </c>
      <c r="U72" s="322">
        <f>IF(U$5=0,0,U$5/MAE_fec!U$5)</f>
        <v>1.3484810928170665</v>
      </c>
      <c r="V72" s="322">
        <f>IF(V$5=0,0,V$5/MAE_fec!V$5)</f>
        <v>1.3419599272816145</v>
      </c>
      <c r="W72" s="322">
        <f>IF(W$5=0,0,W$5/MAE_fec!W$5)</f>
        <v>1.2885050458211054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1.3019457470652447</v>
      </c>
      <c r="C77" s="334">
        <f>IF(C$10=0,0,C$10/MAE_fec!C$10)</f>
        <v>1.6752573439347063</v>
      </c>
      <c r="D77" s="334">
        <f>IF(D$10=0,0,D$10/MAE_fec!D$10)</f>
        <v>1.3772888772674996</v>
      </c>
      <c r="E77" s="334">
        <f>IF(E$10=0,0,E$10/MAE_fec!E$10)</f>
        <v>1.6083097950250231</v>
      </c>
      <c r="F77" s="334">
        <f>IF(F$10=0,0,F$10/MAE_fec!F$10)</f>
        <v>1.6323068787621904</v>
      </c>
      <c r="G77" s="334">
        <f>IF(G$10=0,0,G$10/MAE_fec!G$10)</f>
        <v>1.5293039492223872</v>
      </c>
      <c r="H77" s="334">
        <f>IF(H$10=0,0,H$10/MAE_fec!H$10)</f>
        <v>1.4264931439499293</v>
      </c>
      <c r="I77" s="334">
        <f>IF(I$10=0,0,I$10/MAE_fec!I$10)</f>
        <v>1.483665776585043</v>
      </c>
      <c r="J77" s="334">
        <f>IF(J$10=0,0,J$10/MAE_fec!J$10)</f>
        <v>1.4529291483018085</v>
      </c>
      <c r="K77" s="334">
        <f>IF(K$10=0,0,K$10/MAE_fec!K$10)</f>
        <v>1.8298703810289891</v>
      </c>
      <c r="L77" s="334">
        <f>IF(L$10=0,0,L$10/MAE_fec!L$10)</f>
        <v>2.0963093026693476</v>
      </c>
      <c r="M77" s="334">
        <f>IF(M$10=0,0,M$10/MAE_fec!M$10)</f>
        <v>2.0779857681128182</v>
      </c>
      <c r="N77" s="334">
        <f>IF(N$10=0,0,N$10/MAE_fec!N$10)</f>
        <v>1.5243699211163595</v>
      </c>
      <c r="O77" s="334">
        <f>IF(O$10=0,0,O$10/MAE_fec!O$10)</f>
        <v>1.451691873772097</v>
      </c>
      <c r="P77" s="334">
        <f>IF(P$10=0,0,P$10/MAE_fec!P$10)</f>
        <v>1.0636519947603125</v>
      </c>
      <c r="Q77" s="334">
        <f>IF(Q$10=0,0,Q$10/MAE_fec!Q$10)</f>
        <v>1.2636413560525146</v>
      </c>
      <c r="R77" s="334">
        <f>IF(R$10=0,0,R$10/MAE_fec!R$10)</f>
        <v>1.279539652412486</v>
      </c>
      <c r="S77" s="334">
        <f>IF(S$10=0,0,S$10/MAE_fec!S$10)</f>
        <v>1.1990330967442662</v>
      </c>
      <c r="T77" s="334">
        <f>IF(T$10=0,0,T$10/MAE_fec!T$10)</f>
        <v>1.1748063924585939</v>
      </c>
      <c r="U77" s="334">
        <f>IF(U$10=0,0,U$10/MAE_fec!U$10)</f>
        <v>1.0963899894450226</v>
      </c>
      <c r="V77" s="334">
        <f>IF(V$10=0,0,V$10/MAE_fec!V$10)</f>
        <v>1.0241559881762723</v>
      </c>
      <c r="W77" s="334">
        <f>IF(W$10=0,0,W$10/MAE_fec!W$10)</f>
        <v>0.98192412240737958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1.6960760613812569</v>
      </c>
      <c r="C78" s="350">
        <f>IF(C$16=0,0,C$16/MAE_fec!C$16)</f>
        <v>1.8914434913337659</v>
      </c>
      <c r="D78" s="350">
        <f>IF(D$16=0,0,D$16/MAE_fec!D$16)</f>
        <v>1.6668129408034982</v>
      </c>
      <c r="E78" s="350">
        <f>IF(E$16=0,0,E$16/MAE_fec!E$16)</f>
        <v>1.8636939423423768</v>
      </c>
      <c r="F78" s="350">
        <f>IF(F$16=0,0,F$16/MAE_fec!F$16)</f>
        <v>1.7622218765572415</v>
      </c>
      <c r="G78" s="350">
        <f>IF(G$16=0,0,G$16/MAE_fec!G$16)</f>
        <v>1.6343250019623188</v>
      </c>
      <c r="H78" s="350">
        <f>IF(H$16=0,0,H$16/MAE_fec!H$16)</f>
        <v>1.6094539934511212</v>
      </c>
      <c r="I78" s="350">
        <f>IF(I$16=0,0,I$16/MAE_fec!I$16)</f>
        <v>1.6354427224918997</v>
      </c>
      <c r="J78" s="350">
        <f>IF(J$16=0,0,J$16/MAE_fec!J$16)</f>
        <v>1.6124792185144396</v>
      </c>
      <c r="K78" s="350">
        <f>IF(K$16=0,0,K$16/MAE_fec!K$16)</f>
        <v>1.9254735861130114</v>
      </c>
      <c r="L78" s="350">
        <f>IF(L$16=0,0,L$16/MAE_fec!L$16)</f>
        <v>2.1769683602744001</v>
      </c>
      <c r="M78" s="350">
        <f>IF(M$16=0,0,M$16/MAE_fec!M$16)</f>
        <v>2.1472048374129895</v>
      </c>
      <c r="N78" s="350">
        <f>IF(N$16=0,0,N$16/MAE_fec!N$16)</f>
        <v>1.6473980920909399</v>
      </c>
      <c r="O78" s="350">
        <f>IF(O$16=0,0,O$16/MAE_fec!O$16)</f>
        <v>1.8962338933214</v>
      </c>
      <c r="P78" s="350">
        <f>IF(P$16=0,0,P$16/MAE_fec!P$16)</f>
        <v>1.6690945590253099</v>
      </c>
      <c r="Q78" s="350">
        <f>IF(Q$16=0,0,Q$16/MAE_fec!Q$16)</f>
        <v>1.8207960319175662</v>
      </c>
      <c r="R78" s="350">
        <f>IF(R$16=0,0,R$16/MAE_fec!R$16)</f>
        <v>1.8249990614631277</v>
      </c>
      <c r="S78" s="350">
        <f>IF(S$16=0,0,S$16/MAE_fec!S$16)</f>
        <v>1.7603523153001197</v>
      </c>
      <c r="T78" s="350">
        <f>IF(T$16=0,0,T$16/MAE_fec!T$16)</f>
        <v>1.7679428558390833</v>
      </c>
      <c r="U78" s="350">
        <f>IF(U$16=0,0,U$16/MAE_fec!U$16)</f>
        <v>1.7294183782368855</v>
      </c>
      <c r="V78" s="350">
        <f>IF(V$16=0,0,V$16/MAE_fec!V$16)</f>
        <v>1.7236380735249912</v>
      </c>
      <c r="W78" s="350">
        <f>IF(W$16=0,0,W$16/MAE_fec!W$16)</f>
        <v>1.6365780568297357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1.7483163100623862</v>
      </c>
      <c r="C79" s="350">
        <f>IF(C$24=0,0,C$24/MAE_fec!C$24)</f>
        <v>1.8070839254904483</v>
      </c>
      <c r="D79" s="350">
        <f>IF(D$24=0,0,D$24/MAE_fec!D$24)</f>
        <v>1.7580289037457473</v>
      </c>
      <c r="E79" s="350">
        <f>IF(E$24=0,0,E$24/MAE_fec!E$24)</f>
        <v>1.794846809290302</v>
      </c>
      <c r="F79" s="350">
        <f>IF(F$24=0,0,F$24/MAE_fec!F$24)</f>
        <v>1.793721100124319</v>
      </c>
      <c r="G79" s="350">
        <f>IF(G$24=0,0,G$24/MAE_fec!G$24)</f>
        <v>1.7734128751210931</v>
      </c>
      <c r="H79" s="350">
        <f>IF(H$24=0,0,H$24/MAE_fec!H$24)</f>
        <v>1.7679249709931173</v>
      </c>
      <c r="I79" s="350">
        <f>IF(I$24=0,0,I$24/MAE_fec!I$24)</f>
        <v>1.7659697888970149</v>
      </c>
      <c r="J79" s="350">
        <f>IF(J$24=0,0,J$24/MAE_fec!J$24)</f>
        <v>1.762031968305567</v>
      </c>
      <c r="K79" s="350">
        <f>IF(K$24=0,0,K$24/MAE_fec!K$24)</f>
        <v>1.8280761529381104</v>
      </c>
      <c r="L79" s="350">
        <f>IF(L$24=0,0,L$24/MAE_fec!L$24)</f>
        <v>1.8953144166915858</v>
      </c>
      <c r="M79" s="350">
        <f>IF(M$24=0,0,M$24/MAE_fec!M$24)</f>
        <v>1.8983067951740922</v>
      </c>
      <c r="N79" s="350">
        <f>IF(N$24=0,0,N$24/MAE_fec!N$24)</f>
        <v>1.7745578772828203</v>
      </c>
      <c r="O79" s="350">
        <f>IF(O$24=0,0,O$24/MAE_fec!O$24)</f>
        <v>1.757681925626875</v>
      </c>
      <c r="P79" s="350">
        <f>IF(P$24=0,0,P$24/MAE_fec!P$24)</f>
        <v>1.7318338549042922</v>
      </c>
      <c r="Q79" s="350">
        <f>IF(Q$24=0,0,Q$24/MAE_fec!Q$24)</f>
        <v>1.7836424307186021</v>
      </c>
      <c r="R79" s="350">
        <f>IF(R$24=0,0,R$24/MAE_fec!R$24)</f>
        <v>1.7889748360809803</v>
      </c>
      <c r="S79" s="350">
        <f>IF(S$24=0,0,S$24/MAE_fec!S$24)</f>
        <v>1.7779479596995624</v>
      </c>
      <c r="T79" s="350">
        <f>IF(T$24=0,0,T$24/MAE_fec!T$24)</f>
        <v>1.7800786247977463</v>
      </c>
      <c r="U79" s="350">
        <f>IF(U$24=0,0,U$24/MAE_fec!U$24)</f>
        <v>1.7704742216908855</v>
      </c>
      <c r="V79" s="350">
        <f>IF(V$24=0,0,V$24/MAE_fec!V$24)</f>
        <v>1.7722023343112363</v>
      </c>
      <c r="W79" s="350">
        <f>IF(W$24=0,0,W$24/MAE_fec!W$24)</f>
        <v>1.7592184689333286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1.6960760613812578</v>
      </c>
      <c r="C80" s="350">
        <f>IF(C$27=0,0,C$27/MAE_fec!C$27)</f>
        <v>1.8914434913337661</v>
      </c>
      <c r="D80" s="350">
        <f>IF(D$27=0,0,D$27/MAE_fec!D$27)</f>
        <v>1.6668129408034982</v>
      </c>
      <c r="E80" s="350">
        <f>IF(E$27=0,0,E$27/MAE_fec!E$27)</f>
        <v>1.863693942342376</v>
      </c>
      <c r="F80" s="350">
        <f>IF(F$27=0,0,F$27/MAE_fec!F$27)</f>
        <v>1.7622218765572419</v>
      </c>
      <c r="G80" s="350">
        <f>IF(G$27=0,0,G$27/MAE_fec!G$27)</f>
        <v>1.6343250019623188</v>
      </c>
      <c r="H80" s="350">
        <f>IF(H$27=0,0,H$27/MAE_fec!H$27)</f>
        <v>1.6094539934511216</v>
      </c>
      <c r="I80" s="350">
        <f>IF(I$27=0,0,I$27/MAE_fec!I$27)</f>
        <v>1.6354427224919008</v>
      </c>
      <c r="J80" s="350">
        <f>IF(J$27=0,0,J$27/MAE_fec!J$27)</f>
        <v>1.6124792185144396</v>
      </c>
      <c r="K80" s="350">
        <f>IF(K$27=0,0,K$27/MAE_fec!K$27)</f>
        <v>1.9254735861130121</v>
      </c>
      <c r="L80" s="350">
        <f>IF(L$27=0,0,L$27/MAE_fec!L$27)</f>
        <v>2.1769683602743992</v>
      </c>
      <c r="M80" s="350">
        <f>IF(M$27=0,0,M$27/MAE_fec!M$27)</f>
        <v>2.1472048374129895</v>
      </c>
      <c r="N80" s="350">
        <f>IF(N$27=0,0,N$27/MAE_fec!N$27)</f>
        <v>1.6473980920909399</v>
      </c>
      <c r="O80" s="350">
        <f>IF(O$27=0,0,O$27/MAE_fec!O$27)</f>
        <v>1.8962338933213996</v>
      </c>
      <c r="P80" s="350">
        <f>IF(P$27=0,0,P$27/MAE_fec!P$27)</f>
        <v>1.6690945590253099</v>
      </c>
      <c r="Q80" s="350">
        <f>IF(Q$27=0,0,Q$27/MAE_fec!Q$27)</f>
        <v>1.8207960319175664</v>
      </c>
      <c r="R80" s="350">
        <f>IF(R$27=0,0,R$27/MAE_fec!R$27)</f>
        <v>1.8249990614631286</v>
      </c>
      <c r="S80" s="350">
        <f>IF(S$27=0,0,S$27/MAE_fec!S$27)</f>
        <v>1.760352315300119</v>
      </c>
      <c r="T80" s="350">
        <f>IF(T$27=0,0,T$27/MAE_fec!T$27)</f>
        <v>1.7679428558390835</v>
      </c>
      <c r="U80" s="350">
        <f>IF(U$27=0,0,U$27/MAE_fec!U$27)</f>
        <v>1.7294183782368855</v>
      </c>
      <c r="V80" s="350">
        <f>IF(V$27=0,0,V$27/MAE_fec!V$27)</f>
        <v>1.7236380735249912</v>
      </c>
      <c r="W80" s="350">
        <f>IF(W$27=0,0,W$27/MAE_fec!W$27)</f>
        <v>1.6365780568297352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3.4978097293394042</v>
      </c>
      <c r="C81" s="350">
        <f>IF(C$35=0,0,C$35/MAE_fec!C$35)</f>
        <v>3.2432688059412014</v>
      </c>
      <c r="D81" s="350">
        <f>IF(D$35=0,0,D$35/MAE_fec!D$35)</f>
        <v>3.313916908150297</v>
      </c>
      <c r="E81" s="350">
        <f>IF(E$35=0,0,E$35/MAE_fec!E$35)</f>
        <v>3.2506042446128873</v>
      </c>
      <c r="F81" s="350">
        <f>IF(F$35=0,0,F$35/MAE_fec!F$35)</f>
        <v>3.2076762601169291</v>
      </c>
      <c r="G81" s="350">
        <f>IF(G$35=0,0,G$35/MAE_fec!G$35)</f>
        <v>3.1703013915679099</v>
      </c>
      <c r="H81" s="350">
        <f>IF(H$35=0,0,H$35/MAE_fec!H$35)</f>
        <v>3.2333360556108812</v>
      </c>
      <c r="I81" s="350">
        <f>IF(I$35=0,0,I$35/MAE_fec!I$35)</f>
        <v>3.1391064921980902</v>
      </c>
      <c r="J81" s="350">
        <f>IF(J$35=0,0,J$35/MAE_fec!J$35)</f>
        <v>3.1322045918400354</v>
      </c>
      <c r="K81" s="350">
        <f>IF(K$35=0,0,K$35/MAE_fec!K$35)</f>
        <v>3.0758647523182479</v>
      </c>
      <c r="L81" s="350">
        <f>IF(L$35=0,0,L$35/MAE_fec!L$35)</f>
        <v>3.2452664907479924</v>
      </c>
      <c r="M81" s="350">
        <f>IF(M$35=0,0,M$35/MAE_fec!M$35)</f>
        <v>3.0409983492863306</v>
      </c>
      <c r="N81" s="350">
        <f>IF(N$35=0,0,N$35/MAE_fec!N$35)</f>
        <v>3.2911897902468557</v>
      </c>
      <c r="O81" s="350">
        <f>IF(O$35=0,0,O$35/MAE_fec!O$35)</f>
        <v>3.1722070399762696</v>
      </c>
      <c r="P81" s="350">
        <f>IF(P$35=0,0,P$35/MAE_fec!P$35)</f>
        <v>2.7383579326697416</v>
      </c>
      <c r="Q81" s="350">
        <f>IF(Q$35=0,0,Q$35/MAE_fec!Q$35)</f>
        <v>2.5637745771550695</v>
      </c>
      <c r="R81" s="350">
        <f>IF(R$35=0,0,R$35/MAE_fec!R$35)</f>
        <v>2.5351189268833472</v>
      </c>
      <c r="S81" s="350">
        <f>IF(S$35=0,0,S$35/MAE_fec!S$35)</f>
        <v>2.5295317557711057</v>
      </c>
      <c r="T81" s="350">
        <f>IF(T$35=0,0,T$35/MAE_fec!T$35)</f>
        <v>2.52563817417535</v>
      </c>
      <c r="U81" s="350">
        <f>IF(U$35=0,0,U$35/MAE_fec!U$35)</f>
        <v>2.5334971567073126</v>
      </c>
      <c r="V81" s="350">
        <f>IF(V$35=0,0,V$35/MAE_fec!V$35)</f>
        <v>2.5245587987235187</v>
      </c>
      <c r="W81" s="350">
        <f>IF(W$35=0,0,W$35/MAE_fec!W$35)</f>
        <v>2.5105944054588485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ES: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10214.350271816111</v>
      </c>
      <c r="C3" s="205">
        <v>10482.025826967079</v>
      </c>
      <c r="D3" s="205">
        <v>10117.76969757139</v>
      </c>
      <c r="E3" s="205">
        <v>10236.163950900869</v>
      </c>
      <c r="F3" s="205">
        <v>9625.686971782201</v>
      </c>
      <c r="G3" s="205">
        <v>9223.0146985190204</v>
      </c>
      <c r="H3" s="205">
        <v>9299.9483515537559</v>
      </c>
      <c r="I3" s="205">
        <v>9006.851800022805</v>
      </c>
      <c r="J3" s="205">
        <v>8734.3283582089553</v>
      </c>
      <c r="K3" s="205">
        <v>7634.5702299900768</v>
      </c>
      <c r="L3" s="205">
        <v>7915.3777068156878</v>
      </c>
      <c r="M3" s="205">
        <v>8821.0322335760593</v>
      </c>
      <c r="N3" s="205">
        <v>8005.2138166140276</v>
      </c>
      <c r="O3" s="205">
        <v>8214.8069857567061</v>
      </c>
      <c r="P3" s="205">
        <v>8308.8057414724626</v>
      </c>
      <c r="Q3" s="205">
        <v>8667</v>
      </c>
      <c r="R3" s="205">
        <v>8951.5543035744504</v>
      </c>
      <c r="S3" s="205">
        <v>9204.1515676697654</v>
      </c>
      <c r="T3" s="205">
        <v>8822.9275280406164</v>
      </c>
      <c r="U3" s="205">
        <v>8397.3713244111859</v>
      </c>
      <c r="V3" s="205">
        <v>7178.7901954677163</v>
      </c>
      <c r="W3" s="205">
        <v>7605.2796983029539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11702.902155982991</v>
      </c>
      <c r="C5" s="205">
        <v>9854.9522591186433</v>
      </c>
      <c r="D5" s="205">
        <v>9779.3432598394938</v>
      </c>
      <c r="E5" s="205">
        <v>9096.5091273691505</v>
      </c>
      <c r="F5" s="205">
        <v>9257.3372407077568</v>
      </c>
      <c r="G5" s="205">
        <v>10494.608975025851</v>
      </c>
      <c r="H5" s="205">
        <v>7279.5803372897808</v>
      </c>
      <c r="I5" s="205">
        <v>6950.209176925785</v>
      </c>
      <c r="J5" s="205">
        <v>6636.8603733830869</v>
      </c>
      <c r="K5" s="205">
        <v>6999.1131670229506</v>
      </c>
      <c r="L5" s="205">
        <v>6289.9874199362239</v>
      </c>
      <c r="M5" s="205">
        <v>6806.0061309161219</v>
      </c>
      <c r="N5" s="205">
        <v>6277.5116728720359</v>
      </c>
      <c r="O5" s="205">
        <v>5555.3146769220057</v>
      </c>
      <c r="P5" s="205">
        <v>5627.3808229988308</v>
      </c>
      <c r="Q5" s="205">
        <v>5594.4238423580582</v>
      </c>
      <c r="R5" s="205">
        <v>6624.3366743433917</v>
      </c>
      <c r="S5" s="205">
        <v>5562.3368435909561</v>
      </c>
      <c r="T5" s="205">
        <v>6106.6737138932931</v>
      </c>
      <c r="U5" s="205">
        <v>6709.24797990353</v>
      </c>
      <c r="V5" s="205">
        <v>5943.9938717142777</v>
      </c>
      <c r="W5" s="205">
        <v>5268.9299418239334</v>
      </c>
      <c r="DA5" s="112" t="s">
        <v>2679</v>
      </c>
    </row>
    <row r="6" spans="1:105" ht="12" customHeight="1" x14ac:dyDescent="0.25">
      <c r="A6" s="154" t="s">
        <v>2114</v>
      </c>
      <c r="B6" s="340">
        <v>14628.627694978741</v>
      </c>
      <c r="C6" s="340">
        <v>13897.1963102298</v>
      </c>
      <c r="D6" s="340">
        <v>13165.76492548086</v>
      </c>
      <c r="E6" s="340">
        <v>13165.76492548086</v>
      </c>
      <c r="F6" s="340">
        <v>12434.333540731919</v>
      </c>
      <c r="G6" s="340">
        <v>12434.333540731919</v>
      </c>
      <c r="H6" s="340">
        <v>11702.902155982991</v>
      </c>
      <c r="I6" s="340">
        <v>10971.47077123405</v>
      </c>
      <c r="J6" s="340">
        <v>10971.47077123405</v>
      </c>
      <c r="K6" s="340">
        <v>10240.03938648511</v>
      </c>
      <c r="L6" s="340">
        <v>9508.6080017361728</v>
      </c>
      <c r="M6" s="340">
        <v>8777.1766169872353</v>
      </c>
      <c r="N6" s="340">
        <v>8777.1766169872353</v>
      </c>
      <c r="O6" s="340">
        <v>8045.7452322382987</v>
      </c>
      <c r="P6" s="340">
        <v>8045.7452322382987</v>
      </c>
      <c r="Q6" s="340">
        <v>7314.3138474893622</v>
      </c>
      <c r="R6" s="340">
        <v>7314.3138474893622</v>
      </c>
      <c r="S6" s="340">
        <v>7314.3138474893622</v>
      </c>
      <c r="T6" s="340">
        <v>6582.8824627404256</v>
      </c>
      <c r="U6" s="340">
        <v>7314.3138474893622</v>
      </c>
      <c r="V6" s="340">
        <v>6582.8824627404256</v>
      </c>
      <c r="W6" s="340">
        <v>6582.8824627404256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731.43138474893681</v>
      </c>
      <c r="S7" s="342">
        <v>0</v>
      </c>
      <c r="T7" s="342">
        <v>0</v>
      </c>
      <c r="U7" s="342">
        <v>1462.8627694978741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731.43138474894113</v>
      </c>
      <c r="D8" s="344">
        <f t="shared" si="0"/>
        <v>731.43138474893931</v>
      </c>
      <c r="E8" s="344">
        <f t="shared" si="0"/>
        <v>0</v>
      </c>
      <c r="F8" s="344">
        <f t="shared" si="0"/>
        <v>731.43138474894113</v>
      </c>
      <c r="G8" s="344">
        <f t="shared" si="0"/>
        <v>0</v>
      </c>
      <c r="H8" s="344">
        <f t="shared" si="0"/>
        <v>731.43138474892839</v>
      </c>
      <c r="I8" s="344">
        <f t="shared" si="0"/>
        <v>731.43138474894113</v>
      </c>
      <c r="J8" s="344">
        <f t="shared" si="0"/>
        <v>0</v>
      </c>
      <c r="K8" s="344">
        <f t="shared" si="0"/>
        <v>731.43138474893931</v>
      </c>
      <c r="L8" s="344">
        <f t="shared" si="0"/>
        <v>731.43138474893749</v>
      </c>
      <c r="M8" s="344">
        <f t="shared" si="0"/>
        <v>731.43138474893749</v>
      </c>
      <c r="N8" s="344">
        <f t="shared" si="0"/>
        <v>0</v>
      </c>
      <c r="O8" s="344">
        <f t="shared" si="0"/>
        <v>731.43138474893658</v>
      </c>
      <c r="P8" s="344">
        <f t="shared" si="0"/>
        <v>0</v>
      </c>
      <c r="Q8" s="344">
        <f t="shared" si="0"/>
        <v>731.43138474893658</v>
      </c>
      <c r="R8" s="344">
        <f t="shared" si="0"/>
        <v>731.43138474893658</v>
      </c>
      <c r="S8" s="344">
        <f t="shared" si="0"/>
        <v>0</v>
      </c>
      <c r="T8" s="344">
        <f t="shared" si="0"/>
        <v>731.43138474893658</v>
      </c>
      <c r="U8" s="344">
        <f t="shared" si="0"/>
        <v>731.43138474893749</v>
      </c>
      <c r="V8" s="344">
        <f t="shared" si="0"/>
        <v>731.43138474893658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2925.72553899575</v>
      </c>
      <c r="C9" s="345">
        <f t="shared" si="1"/>
        <v>4042.2440511111563</v>
      </c>
      <c r="D9" s="345">
        <f t="shared" si="1"/>
        <v>3386.4216656413664</v>
      </c>
      <c r="E9" s="345">
        <f t="shared" si="1"/>
        <v>4069.2557981117097</v>
      </c>
      <c r="F9" s="345">
        <f t="shared" si="1"/>
        <v>3176.9963000241623</v>
      </c>
      <c r="G9" s="345">
        <f t="shared" si="1"/>
        <v>1939.7245657060685</v>
      </c>
      <c r="H9" s="345">
        <f t="shared" si="1"/>
        <v>4423.3218186932099</v>
      </c>
      <c r="I9" s="345">
        <f t="shared" si="1"/>
        <v>4021.2615943082646</v>
      </c>
      <c r="J9" s="345">
        <f t="shared" si="1"/>
        <v>4334.6103978509627</v>
      </c>
      <c r="K9" s="345">
        <f t="shared" si="1"/>
        <v>3240.9262194621597</v>
      </c>
      <c r="L9" s="345">
        <f t="shared" si="1"/>
        <v>3218.6205817999489</v>
      </c>
      <c r="M9" s="345">
        <f t="shared" si="1"/>
        <v>1971.1704860711134</v>
      </c>
      <c r="N9" s="345">
        <f t="shared" si="1"/>
        <v>2499.6649441151994</v>
      </c>
      <c r="O9" s="345">
        <f t="shared" si="1"/>
        <v>2490.4305553162931</v>
      </c>
      <c r="P9" s="345">
        <f t="shared" si="1"/>
        <v>2418.3644092394679</v>
      </c>
      <c r="Q9" s="345">
        <f t="shared" si="1"/>
        <v>1719.890005131304</v>
      </c>
      <c r="R9" s="345">
        <f t="shared" si="1"/>
        <v>689.97717314597048</v>
      </c>
      <c r="S9" s="345">
        <f t="shared" si="1"/>
        <v>1751.9770038984061</v>
      </c>
      <c r="T9" s="345">
        <f t="shared" si="1"/>
        <v>476.20874884713248</v>
      </c>
      <c r="U9" s="345">
        <f t="shared" si="1"/>
        <v>605.06586758583217</v>
      </c>
      <c r="V9" s="345">
        <f t="shared" si="1"/>
        <v>638.88859102614788</v>
      </c>
      <c r="W9" s="345">
        <f t="shared" si="1"/>
        <v>1313.9525209164922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1208.0892519346521</v>
      </c>
      <c r="C12" s="212">
        <v>1004.812983662941</v>
      </c>
      <c r="D12" s="212">
        <v>1035.7865004299231</v>
      </c>
      <c r="E12" s="212">
        <v>1005.3052450558901</v>
      </c>
      <c r="F12" s="212">
        <v>1002.004471195185</v>
      </c>
      <c r="G12" s="212">
        <v>984.31195184866704</v>
      </c>
      <c r="H12" s="212">
        <v>633.85047291487524</v>
      </c>
      <c r="I12" s="212">
        <v>547.40808254514172</v>
      </c>
      <c r="J12" s="212">
        <v>489.64282029234732</v>
      </c>
      <c r="K12" s="212">
        <v>514.94453998280324</v>
      </c>
      <c r="L12" s="212">
        <v>435.67721410146169</v>
      </c>
      <c r="M12" s="212">
        <v>420.6351676698194</v>
      </c>
      <c r="N12" s="212">
        <v>393.55391229578669</v>
      </c>
      <c r="O12" s="212">
        <v>339.41040412725698</v>
      </c>
      <c r="P12" s="212">
        <v>324.86148886720508</v>
      </c>
      <c r="Q12" s="212">
        <v>320.3896563263371</v>
      </c>
      <c r="R12" s="212">
        <v>374.63011525153428</v>
      </c>
      <c r="S12" s="212">
        <v>312.90881232114248</v>
      </c>
      <c r="T12" s="212">
        <v>342.34810266098287</v>
      </c>
      <c r="U12" s="212">
        <v>373.104772383767</v>
      </c>
      <c r="V12" s="212">
        <v>346.97160507704262</v>
      </c>
      <c r="W12" s="212">
        <v>293.56657031775808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186.71298366294067</v>
      </c>
      <c r="C14" s="206">
        <f t="shared" si="2"/>
        <v>182.01255374032672</v>
      </c>
      <c r="D14" s="206">
        <f t="shared" si="2"/>
        <v>184.78314703353396</v>
      </c>
      <c r="E14" s="206">
        <f t="shared" si="2"/>
        <v>193.12364574376613</v>
      </c>
      <c r="F14" s="206">
        <f t="shared" si="2"/>
        <v>175.72132416165093</v>
      </c>
      <c r="G14" s="206">
        <f t="shared" si="2"/>
        <v>206.68538263112634</v>
      </c>
      <c r="H14" s="206">
        <f t="shared" si="2"/>
        <v>131.6542562338779</v>
      </c>
      <c r="I14" s="206">
        <f t="shared" si="2"/>
        <v>130.03490971625106</v>
      </c>
      <c r="J14" s="206">
        <f t="shared" si="2"/>
        <v>118.33138435081685</v>
      </c>
      <c r="K14" s="206">
        <f t="shared" si="2"/>
        <v>107.53086844368013</v>
      </c>
      <c r="L14" s="206">
        <f t="shared" si="2"/>
        <v>104.57394668959589</v>
      </c>
      <c r="M14" s="206">
        <f t="shared" si="2"/>
        <v>95.765348237317284</v>
      </c>
      <c r="N14" s="206">
        <f t="shared" si="2"/>
        <v>70.855975924333606</v>
      </c>
      <c r="O14" s="206">
        <f t="shared" si="2"/>
        <v>21.297850386930357</v>
      </c>
      <c r="P14" s="206">
        <f t="shared" si="2"/>
        <v>23.784350816852964</v>
      </c>
      <c r="Q14" s="206">
        <f t="shared" si="2"/>
        <v>30.933018056749781</v>
      </c>
      <c r="R14" s="206">
        <f t="shared" si="2"/>
        <v>34.281513327601026</v>
      </c>
      <c r="S14" s="206">
        <f t="shared" si="2"/>
        <v>27.91392949269131</v>
      </c>
      <c r="T14" s="206">
        <f t="shared" si="2"/>
        <v>25.695098882201204</v>
      </c>
      <c r="U14" s="206">
        <f t="shared" si="2"/>
        <v>25.85984522785899</v>
      </c>
      <c r="V14" s="206">
        <f t="shared" si="2"/>
        <v>22.738091143594154</v>
      </c>
      <c r="W14" s="206">
        <f t="shared" si="2"/>
        <v>21.628288907996563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3.389251934651762</v>
      </c>
      <c r="C16" s="206">
        <v>3.389251934651762</v>
      </c>
      <c r="D16" s="206">
        <v>3.389251934651762</v>
      </c>
      <c r="E16" s="206">
        <v>3.389251934651762</v>
      </c>
      <c r="F16" s="206">
        <v>3.389251934651762</v>
      </c>
      <c r="G16" s="206">
        <v>3.389251934651762</v>
      </c>
      <c r="H16" s="206">
        <v>3.389251934651762</v>
      </c>
      <c r="I16" s="206">
        <v>3.389251934651762</v>
      </c>
      <c r="J16" s="206">
        <v>3.389251934651762</v>
      </c>
      <c r="K16" s="206">
        <v>3.389251934651762</v>
      </c>
      <c r="L16" s="206">
        <v>3.389251934651762</v>
      </c>
      <c r="M16" s="206">
        <v>3.389251934651762</v>
      </c>
      <c r="N16" s="206">
        <v>2.259501289767841</v>
      </c>
      <c r="O16" s="206">
        <v>1.129750644883921</v>
      </c>
      <c r="P16" s="206">
        <v>4.519002579535683</v>
      </c>
      <c r="Q16" s="206">
        <v>3.389251934651762</v>
      </c>
      <c r="R16" s="206">
        <v>5.6486672398968194</v>
      </c>
      <c r="S16" s="206">
        <v>3.389251934651762</v>
      </c>
      <c r="T16" s="206">
        <v>2.259501289767841</v>
      </c>
      <c r="U16" s="206">
        <v>3.389251934651762</v>
      </c>
      <c r="V16" s="206">
        <v>2.259501289767841</v>
      </c>
      <c r="W16" s="206">
        <v>1.355717970765262</v>
      </c>
      <c r="DA16" s="71" t="s">
        <v>2685</v>
      </c>
    </row>
    <row r="17" spans="1:105" ht="12" customHeight="1" x14ac:dyDescent="0.25">
      <c r="A17" s="18" t="s">
        <v>69</v>
      </c>
      <c r="B17" s="206">
        <v>95.514445399828034</v>
      </c>
      <c r="C17" s="206">
        <v>97.568529664660346</v>
      </c>
      <c r="D17" s="206">
        <v>95.514445399828034</v>
      </c>
      <c r="E17" s="206">
        <v>105.78486672398969</v>
      </c>
      <c r="F17" s="206">
        <v>121.19036973344799</v>
      </c>
      <c r="G17" s="206">
        <v>170.48822012037829</v>
      </c>
      <c r="H17" s="206">
        <v>62.649269131556323</v>
      </c>
      <c r="I17" s="206">
        <v>67.784436801375747</v>
      </c>
      <c r="J17" s="206">
        <v>65.730352536543421</v>
      </c>
      <c r="K17" s="206">
        <v>62.649269131556323</v>
      </c>
      <c r="L17" s="206">
        <v>61.622269991401552</v>
      </c>
      <c r="M17" s="206">
        <v>59.568185726569219</v>
      </c>
      <c r="N17" s="206">
        <v>49.297764402407559</v>
      </c>
      <c r="O17" s="206">
        <v>14.378503869303531</v>
      </c>
      <c r="P17" s="206">
        <v>15.40558899398108</v>
      </c>
      <c r="Q17" s="206">
        <v>24.648925193465171</v>
      </c>
      <c r="R17" s="206">
        <v>26.703009458297501</v>
      </c>
      <c r="S17" s="206">
        <v>22.594840928632841</v>
      </c>
      <c r="T17" s="206">
        <v>20.540756663800519</v>
      </c>
      <c r="U17" s="206">
        <v>20.540756663800519</v>
      </c>
      <c r="V17" s="206">
        <v>19.51367153912296</v>
      </c>
      <c r="W17" s="206">
        <v>19.760189165950131</v>
      </c>
      <c r="DA17" s="71" t="s">
        <v>2686</v>
      </c>
    </row>
    <row r="18" spans="1:105" ht="12" customHeight="1" x14ac:dyDescent="0.25">
      <c r="A18" s="18" t="s">
        <v>70</v>
      </c>
      <c r="B18" s="206">
        <v>87.809286328460871</v>
      </c>
      <c r="C18" s="206">
        <v>81.05477214101461</v>
      </c>
      <c r="D18" s="206">
        <v>85.879449699054163</v>
      </c>
      <c r="E18" s="206">
        <v>83.949527085124672</v>
      </c>
      <c r="F18" s="206">
        <v>51.141702493551158</v>
      </c>
      <c r="G18" s="206">
        <v>32.807910576096297</v>
      </c>
      <c r="H18" s="206">
        <v>65.615735167669811</v>
      </c>
      <c r="I18" s="206">
        <v>58.861220980223557</v>
      </c>
      <c r="J18" s="206">
        <v>49.211779879621659</v>
      </c>
      <c r="K18" s="206">
        <v>41.492347377472051</v>
      </c>
      <c r="L18" s="206">
        <v>39.562424763542559</v>
      </c>
      <c r="M18" s="206">
        <v>32.807910576096297</v>
      </c>
      <c r="N18" s="206">
        <v>19.298710232158211</v>
      </c>
      <c r="O18" s="206">
        <v>5.7895958727429058</v>
      </c>
      <c r="P18" s="206">
        <v>3.8597592433362</v>
      </c>
      <c r="Q18" s="206">
        <v>2.894840928632846</v>
      </c>
      <c r="R18" s="206">
        <v>1.9298366294067071</v>
      </c>
      <c r="S18" s="206">
        <v>1.9298366294067071</v>
      </c>
      <c r="T18" s="206">
        <v>2.894840928632846</v>
      </c>
      <c r="U18" s="206">
        <v>1.9298366294067071</v>
      </c>
      <c r="V18" s="206">
        <v>0.96491831470335332</v>
      </c>
      <c r="W18" s="206">
        <v>0.51238177128116935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654.63774720550293</v>
      </c>
      <c r="C20" s="206">
        <f t="shared" si="3"/>
        <v>448.31960447119519</v>
      </c>
      <c r="D20" s="206">
        <f t="shared" si="3"/>
        <v>451.15709372312978</v>
      </c>
      <c r="E20" s="206">
        <f t="shared" si="3"/>
        <v>417.7523645743766</v>
      </c>
      <c r="F20" s="206">
        <f t="shared" si="3"/>
        <v>440.19415305245047</v>
      </c>
      <c r="G20" s="206">
        <f t="shared" si="3"/>
        <v>403.47901977644023</v>
      </c>
      <c r="H20" s="206">
        <f t="shared" si="3"/>
        <v>243.2912295786758</v>
      </c>
      <c r="I20" s="206">
        <f t="shared" si="3"/>
        <v>156.40455717970761</v>
      </c>
      <c r="J20" s="206">
        <f t="shared" si="3"/>
        <v>150.75322441960449</v>
      </c>
      <c r="K20" s="206">
        <f t="shared" si="3"/>
        <v>230.7166809974205</v>
      </c>
      <c r="L20" s="206">
        <f t="shared" si="3"/>
        <v>144.9479793637145</v>
      </c>
      <c r="M20" s="206">
        <f t="shared" si="3"/>
        <v>150.92433361994841</v>
      </c>
      <c r="N20" s="206">
        <f t="shared" si="3"/>
        <v>150.02312983662941</v>
      </c>
      <c r="O20" s="206">
        <f t="shared" si="3"/>
        <v>157.37403267411861</v>
      </c>
      <c r="P20" s="206">
        <f t="shared" si="3"/>
        <v>152.4741186586414</v>
      </c>
      <c r="Q20" s="206">
        <f t="shared" si="3"/>
        <v>134.7818572656922</v>
      </c>
      <c r="R20" s="206">
        <f t="shared" si="3"/>
        <v>188.58710232158211</v>
      </c>
      <c r="S20" s="206">
        <f t="shared" si="3"/>
        <v>132.5251074806535</v>
      </c>
      <c r="T20" s="206">
        <f t="shared" si="3"/>
        <v>175.60189165950129</v>
      </c>
      <c r="U20" s="206">
        <f t="shared" si="3"/>
        <v>157.7171109200344</v>
      </c>
      <c r="V20" s="206">
        <f t="shared" si="3"/>
        <v>156.46981943250211</v>
      </c>
      <c r="W20" s="206">
        <f t="shared" si="3"/>
        <v>147.93637145313841</v>
      </c>
      <c r="DA20" s="71"/>
    </row>
    <row r="21" spans="1:105" ht="12" customHeight="1" x14ac:dyDescent="0.25">
      <c r="A21" s="18" t="s">
        <v>72</v>
      </c>
      <c r="B21" s="206">
        <v>654.63774720550293</v>
      </c>
      <c r="C21" s="206">
        <v>448.31960447119519</v>
      </c>
      <c r="D21" s="206">
        <v>451.15709372312978</v>
      </c>
      <c r="E21" s="206">
        <v>417.7523645743766</v>
      </c>
      <c r="F21" s="206">
        <v>440.19415305245047</v>
      </c>
      <c r="G21" s="206">
        <v>403.47901977644023</v>
      </c>
      <c r="H21" s="206">
        <v>243.2912295786758</v>
      </c>
      <c r="I21" s="206">
        <v>156.40455717970761</v>
      </c>
      <c r="J21" s="206">
        <v>150.75322441960449</v>
      </c>
      <c r="K21" s="206">
        <v>230.7166809974205</v>
      </c>
      <c r="L21" s="206">
        <v>144.9479793637145</v>
      </c>
      <c r="M21" s="206">
        <v>150.92433361994841</v>
      </c>
      <c r="N21" s="206">
        <v>150.02312983662941</v>
      </c>
      <c r="O21" s="206">
        <v>157.37403267411861</v>
      </c>
      <c r="P21" s="206">
        <v>152.4741186586414</v>
      </c>
      <c r="Q21" s="206">
        <v>134.7818572656922</v>
      </c>
      <c r="R21" s="206">
        <v>188.58710232158211</v>
      </c>
      <c r="S21" s="206">
        <v>132.5251074806535</v>
      </c>
      <c r="T21" s="206">
        <v>175.60189165950129</v>
      </c>
      <c r="U21" s="206">
        <v>157.7171109200344</v>
      </c>
      <c r="V21" s="206">
        <v>156.46981943250211</v>
      </c>
      <c r="W21" s="206">
        <v>147.93637145313841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5.2595872742906273</v>
      </c>
      <c r="C23" s="206">
        <f t="shared" si="4"/>
        <v>5.2632846087704213</v>
      </c>
      <c r="D23" s="206">
        <f t="shared" si="4"/>
        <v>5.2632846087704213</v>
      </c>
      <c r="E23" s="206">
        <f t="shared" si="4"/>
        <v>5.2632846087704213</v>
      </c>
      <c r="F23" s="206">
        <f t="shared" si="4"/>
        <v>5.2635425623387784</v>
      </c>
      <c r="G23" s="206">
        <f t="shared" si="4"/>
        <v>5.2739466895958724</v>
      </c>
      <c r="H23" s="206">
        <f t="shared" si="4"/>
        <v>5.5085984522785889</v>
      </c>
      <c r="I23" s="206">
        <f t="shared" si="4"/>
        <v>5.5085984522785889</v>
      </c>
      <c r="J23" s="206">
        <f t="shared" si="4"/>
        <v>5.5109200343938083</v>
      </c>
      <c r="K23" s="206">
        <f t="shared" si="4"/>
        <v>0.25674978503869306</v>
      </c>
      <c r="L23" s="206">
        <f t="shared" si="4"/>
        <v>0.25674978503869306</v>
      </c>
      <c r="M23" s="206">
        <f t="shared" si="4"/>
        <v>0.25674978503869306</v>
      </c>
      <c r="N23" s="206">
        <f t="shared" si="4"/>
        <v>1.3076526225279446</v>
      </c>
      <c r="O23" s="206">
        <f t="shared" si="4"/>
        <v>1.4092003439380916</v>
      </c>
      <c r="P23" s="206">
        <f t="shared" si="4"/>
        <v>4.9228818164743888</v>
      </c>
      <c r="Q23" s="206">
        <f t="shared" si="4"/>
        <v>5.233680402003408</v>
      </c>
      <c r="R23" s="206">
        <f t="shared" si="4"/>
        <v>8.8552227321877552</v>
      </c>
      <c r="S23" s="206">
        <f t="shared" si="4"/>
        <v>8.6176687269893826</v>
      </c>
      <c r="T23" s="206">
        <f t="shared" si="4"/>
        <v>9.2368386884979028</v>
      </c>
      <c r="U23" s="206">
        <f t="shared" si="4"/>
        <v>9.906148136131609</v>
      </c>
      <c r="V23" s="206">
        <f t="shared" si="4"/>
        <v>10.326033279966111</v>
      </c>
      <c r="W23" s="206">
        <f t="shared" si="4"/>
        <v>9.7284791741640078</v>
      </c>
      <c r="DA23" s="71"/>
    </row>
    <row r="24" spans="1:105" ht="12" customHeight="1" x14ac:dyDescent="0.25">
      <c r="A24" s="18" t="s">
        <v>73</v>
      </c>
      <c r="B24" s="206">
        <v>5.2546001719690452</v>
      </c>
      <c r="C24" s="206">
        <v>5.2546001719690452</v>
      </c>
      <c r="D24" s="206">
        <v>5.2546001719690452</v>
      </c>
      <c r="E24" s="206">
        <v>5.2546001719690452</v>
      </c>
      <c r="F24" s="206">
        <v>5.2546001719690452</v>
      </c>
      <c r="G24" s="206">
        <v>5.2546001719690452</v>
      </c>
      <c r="H24" s="206">
        <v>5.4456577815993112</v>
      </c>
      <c r="I24" s="206">
        <v>5.4456577815993112</v>
      </c>
      <c r="J24" s="206">
        <v>5.4456577815993112</v>
      </c>
      <c r="K24" s="206">
        <v>0.19105760963026661</v>
      </c>
      <c r="L24" s="206">
        <v>0.19105760963026661</v>
      </c>
      <c r="M24" s="206">
        <v>0.19105760963026661</v>
      </c>
      <c r="N24" s="206">
        <v>1.241960447119518</v>
      </c>
      <c r="O24" s="206">
        <v>1.337575236457438</v>
      </c>
      <c r="P24" s="206">
        <v>2.7944969905417021</v>
      </c>
      <c r="Q24" s="206">
        <v>2.7944969905417021</v>
      </c>
      <c r="R24" s="206">
        <v>5.8755803955288046</v>
      </c>
      <c r="S24" s="206">
        <v>5.8755803955288046</v>
      </c>
      <c r="T24" s="206">
        <v>5.9472914875322438</v>
      </c>
      <c r="U24" s="206">
        <v>5.9472914875322438</v>
      </c>
      <c r="V24" s="206">
        <v>5.9472914875322438</v>
      </c>
      <c r="W24" s="206">
        <v>5.9472914875322438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4.9871023215821153E-3</v>
      </c>
      <c r="C27" s="206">
        <v>8.6844368013757525E-3</v>
      </c>
      <c r="D27" s="206">
        <v>8.6844368013757525E-3</v>
      </c>
      <c r="E27" s="206">
        <v>8.6844368013757525E-3</v>
      </c>
      <c r="F27" s="206">
        <v>8.9423903697334467E-3</v>
      </c>
      <c r="G27" s="206">
        <v>1.9346517626827171E-2</v>
      </c>
      <c r="H27" s="206">
        <v>6.2940670679277722E-2</v>
      </c>
      <c r="I27" s="206">
        <v>6.2940670679277722E-2</v>
      </c>
      <c r="J27" s="206">
        <v>6.5262252794496989E-2</v>
      </c>
      <c r="K27" s="206">
        <v>6.5692175408426479E-2</v>
      </c>
      <c r="L27" s="206">
        <v>6.5692175408426479E-2</v>
      </c>
      <c r="M27" s="206">
        <v>6.5692175408426479E-2</v>
      </c>
      <c r="N27" s="206">
        <v>6.5692175408426479E-2</v>
      </c>
      <c r="O27" s="206">
        <v>7.1625107480653469E-2</v>
      </c>
      <c r="P27" s="206">
        <v>0.1251074806534824</v>
      </c>
      <c r="Q27" s="206">
        <v>0.1251074806534824</v>
      </c>
      <c r="R27" s="206">
        <v>0.1251074806534824</v>
      </c>
      <c r="S27" s="206">
        <v>0.1251074806534824</v>
      </c>
      <c r="T27" s="206">
        <v>0.1202063628546861</v>
      </c>
      <c r="U27" s="206">
        <v>0.1202063628546861</v>
      </c>
      <c r="V27" s="206">
        <v>0.1202063628546861</v>
      </c>
      <c r="W27" s="206">
        <v>0.1202063628546861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2.0032773452792041</v>
      </c>
      <c r="Q29" s="206">
        <v>2.3140759308082242</v>
      </c>
      <c r="R29" s="206">
        <v>2.854534856005468</v>
      </c>
      <c r="S29" s="206">
        <v>2.6169808508070949</v>
      </c>
      <c r="T29" s="206">
        <v>3.1693408381109731</v>
      </c>
      <c r="U29" s="206">
        <v>3.838650285744678</v>
      </c>
      <c r="V29" s="206">
        <v>4.2585354295791813</v>
      </c>
      <c r="W29" s="206">
        <v>3.6609813237770772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2697</v>
      </c>
    </row>
    <row r="31" spans="1:105" ht="12" customHeight="1" x14ac:dyDescent="0.25">
      <c r="A31" s="21" t="s">
        <v>38</v>
      </c>
      <c r="B31" s="209">
        <v>361.47893379191743</v>
      </c>
      <c r="C31" s="209">
        <v>369.2175408426483</v>
      </c>
      <c r="D31" s="209">
        <v>394.58297506448838</v>
      </c>
      <c r="E31" s="209">
        <v>389.16595012897682</v>
      </c>
      <c r="F31" s="209">
        <v>380.82545141874459</v>
      </c>
      <c r="G31" s="209">
        <v>368.87360275150468</v>
      </c>
      <c r="H31" s="209">
        <v>253.39638865004301</v>
      </c>
      <c r="I31" s="209">
        <v>255.46001719690449</v>
      </c>
      <c r="J31" s="209">
        <v>215.04729148753219</v>
      </c>
      <c r="K31" s="209">
        <v>176.4402407566638</v>
      </c>
      <c r="L31" s="209">
        <v>185.89853826311261</v>
      </c>
      <c r="M31" s="209">
        <v>173.68873602751501</v>
      </c>
      <c r="N31" s="209">
        <v>171.36715391229581</v>
      </c>
      <c r="O31" s="209">
        <v>159.32932072227001</v>
      </c>
      <c r="P31" s="209">
        <v>143.68013757523639</v>
      </c>
      <c r="Q31" s="209">
        <v>149.44110060189169</v>
      </c>
      <c r="R31" s="209">
        <v>142.9062768701634</v>
      </c>
      <c r="S31" s="209">
        <v>143.85210662080831</v>
      </c>
      <c r="T31" s="209">
        <v>131.81427343078249</v>
      </c>
      <c r="U31" s="209">
        <v>179.62166809974201</v>
      </c>
      <c r="V31" s="209">
        <v>157.4376612209802</v>
      </c>
      <c r="W31" s="209">
        <v>114.2734307824591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2127.4428113982531</v>
      </c>
      <c r="C33" s="205">
        <f>TEL_emi!C5</f>
        <v>1627.3278950386321</v>
      </c>
      <c r="D33" s="205">
        <f>TEL_emi!D5</f>
        <v>1643.2547144375519</v>
      </c>
      <c r="E33" s="205">
        <f>TEL_emi!E5</f>
        <v>1590.402933717804</v>
      </c>
      <c r="F33" s="205">
        <f>TEL_emi!F5</f>
        <v>1584.591926757503</v>
      </c>
      <c r="G33" s="205">
        <f>TEL_emi!G5</f>
        <v>1591.8860123986869</v>
      </c>
      <c r="H33" s="205">
        <f>TEL_emi!H5</f>
        <v>987.39266003764033</v>
      </c>
      <c r="I33" s="205">
        <f>TEL_emi!I5</f>
        <v>777.3565712382798</v>
      </c>
      <c r="J33" s="205">
        <f>TEL_emi!J5</f>
        <v>726.44030387774922</v>
      </c>
      <c r="K33" s="205">
        <f>TEL_emi!K5</f>
        <v>879.68378051797708</v>
      </c>
      <c r="L33" s="205">
        <f>TEL_emi!L5</f>
        <v>668.79044387751526</v>
      </c>
      <c r="M33" s="205">
        <f>TEL_emi!M5</f>
        <v>654.56647883860865</v>
      </c>
      <c r="N33" s="205">
        <f>TEL_emi!N5</f>
        <v>573.82424495798887</v>
      </c>
      <c r="O33" s="205">
        <f>TEL_emi!O5</f>
        <v>435.99377267783382</v>
      </c>
      <c r="P33" s="205">
        <f>TEL_emi!P5</f>
        <v>430.37149787850751</v>
      </c>
      <c r="Q33" s="205">
        <f>TEL_emi!Q5</f>
        <v>411.38115299774381</v>
      </c>
      <c r="R33" s="205">
        <f>TEL_emi!R5</f>
        <v>546.9731690381002</v>
      </c>
      <c r="S33" s="205">
        <f>TEL_emi!S5</f>
        <v>396.58070447888417</v>
      </c>
      <c r="T33" s="205">
        <f>TEL_emi!T5</f>
        <v>491.52912299833861</v>
      </c>
      <c r="U33" s="205">
        <f>TEL_emi!U5</f>
        <v>449.37892151791772</v>
      </c>
      <c r="V33" s="205">
        <f>TEL_emi!V5</f>
        <v>437.15128823861539</v>
      </c>
      <c r="W33" s="205">
        <f>TEL_emi!W5</f>
        <v>414.0186098386331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118.27372468986752</v>
      </c>
      <c r="C35" s="286">
        <f t="shared" si="5"/>
        <v>95.860571253112283</v>
      </c>
      <c r="D35" s="286">
        <f t="shared" si="5"/>
        <v>102.37300624450339</v>
      </c>
      <c r="E35" s="286">
        <f t="shared" si="5"/>
        <v>98.211131619029473</v>
      </c>
      <c r="F35" s="286">
        <f t="shared" si="5"/>
        <v>104.09693086140982</v>
      </c>
      <c r="G35" s="286">
        <f t="shared" si="5"/>
        <v>106.72345041439891</v>
      </c>
      <c r="H35" s="286">
        <f t="shared" si="5"/>
        <v>68.156343342377482</v>
      </c>
      <c r="I35" s="286">
        <f t="shared" si="5"/>
        <v>60.776850191290563</v>
      </c>
      <c r="J35" s="286">
        <f t="shared" si="5"/>
        <v>56.059584688289938</v>
      </c>
      <c r="K35" s="286">
        <f t="shared" si="5"/>
        <v>67.449054035812111</v>
      </c>
      <c r="L35" s="286">
        <f t="shared" si="5"/>
        <v>55.041872951471852</v>
      </c>
      <c r="M35" s="286">
        <f t="shared" si="5"/>
        <v>47.685481305547086</v>
      </c>
      <c r="N35" s="286">
        <f t="shared" si="5"/>
        <v>49.162198700927206</v>
      </c>
      <c r="O35" s="286">
        <f t="shared" si="5"/>
        <v>41.31690552386025</v>
      </c>
      <c r="P35" s="286">
        <f t="shared" si="5"/>
        <v>39.098457585269536</v>
      </c>
      <c r="Q35" s="286">
        <f t="shared" si="5"/>
        <v>36.966615475520612</v>
      </c>
      <c r="R35" s="286">
        <f t="shared" si="5"/>
        <v>41.850845400327906</v>
      </c>
      <c r="S35" s="286">
        <f t="shared" si="5"/>
        <v>33.996486261727469</v>
      </c>
      <c r="T35" s="286">
        <f t="shared" si="5"/>
        <v>38.802098461417494</v>
      </c>
      <c r="U35" s="286">
        <f t="shared" si="5"/>
        <v>44.431138980260428</v>
      </c>
      <c r="V35" s="286">
        <f t="shared" si="5"/>
        <v>48.332880001995456</v>
      </c>
      <c r="W35" s="286">
        <f t="shared" si="5"/>
        <v>38.600364741781256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103.22988570121717</v>
      </c>
      <c r="C36" s="346">
        <f t="shared" si="6"/>
        <v>101.96020815151105</v>
      </c>
      <c r="D36" s="346">
        <f t="shared" si="6"/>
        <v>105.91575251106619</v>
      </c>
      <c r="E36" s="346">
        <f t="shared" si="6"/>
        <v>110.51549896555095</v>
      </c>
      <c r="F36" s="346">
        <f t="shared" si="6"/>
        <v>108.23895091441847</v>
      </c>
      <c r="G36" s="346">
        <f t="shared" si="6"/>
        <v>93.792151207448143</v>
      </c>
      <c r="H36" s="346">
        <f t="shared" si="6"/>
        <v>87.072392026222289</v>
      </c>
      <c r="I36" s="346">
        <f t="shared" si="6"/>
        <v>78.761382371411031</v>
      </c>
      <c r="J36" s="346">
        <f t="shared" si="6"/>
        <v>73.776272626744415</v>
      </c>
      <c r="K36" s="346">
        <f t="shared" si="6"/>
        <v>73.572826684531691</v>
      </c>
      <c r="L36" s="346">
        <f t="shared" si="6"/>
        <v>69.265196416860107</v>
      </c>
      <c r="M36" s="346">
        <f t="shared" si="6"/>
        <v>61.803524648485705</v>
      </c>
      <c r="N36" s="346">
        <f t="shared" si="6"/>
        <v>62.692661169633652</v>
      </c>
      <c r="O36" s="346">
        <f t="shared" si="6"/>
        <v>61.096521775308638</v>
      </c>
      <c r="P36" s="346">
        <f t="shared" si="6"/>
        <v>57.728719467414052</v>
      </c>
      <c r="Q36" s="346">
        <f t="shared" si="6"/>
        <v>57.26946426556276</v>
      </c>
      <c r="R36" s="346">
        <f t="shared" si="6"/>
        <v>56.553604333322603</v>
      </c>
      <c r="S36" s="346">
        <f t="shared" si="6"/>
        <v>56.254919671339707</v>
      </c>
      <c r="T36" s="346">
        <f t="shared" si="6"/>
        <v>56.061305827116115</v>
      </c>
      <c r="U36" s="346">
        <f t="shared" si="6"/>
        <v>55.610520508608737</v>
      </c>
      <c r="V36" s="346">
        <f t="shared" si="6"/>
        <v>58.37347961076788</v>
      </c>
      <c r="W36" s="346">
        <f t="shared" si="6"/>
        <v>55.716544641725648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49.848560980477494</v>
      </c>
      <c r="C37" s="346">
        <f>IF(TEL_ued!C$5=0,"",TEL_ued!C$5/C$5*1000)</f>
        <v>48.998506942632957</v>
      </c>
      <c r="D37" s="346">
        <f>IF(TEL_ued!D$5=0,"",TEL_ued!D$5/D$5*1000)</f>
        <v>50.890790166346868</v>
      </c>
      <c r="E37" s="346">
        <f>IF(TEL_ued!E$5=0,"",TEL_ued!E$5/E$5*1000)</f>
        <v>53.043482164294147</v>
      </c>
      <c r="F37" s="346">
        <f>IF(TEL_ued!F$5=0,"",TEL_ued!F$5/F$5*1000)</f>
        <v>52.154290366572994</v>
      </c>
      <c r="G37" s="346">
        <f>IF(TEL_ued!G$5=0,"",TEL_ued!G$5/G$5*1000)</f>
        <v>45.155547962715374</v>
      </c>
      <c r="H37" s="346">
        <f>IF(TEL_ued!H$5=0,"",TEL_ued!H$5/H$5*1000)</f>
        <v>41.65582794553368</v>
      </c>
      <c r="I37" s="346">
        <f>IF(TEL_ued!I$5=0,"",TEL_ued!I$5/I$5*1000)</f>
        <v>37.626565364514178</v>
      </c>
      <c r="J37" s="346">
        <f>IF(TEL_ued!J$5=0,"",TEL_ued!J$5/J$5*1000)</f>
        <v>35.221779235313846</v>
      </c>
      <c r="K37" s="346">
        <f>IF(TEL_ued!K$5=0,"",TEL_ued!K$5/K$5*1000)</f>
        <v>35.342219050899239</v>
      </c>
      <c r="L37" s="346">
        <f>IF(TEL_ued!L$5=0,"",TEL_ued!L$5/L$5*1000)</f>
        <v>33.149742939029402</v>
      </c>
      <c r="M37" s="346">
        <f>IF(TEL_ued!M$5=0,"",TEL_ued!M$5/M$5*1000)</f>
        <v>29.631542545816014</v>
      </c>
      <c r="N37" s="346">
        <f>IF(TEL_ued!N$5=0,"",TEL_ued!N$5/N$5*1000)</f>
        <v>30.216560108234042</v>
      </c>
      <c r="O37" s="346">
        <f>IF(TEL_ued!O$5=0,"",TEL_ued!O$5/O$5*1000)</f>
        <v>29.765597795766492</v>
      </c>
      <c r="P37" s="346">
        <f>IF(TEL_ued!P$5=0,"",TEL_ued!P$5/P$5*1000)</f>
        <v>28.217805709038128</v>
      </c>
      <c r="Q37" s="346">
        <f>IF(TEL_ued!Q$5=0,"",TEL_ued!Q$5/Q$5*1000)</f>
        <v>27.985999525611984</v>
      </c>
      <c r="R37" s="346">
        <f>IF(TEL_ued!R$5=0,"",TEL_ued!R$5/R$5*1000)</f>
        <v>27.626237253847762</v>
      </c>
      <c r="S37" s="346">
        <f>IF(TEL_ued!S$5=0,"",TEL_ued!S$5/S$5*1000)</f>
        <v>27.485134284257224</v>
      </c>
      <c r="T37" s="346">
        <f>IF(TEL_ued!T$5=0,"",TEL_ued!T$5/T$5*1000)</f>
        <v>27.425737618139937</v>
      </c>
      <c r="U37" s="346">
        <f>IF(TEL_ued!U$5=0,"",TEL_ued!U$5/U$5*1000)</f>
        <v>27.269509960942074</v>
      </c>
      <c r="V37" s="346">
        <f>IF(TEL_ued!V$5=0,"",TEL_ued!V$5/V$5*1000)</f>
        <v>28.652153498894315</v>
      </c>
      <c r="W37" s="346">
        <f>IF(TEL_ued!W$5=0,"",TEL_ued!W$5/W$5*1000)</f>
        <v>27.322959847965056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1.7609980454600804</v>
      </c>
      <c r="C38" s="347">
        <f t="shared" si="7"/>
        <v>1.619533108645131</v>
      </c>
      <c r="D38" s="347">
        <f t="shared" si="7"/>
        <v>1.5864801421484904</v>
      </c>
      <c r="E38" s="347">
        <f t="shared" si="7"/>
        <v>1.5820099830767176</v>
      </c>
      <c r="F38" s="347">
        <f t="shared" si="7"/>
        <v>1.5814220118872435</v>
      </c>
      <c r="G38" s="347">
        <f t="shared" si="7"/>
        <v>1.617257627938903</v>
      </c>
      <c r="H38" s="347">
        <f t="shared" si="7"/>
        <v>1.557769067358959</v>
      </c>
      <c r="I38" s="347">
        <f t="shared" si="7"/>
        <v>1.4200677630187812</v>
      </c>
      <c r="J38" s="347">
        <f t="shared" si="7"/>
        <v>1.4836126943391492</v>
      </c>
      <c r="K38" s="347">
        <f t="shared" si="7"/>
        <v>1.7083078122303315</v>
      </c>
      <c r="L38" s="347">
        <f t="shared" si="7"/>
        <v>1.5350594941184268</v>
      </c>
      <c r="M38" s="347">
        <f t="shared" si="7"/>
        <v>1.5561382622016411</v>
      </c>
      <c r="N38" s="347">
        <f t="shared" si="7"/>
        <v>1.4580575291720512</v>
      </c>
      <c r="O38" s="347">
        <f t="shared" si="7"/>
        <v>1.2845621918954622</v>
      </c>
      <c r="P38" s="347">
        <f t="shared" si="7"/>
        <v>1.3247846009055022</v>
      </c>
      <c r="Q38" s="347">
        <f t="shared" si="7"/>
        <v>1.2840026039377692</v>
      </c>
      <c r="R38" s="347">
        <f t="shared" si="7"/>
        <v>1.460035236811785</v>
      </c>
      <c r="S38" s="347">
        <f t="shared" si="7"/>
        <v>1.2674002420611539</v>
      </c>
      <c r="T38" s="347">
        <f t="shared" si="7"/>
        <v>1.4357582798847444</v>
      </c>
      <c r="U38" s="347">
        <f t="shared" si="7"/>
        <v>1.2044309126544672</v>
      </c>
      <c r="V38" s="347">
        <f t="shared" si="7"/>
        <v>1.259905081113335</v>
      </c>
      <c r="W38" s="347">
        <f t="shared" si="7"/>
        <v>1.4103057081414176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ES: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1208.089251934651</v>
      </c>
      <c r="C5" s="225">
        <v>1004.81298366294</v>
      </c>
      <c r="D5" s="225">
        <v>1035.7865004299219</v>
      </c>
      <c r="E5" s="225">
        <v>1005.3052450558901</v>
      </c>
      <c r="F5" s="225">
        <v>1002.004471195185</v>
      </c>
      <c r="G5" s="225">
        <v>984.31195184866704</v>
      </c>
      <c r="H5" s="225">
        <v>633.85047291487513</v>
      </c>
      <c r="I5" s="225">
        <v>547.40808254514138</v>
      </c>
      <c r="J5" s="225">
        <v>489.64282029234721</v>
      </c>
      <c r="K5" s="225">
        <v>514.94453998280301</v>
      </c>
      <c r="L5" s="225">
        <v>435.67721410146157</v>
      </c>
      <c r="M5" s="225">
        <v>420.63516766981928</v>
      </c>
      <c r="N5" s="225">
        <v>393.55391229578669</v>
      </c>
      <c r="O5" s="225">
        <v>339.41040412725692</v>
      </c>
      <c r="P5" s="225">
        <v>324.86148886720508</v>
      </c>
      <c r="Q5" s="225">
        <v>320.3896563263371</v>
      </c>
      <c r="R5" s="225">
        <v>374.63011525153422</v>
      </c>
      <c r="S5" s="225">
        <v>312.90881232114248</v>
      </c>
      <c r="T5" s="225">
        <v>342.34810266098282</v>
      </c>
      <c r="U5" s="225">
        <v>373.10477238376689</v>
      </c>
      <c r="V5" s="225">
        <v>346.97160507704262</v>
      </c>
      <c r="W5" s="225">
        <v>293.56657031775808</v>
      </c>
      <c r="DA5" s="89" t="s">
        <v>2682</v>
      </c>
    </row>
    <row r="6" spans="1:105" ht="12" customHeight="1" x14ac:dyDescent="0.25">
      <c r="A6" s="55" t="s">
        <v>92</v>
      </c>
      <c r="B6" s="261">
        <v>24.798866135389272</v>
      </c>
      <c r="C6" s="261">
        <v>25.039304104084831</v>
      </c>
      <c r="D6" s="261">
        <v>26.686244227230588</v>
      </c>
      <c r="E6" s="261">
        <v>26.28571662355095</v>
      </c>
      <c r="F6" s="261">
        <v>25.793642453552351</v>
      </c>
      <c r="G6" s="261">
        <v>25.02581462278685</v>
      </c>
      <c r="H6" s="261">
        <v>17.048039156527789</v>
      </c>
      <c r="I6" s="261">
        <v>16.901334274157271</v>
      </c>
      <c r="J6" s="261">
        <v>14.332895759121939</v>
      </c>
      <c r="K6" s="261">
        <v>12.020858383448219</v>
      </c>
      <c r="L6" s="261">
        <v>12.442714185321901</v>
      </c>
      <c r="M6" s="261">
        <v>11.670094573865279</v>
      </c>
      <c r="N6" s="261">
        <v>11.472520363604531</v>
      </c>
      <c r="O6" s="261">
        <v>10.60168098207977</v>
      </c>
      <c r="P6" s="261">
        <v>9.6263428201956014</v>
      </c>
      <c r="Q6" s="261">
        <v>9.9634109319678181</v>
      </c>
      <c r="R6" s="261">
        <v>9.6936744625949895</v>
      </c>
      <c r="S6" s="261">
        <v>9.6034236038627707</v>
      </c>
      <c r="T6" s="261">
        <v>8.9382084716432146</v>
      </c>
      <c r="U6" s="261">
        <v>11.94060675610255</v>
      </c>
      <c r="V6" s="261">
        <v>10.53712348535055</v>
      </c>
      <c r="W6" s="261">
        <v>7.747298954912619</v>
      </c>
      <c r="DA6" s="67" t="s">
        <v>2699</v>
      </c>
    </row>
    <row r="7" spans="1:105" ht="12" customHeight="1" x14ac:dyDescent="0.25">
      <c r="A7" s="202" t="s">
        <v>93</v>
      </c>
      <c r="B7" s="226">
        <v>20.34778759826812</v>
      </c>
      <c r="C7" s="226">
        <v>20.545070034120879</v>
      </c>
      <c r="D7" s="226">
        <v>21.896405519778931</v>
      </c>
      <c r="E7" s="226">
        <v>21.567767485990519</v>
      </c>
      <c r="F7" s="226">
        <v>21.164014320863469</v>
      </c>
      <c r="G7" s="226">
        <v>20.534001741773832</v>
      </c>
      <c r="H7" s="226">
        <v>13.98813469253562</v>
      </c>
      <c r="I7" s="226">
        <v>13.867761455718799</v>
      </c>
      <c r="J7" s="226">
        <v>11.76032472543339</v>
      </c>
      <c r="K7" s="226">
        <v>9.863268417188289</v>
      </c>
      <c r="L7" s="226">
        <v>10.20940651103335</v>
      </c>
      <c r="M7" s="226">
        <v>9.5754622144535659</v>
      </c>
      <c r="N7" s="226">
        <v>9.4133500419319205</v>
      </c>
      <c r="O7" s="226">
        <v>8.6988151647834027</v>
      </c>
      <c r="P7" s="226">
        <v>7.8985376986220306</v>
      </c>
      <c r="Q7" s="226">
        <v>8.1751064057171821</v>
      </c>
      <c r="R7" s="226">
        <v>7.9537841744369144</v>
      </c>
      <c r="S7" s="226">
        <v>7.8797321877848381</v>
      </c>
      <c r="T7" s="226">
        <v>7.3339146433995612</v>
      </c>
      <c r="U7" s="226">
        <v>9.7974209280841436</v>
      </c>
      <c r="V7" s="226">
        <v>8.6458449110568569</v>
      </c>
      <c r="W7" s="226">
        <v>6.3567581168513776</v>
      </c>
      <c r="DA7" s="174" t="s">
        <v>2700</v>
      </c>
    </row>
    <row r="8" spans="1:105" ht="12" customHeight="1" x14ac:dyDescent="0.25">
      <c r="A8" s="202" t="s">
        <v>94</v>
      </c>
      <c r="B8" s="226">
        <v>14.62497233625521</v>
      </c>
      <c r="C8" s="226">
        <v>14.766769087024381</v>
      </c>
      <c r="D8" s="226">
        <v>15.738041467341111</v>
      </c>
      <c r="E8" s="226">
        <v>15.501832880555691</v>
      </c>
      <c r="F8" s="226">
        <v>15.21163529312062</v>
      </c>
      <c r="G8" s="226">
        <v>14.75881375189994</v>
      </c>
      <c r="H8" s="226">
        <v>10.053971810259981</v>
      </c>
      <c r="I8" s="226">
        <v>9.9674535462978824</v>
      </c>
      <c r="J8" s="226">
        <v>8.452733396405252</v>
      </c>
      <c r="K8" s="226">
        <v>7.0892241748540821</v>
      </c>
      <c r="L8" s="226">
        <v>7.3380109298052201</v>
      </c>
      <c r="M8" s="226">
        <v>6.882363466638501</v>
      </c>
      <c r="N8" s="226">
        <v>6.7658453426385687</v>
      </c>
      <c r="O8" s="226">
        <v>6.2522733996880708</v>
      </c>
      <c r="P8" s="226">
        <v>5.6770739708845852</v>
      </c>
      <c r="Q8" s="226">
        <v>5.8758577291092289</v>
      </c>
      <c r="R8" s="226">
        <v>5.716782375376531</v>
      </c>
      <c r="S8" s="226">
        <v>5.663557509970353</v>
      </c>
      <c r="T8" s="226">
        <v>5.2712511499434331</v>
      </c>
      <c r="U8" s="226">
        <v>7.0418962920604784</v>
      </c>
      <c r="V8" s="226">
        <v>6.2142010298221164</v>
      </c>
      <c r="W8" s="226">
        <v>4.5689198964869302</v>
      </c>
      <c r="DA8" s="174" t="s">
        <v>2701</v>
      </c>
    </row>
    <row r="9" spans="1:105" ht="12" customHeight="1" x14ac:dyDescent="0.25">
      <c r="A9" s="202" t="s">
        <v>95</v>
      </c>
      <c r="B9" s="226">
        <v>28.614076310064551</v>
      </c>
      <c r="C9" s="226">
        <v>28.891504735482481</v>
      </c>
      <c r="D9" s="226">
        <v>30.79182026218913</v>
      </c>
      <c r="E9" s="226">
        <v>30.32967302717417</v>
      </c>
      <c r="F9" s="226">
        <v>29.761895138714252</v>
      </c>
      <c r="G9" s="226">
        <v>28.87593994936945</v>
      </c>
      <c r="H9" s="226">
        <v>19.67081441137822</v>
      </c>
      <c r="I9" s="226">
        <v>19.501539547104549</v>
      </c>
      <c r="J9" s="226">
        <v>16.53795664514071</v>
      </c>
      <c r="K9" s="226">
        <v>13.87022121167103</v>
      </c>
      <c r="L9" s="226">
        <v>14.356977906140649</v>
      </c>
      <c r="M9" s="226">
        <v>13.465493739075329</v>
      </c>
      <c r="N9" s="226">
        <v>13.237523496466761</v>
      </c>
      <c r="O9" s="226">
        <v>12.23270882547666</v>
      </c>
      <c r="P9" s="226">
        <v>11.10731863868723</v>
      </c>
      <c r="Q9" s="226">
        <v>11.49624338303979</v>
      </c>
      <c r="R9" s="226">
        <v>11.18500899530191</v>
      </c>
      <c r="S9" s="226">
        <v>11.08087338907243</v>
      </c>
      <c r="T9" s="226">
        <v>10.31331746728063</v>
      </c>
      <c r="U9" s="226">
        <v>13.777623180118329</v>
      </c>
      <c r="V9" s="226">
        <v>12.158219406173711</v>
      </c>
      <c r="W9" s="226">
        <v>8.9391911018222547</v>
      </c>
      <c r="DA9" s="174" t="s">
        <v>2702</v>
      </c>
    </row>
    <row r="10" spans="1:105" ht="12" customHeight="1" x14ac:dyDescent="0.25">
      <c r="A10" s="56" t="s">
        <v>96</v>
      </c>
      <c r="B10" s="262">
        <v>125.9712147046299</v>
      </c>
      <c r="C10" s="262">
        <v>93.075209923899976</v>
      </c>
      <c r="D10" s="262">
        <v>93.848673500884203</v>
      </c>
      <c r="E10" s="262">
        <v>90.193778067402405</v>
      </c>
      <c r="F10" s="262">
        <v>91.85999479540348</v>
      </c>
      <c r="G10" s="262">
        <v>91.489793528582084</v>
      </c>
      <c r="H10" s="262">
        <v>55.29689439636212</v>
      </c>
      <c r="I10" s="262">
        <v>43.738086895398439</v>
      </c>
      <c r="J10" s="262">
        <v>40.451880960167678</v>
      </c>
      <c r="K10" s="262">
        <v>49.756922072448567</v>
      </c>
      <c r="L10" s="262">
        <v>36.864531996814279</v>
      </c>
      <c r="M10" s="262">
        <v>36.429244282189323</v>
      </c>
      <c r="N10" s="262">
        <v>33.34793188084749</v>
      </c>
      <c r="O10" s="262">
        <v>27.857027344252479</v>
      </c>
      <c r="P10" s="262">
        <v>28.265032119971561</v>
      </c>
      <c r="Q10" s="262">
        <v>27.285457950893399</v>
      </c>
      <c r="R10" s="262">
        <v>35.621839885619821</v>
      </c>
      <c r="S10" s="262">
        <v>26.919467843299739</v>
      </c>
      <c r="T10" s="262">
        <v>32.629770729120253</v>
      </c>
      <c r="U10" s="262">
        <v>31.721893941968791</v>
      </c>
      <c r="V10" s="262">
        <v>30.678510296428708</v>
      </c>
      <c r="W10" s="262">
        <v>28.230139172325359</v>
      </c>
      <c r="DA10" s="68" t="s">
        <v>2703</v>
      </c>
    </row>
    <row r="11" spans="1:105" ht="12" customHeight="1" x14ac:dyDescent="0.25">
      <c r="A11" s="37" t="s">
        <v>160</v>
      </c>
      <c r="B11" s="228">
        <v>15.271279368235669</v>
      </c>
      <c r="C11" s="228">
        <v>14.7894294029746</v>
      </c>
      <c r="D11" s="228">
        <v>14.285079744226969</v>
      </c>
      <c r="E11" s="228">
        <v>15.71628697439246</v>
      </c>
      <c r="F11" s="228">
        <v>17.428768728163011</v>
      </c>
      <c r="G11" s="228">
        <v>24.1489814143583</v>
      </c>
      <c r="H11" s="228">
        <v>9.4591750090407576</v>
      </c>
      <c r="I11" s="228">
        <v>9.2119964762189124</v>
      </c>
      <c r="J11" s="228">
        <v>9.3448932167684848</v>
      </c>
      <c r="K11" s="228">
        <v>9.7273444924681716</v>
      </c>
      <c r="L11" s="228">
        <v>8.7243782598325019</v>
      </c>
      <c r="M11" s="228">
        <v>8.4745962442703409</v>
      </c>
      <c r="N11" s="228">
        <v>6.5182334377753337</v>
      </c>
      <c r="O11" s="228">
        <v>1.7089454569261711</v>
      </c>
      <c r="P11" s="228">
        <v>1.875147381298518</v>
      </c>
      <c r="Q11" s="228">
        <v>2.81600010443844</v>
      </c>
      <c r="R11" s="228">
        <v>3.557082114088423</v>
      </c>
      <c r="S11" s="228">
        <v>2.6181510500513898</v>
      </c>
      <c r="T11" s="228">
        <v>2.6851405477662822</v>
      </c>
      <c r="U11" s="228">
        <v>2.222805409522763</v>
      </c>
      <c r="V11" s="228">
        <v>2.205940389621893</v>
      </c>
      <c r="W11" s="228">
        <v>2.5004326882690759</v>
      </c>
      <c r="DA11" s="69" t="s">
        <v>2704</v>
      </c>
    </row>
    <row r="12" spans="1:105" ht="12" customHeight="1" x14ac:dyDescent="0.25">
      <c r="A12" s="37" t="s">
        <v>162</v>
      </c>
      <c r="B12" s="228">
        <v>104.6664290487068</v>
      </c>
      <c r="C12" s="228">
        <v>67.956247399491048</v>
      </c>
      <c r="D12" s="228">
        <v>67.474768178051889</v>
      </c>
      <c r="E12" s="228">
        <v>62.064794797278971</v>
      </c>
      <c r="F12" s="228">
        <v>63.305707424731928</v>
      </c>
      <c r="G12" s="228">
        <v>57.151205771196388</v>
      </c>
      <c r="H12" s="228">
        <v>36.733617975923529</v>
      </c>
      <c r="I12" s="228">
        <v>21.255590480539379</v>
      </c>
      <c r="J12" s="228">
        <v>21.432606549638059</v>
      </c>
      <c r="K12" s="228">
        <v>35.822614809888726</v>
      </c>
      <c r="L12" s="228">
        <v>20.52149328714917</v>
      </c>
      <c r="M12" s="228">
        <v>21.471575393207509</v>
      </c>
      <c r="N12" s="228">
        <v>19.8363108995886</v>
      </c>
      <c r="O12" s="228">
        <v>18.704563466491798</v>
      </c>
      <c r="P12" s="228">
        <v>18.558942759686481</v>
      </c>
      <c r="Q12" s="228">
        <v>15.39806385704882</v>
      </c>
      <c r="R12" s="228">
        <v>25.121505861108751</v>
      </c>
      <c r="S12" s="228">
        <v>15.356193495876971</v>
      </c>
      <c r="T12" s="228">
        <v>22.955130975790791</v>
      </c>
      <c r="U12" s="228">
        <v>17.067260620694679</v>
      </c>
      <c r="V12" s="228">
        <v>17.68827018282968</v>
      </c>
      <c r="W12" s="228">
        <v>18.719706368132702</v>
      </c>
      <c r="DA12" s="69" t="s">
        <v>2705</v>
      </c>
    </row>
    <row r="13" spans="1:105" ht="12" customHeight="1" x14ac:dyDescent="0.25">
      <c r="A13" s="37" t="s">
        <v>97</v>
      </c>
      <c r="B13" s="228">
        <v>4.9871023215786094E-3</v>
      </c>
      <c r="C13" s="228">
        <v>8.6844368013704962E-3</v>
      </c>
      <c r="D13" s="228">
        <v>8.6844368013669088E-3</v>
      </c>
      <c r="E13" s="228">
        <v>8.6844368013677623E-3</v>
      </c>
      <c r="F13" s="228">
        <v>8.9423903697234998E-3</v>
      </c>
      <c r="G13" s="228">
        <v>1.9346517626815531E-2</v>
      </c>
      <c r="H13" s="228">
        <v>6.294067067918617E-2</v>
      </c>
      <c r="I13" s="228">
        <v>6.2940670679227581E-2</v>
      </c>
      <c r="J13" s="228">
        <v>6.5262252794401454E-2</v>
      </c>
      <c r="K13" s="228">
        <v>6.5692175408309156E-2</v>
      </c>
      <c r="L13" s="228">
        <v>6.5692175408295236E-2</v>
      </c>
      <c r="M13" s="228">
        <v>6.5692175408343503E-2</v>
      </c>
      <c r="N13" s="228">
        <v>6.5692175408300565E-2</v>
      </c>
      <c r="O13" s="228">
        <v>7.1625107480489072E-2</v>
      </c>
      <c r="P13" s="228">
        <v>0.12510748065324909</v>
      </c>
      <c r="Q13" s="228">
        <v>0.12510748065316779</v>
      </c>
      <c r="R13" s="228">
        <v>0.12510748065317329</v>
      </c>
      <c r="S13" s="228">
        <v>0.12510748065331581</v>
      </c>
      <c r="T13" s="228">
        <v>0.12020636285440039</v>
      </c>
      <c r="U13" s="228">
        <v>0.12020636285446511</v>
      </c>
      <c r="V13" s="228">
        <v>0.1202063628544965</v>
      </c>
      <c r="W13" s="228">
        <v>0.1202063628544109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2.0032773452754689</v>
      </c>
      <c r="Q14" s="228">
        <v>2.3140759308024048</v>
      </c>
      <c r="R14" s="228">
        <v>2.8545348559984149</v>
      </c>
      <c r="S14" s="228">
        <v>2.6169808508036101</v>
      </c>
      <c r="T14" s="228">
        <v>3.1693408381034391</v>
      </c>
      <c r="U14" s="228">
        <v>3.838650285737621</v>
      </c>
      <c r="V14" s="228">
        <v>4.258535429572464</v>
      </c>
      <c r="W14" s="228">
        <v>3.6609813237686941</v>
      </c>
      <c r="DA14" s="69" t="s">
        <v>2707</v>
      </c>
    </row>
    <row r="15" spans="1:105" ht="12" customHeight="1" x14ac:dyDescent="0.25">
      <c r="A15" s="37" t="s">
        <v>38</v>
      </c>
      <c r="B15" s="228">
        <v>6.0285191853658846</v>
      </c>
      <c r="C15" s="228">
        <v>10.32084868463294</v>
      </c>
      <c r="D15" s="228">
        <v>12.08014114180399</v>
      </c>
      <c r="E15" s="228">
        <v>12.404011858929589</v>
      </c>
      <c r="F15" s="228">
        <v>11.11657625213881</v>
      </c>
      <c r="G15" s="228">
        <v>10.17025982540056</v>
      </c>
      <c r="H15" s="228">
        <v>9.0411607407186541</v>
      </c>
      <c r="I15" s="228">
        <v>13.207559267960921</v>
      </c>
      <c r="J15" s="228">
        <v>9.6091189409667361</v>
      </c>
      <c r="K15" s="228">
        <v>4.1412705946833688</v>
      </c>
      <c r="L15" s="228">
        <v>7.5529682744243187</v>
      </c>
      <c r="M15" s="228">
        <v>6.4173804693031151</v>
      </c>
      <c r="N15" s="228">
        <v>6.9276953680752502</v>
      </c>
      <c r="O15" s="228">
        <v>7.3718933133540174</v>
      </c>
      <c r="P15" s="228">
        <v>5.7025571530578416</v>
      </c>
      <c r="Q15" s="228">
        <v>6.6322105779505751</v>
      </c>
      <c r="R15" s="228">
        <v>3.9636095737710582</v>
      </c>
      <c r="S15" s="228">
        <v>6.2030349659144566</v>
      </c>
      <c r="T15" s="228">
        <v>3.6999520046053371</v>
      </c>
      <c r="U15" s="228">
        <v>8.4729712631592626</v>
      </c>
      <c r="V15" s="228">
        <v>6.4055579315501747</v>
      </c>
      <c r="W15" s="228">
        <v>3.2288124293004712</v>
      </c>
      <c r="DA15" s="69" t="s">
        <v>2708</v>
      </c>
    </row>
    <row r="16" spans="1:105" ht="12" customHeight="1" x14ac:dyDescent="0.25">
      <c r="A16" s="57" t="s">
        <v>2709</v>
      </c>
      <c r="B16" s="263">
        <v>59.734482079273633</v>
      </c>
      <c r="C16" s="263">
        <v>45.447057755883307</v>
      </c>
      <c r="D16" s="263">
        <v>45.988945779866746</v>
      </c>
      <c r="E16" s="263">
        <v>44.255860217990232</v>
      </c>
      <c r="F16" s="263">
        <v>44.427424618916362</v>
      </c>
      <c r="G16" s="263">
        <v>43.9082985766766</v>
      </c>
      <c r="H16" s="263">
        <v>27.47650585602986</v>
      </c>
      <c r="I16" s="263">
        <v>21.494045272717631</v>
      </c>
      <c r="J16" s="263">
        <v>20.04238807982852</v>
      </c>
      <c r="K16" s="263">
        <v>24.073335028199661</v>
      </c>
      <c r="L16" s="263">
        <v>18.12086205030592</v>
      </c>
      <c r="M16" s="263">
        <v>17.830520267022631</v>
      </c>
      <c r="N16" s="263">
        <v>16.092222075585319</v>
      </c>
      <c r="O16" s="263">
        <v>13.11940409057341</v>
      </c>
      <c r="P16" s="263">
        <v>13.04124246558559</v>
      </c>
      <c r="Q16" s="263">
        <v>12.3570248494952</v>
      </c>
      <c r="R16" s="263">
        <v>16.452772786129721</v>
      </c>
      <c r="S16" s="263">
        <v>12.20089508015413</v>
      </c>
      <c r="T16" s="263">
        <v>14.93546512537965</v>
      </c>
      <c r="U16" s="263">
        <v>14.000253731700511</v>
      </c>
      <c r="V16" s="263">
        <v>13.591693561431949</v>
      </c>
      <c r="W16" s="263">
        <v>12.69058245884978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0.27830076929738751</v>
      </c>
      <c r="C19" s="231">
        <v>0.27821380507447258</v>
      </c>
      <c r="D19" s="231">
        <v>0.27821755447759672</v>
      </c>
      <c r="E19" s="231">
        <v>0.27820345326616142</v>
      </c>
      <c r="F19" s="231">
        <v>0.27820555050129597</v>
      </c>
      <c r="G19" s="231">
        <v>0.27820160986559023</v>
      </c>
      <c r="H19" s="231">
        <v>0.27795394893435571</v>
      </c>
      <c r="I19" s="231">
        <v>0.27777286749286317</v>
      </c>
      <c r="J19" s="231">
        <v>0.27771731785681841</v>
      </c>
      <c r="K19" s="231">
        <v>0.27854454034496462</v>
      </c>
      <c r="L19" s="231">
        <v>0.27853633608285577</v>
      </c>
      <c r="M19" s="231">
        <v>0.27853587697759657</v>
      </c>
      <c r="N19" s="231">
        <v>0.18555407209237679</v>
      </c>
      <c r="O19" s="231">
        <v>9.2751151375730256E-2</v>
      </c>
      <c r="P19" s="231">
        <v>0.37053442877341841</v>
      </c>
      <c r="Q19" s="231">
        <v>0.27786109636993972</v>
      </c>
      <c r="R19" s="231">
        <v>0.4624094558640347</v>
      </c>
      <c r="S19" s="231">
        <v>0.27703227886536169</v>
      </c>
      <c r="T19" s="231">
        <v>0.18487750501926609</v>
      </c>
      <c r="U19" s="231">
        <v>0.27721504053035662</v>
      </c>
      <c r="V19" s="231">
        <v>0.184784625360987</v>
      </c>
      <c r="W19" s="231">
        <v>0.1108352692639198</v>
      </c>
      <c r="DA19" s="73" t="s">
        <v>2713</v>
      </c>
    </row>
    <row r="20" spans="1:105" ht="12" customHeight="1" x14ac:dyDescent="0.25">
      <c r="A20" s="46" t="s">
        <v>160</v>
      </c>
      <c r="B20" s="231">
        <v>6.5889863804833073</v>
      </c>
      <c r="C20" s="231">
        <v>6.7950948788965384</v>
      </c>
      <c r="D20" s="231">
        <v>6.6679715465843064</v>
      </c>
      <c r="E20" s="231">
        <v>7.393191890200157</v>
      </c>
      <c r="F20" s="231">
        <v>8.5172344473506261</v>
      </c>
      <c r="G20" s="231">
        <v>12.012034684786171</v>
      </c>
      <c r="H20" s="231">
        <v>4.3621415553041496</v>
      </c>
      <c r="I20" s="231">
        <v>4.8004205703413074</v>
      </c>
      <c r="J20" s="231">
        <v>4.6202580481871989</v>
      </c>
      <c r="K20" s="231">
        <v>4.3493707334198053</v>
      </c>
      <c r="L20" s="231">
        <v>4.3472675485624137</v>
      </c>
      <c r="M20" s="231">
        <v>4.1989790162485177</v>
      </c>
      <c r="N20" s="231">
        <v>3.5131275244825022</v>
      </c>
      <c r="O20" s="231">
        <v>1.040155308156913</v>
      </c>
      <c r="P20" s="231">
        <v>1.1094250038072011</v>
      </c>
      <c r="Q20" s="231">
        <v>1.789929051946114</v>
      </c>
      <c r="R20" s="231">
        <v>1.894764767360529</v>
      </c>
      <c r="S20" s="231">
        <v>1.632864132839297</v>
      </c>
      <c r="T20" s="231">
        <v>1.460986888151858</v>
      </c>
      <c r="U20" s="231">
        <v>1.498269145314606</v>
      </c>
      <c r="V20" s="231">
        <v>1.415446245059327</v>
      </c>
      <c r="W20" s="231">
        <v>1.411052887019713</v>
      </c>
      <c r="DA20" s="73" t="s">
        <v>2714</v>
      </c>
    </row>
    <row r="21" spans="1:105" ht="12" customHeight="1" x14ac:dyDescent="0.25">
      <c r="A21" s="46" t="s">
        <v>70</v>
      </c>
      <c r="B21" s="231">
        <v>7.2102612635009438</v>
      </c>
      <c r="C21" s="231">
        <v>6.6535498132312956</v>
      </c>
      <c r="D21" s="231">
        <v>7.0496885259158519</v>
      </c>
      <c r="E21" s="231">
        <v>6.8909153953297126</v>
      </c>
      <c r="F21" s="231">
        <v>4.1979486240977204</v>
      </c>
      <c r="G21" s="231">
        <v>2.6929876310697192</v>
      </c>
      <c r="H21" s="231">
        <v>5.3811735019216353</v>
      </c>
      <c r="I21" s="231">
        <v>4.8240881619464826</v>
      </c>
      <c r="J21" s="231">
        <v>4.0324424913348684</v>
      </c>
      <c r="K21" s="231">
        <v>3.4100347365528769</v>
      </c>
      <c r="L21" s="231">
        <v>3.251328922328411</v>
      </c>
      <c r="M21" s="231">
        <v>2.696223331964986</v>
      </c>
      <c r="N21" s="231">
        <v>1.5848427641639939</v>
      </c>
      <c r="O21" s="231">
        <v>0.47531876669320677</v>
      </c>
      <c r="P21" s="231">
        <v>0.31647994469156671</v>
      </c>
      <c r="Q21" s="231">
        <v>0.23732779083864219</v>
      </c>
      <c r="R21" s="231">
        <v>0.15797969110439919</v>
      </c>
      <c r="S21" s="231">
        <v>0.15774189986184081</v>
      </c>
      <c r="T21" s="231">
        <v>0.2368624309872758</v>
      </c>
      <c r="U21" s="231">
        <v>0.1578459641693514</v>
      </c>
      <c r="V21" s="231">
        <v>7.8912134325329064E-2</v>
      </c>
      <c r="W21" s="231">
        <v>4.1889222397646877E-2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45.159652892619938</v>
      </c>
      <c r="C23" s="231">
        <v>31.22291848530897</v>
      </c>
      <c r="D23" s="231">
        <v>31.49578737951731</v>
      </c>
      <c r="E23" s="231">
        <v>29.196268705822451</v>
      </c>
      <c r="F23" s="231">
        <v>30.936755223595071</v>
      </c>
      <c r="G23" s="231">
        <v>28.427793877583081</v>
      </c>
      <c r="H23" s="231">
        <v>16.939874914703889</v>
      </c>
      <c r="I23" s="231">
        <v>11.07640173777107</v>
      </c>
      <c r="J23" s="231">
        <v>10.59660828728421</v>
      </c>
      <c r="K23" s="231">
        <v>16.017303856087398</v>
      </c>
      <c r="L23" s="231">
        <v>10.225648081537649</v>
      </c>
      <c r="M23" s="231">
        <v>10.638700880036909</v>
      </c>
      <c r="N23" s="231">
        <v>10.69116202584503</v>
      </c>
      <c r="O23" s="231">
        <v>11.38459445711252</v>
      </c>
      <c r="P23" s="231">
        <v>10.98033965072368</v>
      </c>
      <c r="Q23" s="231">
        <v>9.7874434727513488</v>
      </c>
      <c r="R23" s="231">
        <v>13.381570253929381</v>
      </c>
      <c r="S23" s="231">
        <v>9.5772081507159097</v>
      </c>
      <c r="T23" s="231">
        <v>12.48990314467444</v>
      </c>
      <c r="U23" s="231">
        <v>11.5040884251402</v>
      </c>
      <c r="V23" s="231">
        <v>11.349715400139409</v>
      </c>
      <c r="W23" s="231">
        <v>10.56396992362165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0.49728077337204679</v>
      </c>
      <c r="C25" s="231">
        <v>0.49728077337202958</v>
      </c>
      <c r="D25" s="231">
        <v>0.49728077337169102</v>
      </c>
      <c r="E25" s="231">
        <v>0.49728077337174592</v>
      </c>
      <c r="F25" s="231">
        <v>0.49728077337164739</v>
      </c>
      <c r="G25" s="231">
        <v>0.49728077337203769</v>
      </c>
      <c r="H25" s="231">
        <v>0.51536193516583173</v>
      </c>
      <c r="I25" s="231">
        <v>0.51536193516590445</v>
      </c>
      <c r="J25" s="231">
        <v>0.51536193516542672</v>
      </c>
      <c r="K25" s="231">
        <v>1.808116179461948E-2</v>
      </c>
      <c r="L25" s="231">
        <v>1.8081161794591339E-2</v>
      </c>
      <c r="M25" s="231">
        <v>1.808116179462195E-2</v>
      </c>
      <c r="N25" s="231">
        <v>0.11753568900141061</v>
      </c>
      <c r="O25" s="231">
        <v>0.1265844072350476</v>
      </c>
      <c r="P25" s="231">
        <v>0.26446343758972513</v>
      </c>
      <c r="Q25" s="231">
        <v>0.26446343758915042</v>
      </c>
      <c r="R25" s="231">
        <v>0.55604861787137461</v>
      </c>
      <c r="S25" s="231">
        <v>0.55604861787171977</v>
      </c>
      <c r="T25" s="231">
        <v>0.56283515654680794</v>
      </c>
      <c r="U25" s="231">
        <v>0.5628351565459998</v>
      </c>
      <c r="V25" s="231">
        <v>0.56283515654689797</v>
      </c>
      <c r="W25" s="231">
        <v>0.56283515654685246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2720</v>
      </c>
    </row>
    <row r="27" spans="1:105" ht="12" customHeight="1" x14ac:dyDescent="0.25">
      <c r="A27" s="57" t="s">
        <v>2721</v>
      </c>
      <c r="B27" s="263">
        <v>507.74309767382601</v>
      </c>
      <c r="C27" s="263">
        <v>386.2999909250081</v>
      </c>
      <c r="D27" s="263">
        <v>390.90603912886752</v>
      </c>
      <c r="E27" s="263">
        <v>376.17481185291689</v>
      </c>
      <c r="F27" s="263">
        <v>377.63310926078913</v>
      </c>
      <c r="G27" s="263">
        <v>373.22053790175107</v>
      </c>
      <c r="H27" s="263">
        <v>233.55029977625381</v>
      </c>
      <c r="I27" s="263">
        <v>182.69938481809979</v>
      </c>
      <c r="J27" s="263">
        <v>170.36029867854239</v>
      </c>
      <c r="K27" s="263">
        <v>204.62334773969729</v>
      </c>
      <c r="L27" s="263">
        <v>154.0273274276004</v>
      </c>
      <c r="M27" s="263">
        <v>151.55942226969239</v>
      </c>
      <c r="N27" s="263">
        <v>136.78388764247521</v>
      </c>
      <c r="O27" s="263">
        <v>111.514934769874</v>
      </c>
      <c r="P27" s="263">
        <v>110.8505609574776</v>
      </c>
      <c r="Q27" s="263">
        <v>105.0347112207091</v>
      </c>
      <c r="R27" s="263">
        <v>139.84856868210269</v>
      </c>
      <c r="S27" s="263">
        <v>103.70760818131011</v>
      </c>
      <c r="T27" s="263">
        <v>126.95145356572699</v>
      </c>
      <c r="U27" s="263">
        <v>119.00215671945431</v>
      </c>
      <c r="V27" s="263">
        <v>115.5293952721716</v>
      </c>
      <c r="W27" s="263">
        <v>107.8699509002232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2.3655565390277942</v>
      </c>
      <c r="C30" s="231">
        <v>2.3648173431330179</v>
      </c>
      <c r="D30" s="231">
        <v>2.3648492130595722</v>
      </c>
      <c r="E30" s="231">
        <v>2.3647293527623732</v>
      </c>
      <c r="F30" s="231">
        <v>2.3647471792610171</v>
      </c>
      <c r="G30" s="231">
        <v>2.3647136838575169</v>
      </c>
      <c r="H30" s="231">
        <v>2.3626085659420228</v>
      </c>
      <c r="I30" s="231">
        <v>2.3610693736893378</v>
      </c>
      <c r="J30" s="231">
        <v>2.360597201782956</v>
      </c>
      <c r="K30" s="231">
        <v>2.367628592932201</v>
      </c>
      <c r="L30" s="231">
        <v>2.3675588567042749</v>
      </c>
      <c r="M30" s="231">
        <v>2.3675549543095711</v>
      </c>
      <c r="N30" s="231">
        <v>1.5772096127852031</v>
      </c>
      <c r="O30" s="231">
        <v>0.78838478669370726</v>
      </c>
      <c r="P30" s="231">
        <v>3.1495426445740562</v>
      </c>
      <c r="Q30" s="231">
        <v>2.361819319144487</v>
      </c>
      <c r="R30" s="231">
        <v>3.9304803748442958</v>
      </c>
      <c r="S30" s="231">
        <v>2.354774370355575</v>
      </c>
      <c r="T30" s="231">
        <v>1.571458792663762</v>
      </c>
      <c r="U30" s="231">
        <v>2.35632784450803</v>
      </c>
      <c r="V30" s="231">
        <v>1.57066931556839</v>
      </c>
      <c r="W30" s="231">
        <v>0.9420997887433189</v>
      </c>
      <c r="DA30" s="73" t="s">
        <v>2725</v>
      </c>
    </row>
    <row r="31" spans="1:105" ht="12" customHeight="1" x14ac:dyDescent="0.25">
      <c r="A31" s="46" t="s">
        <v>160</v>
      </c>
      <c r="B31" s="231">
        <v>56.006384234108133</v>
      </c>
      <c r="C31" s="231">
        <v>57.75830647062056</v>
      </c>
      <c r="D31" s="231">
        <v>56.6777581459666</v>
      </c>
      <c r="E31" s="231">
        <v>62.842131066701327</v>
      </c>
      <c r="F31" s="231">
        <v>72.396492802480353</v>
      </c>
      <c r="G31" s="231">
        <v>102.1022948206825</v>
      </c>
      <c r="H31" s="231">
        <v>37.078203220085278</v>
      </c>
      <c r="I31" s="231">
        <v>40.803574847901118</v>
      </c>
      <c r="J31" s="231">
        <v>39.272193409591189</v>
      </c>
      <c r="K31" s="231">
        <v>36.969651234068373</v>
      </c>
      <c r="L31" s="231">
        <v>36.951774162780517</v>
      </c>
      <c r="M31" s="231">
        <v>35.691321638112399</v>
      </c>
      <c r="N31" s="231">
        <v>29.861583958101271</v>
      </c>
      <c r="O31" s="231">
        <v>8.8413201193337549</v>
      </c>
      <c r="P31" s="231">
        <v>9.4301125323612087</v>
      </c>
      <c r="Q31" s="231">
        <v>15.21439694154197</v>
      </c>
      <c r="R31" s="231">
        <v>16.105500522564501</v>
      </c>
      <c r="S31" s="231">
        <v>13.87934512913403</v>
      </c>
      <c r="T31" s="231">
        <v>12.4183885492908</v>
      </c>
      <c r="U31" s="231">
        <v>12.73528773517415</v>
      </c>
      <c r="V31" s="231">
        <v>12.031293083004281</v>
      </c>
      <c r="W31" s="231">
        <v>11.993949539667559</v>
      </c>
      <c r="DA31" s="73" t="s">
        <v>2726</v>
      </c>
    </row>
    <row r="32" spans="1:105" ht="12" customHeight="1" x14ac:dyDescent="0.25">
      <c r="A32" s="46" t="s">
        <v>70</v>
      </c>
      <c r="B32" s="231">
        <v>61.287220739758041</v>
      </c>
      <c r="C32" s="231">
        <v>56.555173412465997</v>
      </c>
      <c r="D32" s="231">
        <v>59.922352470284743</v>
      </c>
      <c r="E32" s="231">
        <v>58.572780860302558</v>
      </c>
      <c r="F32" s="231">
        <v>35.68256330483063</v>
      </c>
      <c r="G32" s="231">
        <v>22.89039486409262</v>
      </c>
      <c r="H32" s="231">
        <v>45.739974766333887</v>
      </c>
      <c r="I32" s="231">
        <v>41.004749376545107</v>
      </c>
      <c r="J32" s="231">
        <v>34.275761176346357</v>
      </c>
      <c r="K32" s="231">
        <v>28.98529526069947</v>
      </c>
      <c r="L32" s="231">
        <v>27.63629583979149</v>
      </c>
      <c r="M32" s="231">
        <v>22.917898321702381</v>
      </c>
      <c r="N32" s="231">
        <v>13.471163495393951</v>
      </c>
      <c r="O32" s="231">
        <v>4.0402095168922578</v>
      </c>
      <c r="P32" s="231">
        <v>2.6900795298783171</v>
      </c>
      <c r="Q32" s="231">
        <v>2.0172862221284591</v>
      </c>
      <c r="R32" s="231">
        <v>1.3428273743873931</v>
      </c>
      <c r="S32" s="231">
        <v>1.3408061488256471</v>
      </c>
      <c r="T32" s="231">
        <v>2.0133306633918449</v>
      </c>
      <c r="U32" s="231">
        <v>1.341690695439486</v>
      </c>
      <c r="V32" s="231">
        <v>0.6707531417652971</v>
      </c>
      <c r="W32" s="231">
        <v>0.35605839037999859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383.85704958726961</v>
      </c>
      <c r="C34" s="231">
        <v>265.39480712512631</v>
      </c>
      <c r="D34" s="231">
        <v>267.71419272589708</v>
      </c>
      <c r="E34" s="231">
        <v>248.16828399949091</v>
      </c>
      <c r="F34" s="231">
        <v>262.96241940055808</v>
      </c>
      <c r="G34" s="231">
        <v>241.6362479594562</v>
      </c>
      <c r="H34" s="231">
        <v>143.98893677498299</v>
      </c>
      <c r="I34" s="231">
        <v>94.149414771054111</v>
      </c>
      <c r="J34" s="231">
        <v>90.071170441915783</v>
      </c>
      <c r="K34" s="231">
        <v>136.14708277674299</v>
      </c>
      <c r="L34" s="231">
        <v>86.918008693070078</v>
      </c>
      <c r="M34" s="231">
        <v>90.428957480313727</v>
      </c>
      <c r="N34" s="231">
        <v>90.87487721968283</v>
      </c>
      <c r="O34" s="231">
        <v>96.769052885456404</v>
      </c>
      <c r="P34" s="231">
        <v>93.332887031151316</v>
      </c>
      <c r="Q34" s="231">
        <v>83.193269518386458</v>
      </c>
      <c r="R34" s="231">
        <v>113.7433471583998</v>
      </c>
      <c r="S34" s="231">
        <v>81.406269281085258</v>
      </c>
      <c r="T34" s="231">
        <v>106.1641767297327</v>
      </c>
      <c r="U34" s="231">
        <v>97.784751613691625</v>
      </c>
      <c r="V34" s="231">
        <v>96.472580901185026</v>
      </c>
      <c r="W34" s="231">
        <v>89.793744350784067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4.2268865736623988</v>
      </c>
      <c r="C36" s="231">
        <v>4.2268865736622514</v>
      </c>
      <c r="D36" s="231">
        <v>4.2268865736593728</v>
      </c>
      <c r="E36" s="231">
        <v>4.2268865736598409</v>
      </c>
      <c r="F36" s="231">
        <v>4.2268865736590051</v>
      </c>
      <c r="G36" s="231">
        <v>4.2268865736623207</v>
      </c>
      <c r="H36" s="231">
        <v>4.3805764489095704</v>
      </c>
      <c r="I36" s="231">
        <v>4.3805764489101886</v>
      </c>
      <c r="J36" s="231">
        <v>4.380576448906127</v>
      </c>
      <c r="K36" s="231">
        <v>0.15368987525426561</v>
      </c>
      <c r="L36" s="231">
        <v>0.15368987525402639</v>
      </c>
      <c r="M36" s="231">
        <v>0.1536898752542866</v>
      </c>
      <c r="N36" s="231">
        <v>0.99905335651198979</v>
      </c>
      <c r="O36" s="231">
        <v>1.0759674614979049</v>
      </c>
      <c r="P36" s="231">
        <v>2.2479392195126642</v>
      </c>
      <c r="Q36" s="231">
        <v>2.2479392195077779</v>
      </c>
      <c r="R36" s="231">
        <v>4.7264132519066857</v>
      </c>
      <c r="S36" s="231">
        <v>4.7264132519096194</v>
      </c>
      <c r="T36" s="231">
        <v>4.784098830647868</v>
      </c>
      <c r="U36" s="231">
        <v>4.7840988306409962</v>
      </c>
      <c r="V36" s="231">
        <v>4.7840988306486327</v>
      </c>
      <c r="W36" s="231">
        <v>4.7840988306482473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2732</v>
      </c>
    </row>
    <row r="38" spans="1:105" ht="12" customHeight="1" x14ac:dyDescent="0.25">
      <c r="A38" s="57" t="s">
        <v>2733</v>
      </c>
      <c r="B38" s="263">
        <v>90.293307467314776</v>
      </c>
      <c r="C38" s="263">
        <v>91.168748276411392</v>
      </c>
      <c r="D38" s="263">
        <v>97.165299494019024</v>
      </c>
      <c r="E38" s="263">
        <v>95.706968219082924</v>
      </c>
      <c r="F38" s="263">
        <v>93.91531354883162</v>
      </c>
      <c r="G38" s="263">
        <v>91.119632729121363</v>
      </c>
      <c r="H38" s="263">
        <v>62.072347698126798</v>
      </c>
      <c r="I38" s="263">
        <v>61.538191459752149</v>
      </c>
      <c r="J38" s="263">
        <v>52.186440969110677</v>
      </c>
      <c r="K38" s="263">
        <v>43.768253601273017</v>
      </c>
      <c r="L38" s="263">
        <v>45.304241392710487</v>
      </c>
      <c r="M38" s="263">
        <v>42.491113576637687</v>
      </c>
      <c r="N38" s="263">
        <v>41.771740811072902</v>
      </c>
      <c r="O38" s="263">
        <v>38.600992293726343</v>
      </c>
      <c r="P38" s="263">
        <v>35.049761037635257</v>
      </c>
      <c r="Q38" s="263">
        <v>36.277034675369997</v>
      </c>
      <c r="R38" s="263">
        <v>35.294917274063799</v>
      </c>
      <c r="S38" s="263">
        <v>34.966311583295209</v>
      </c>
      <c r="T38" s="263">
        <v>32.544246230085562</v>
      </c>
      <c r="U38" s="263">
        <v>43.476055368373387</v>
      </c>
      <c r="V38" s="263">
        <v>38.365936792814807</v>
      </c>
      <c r="W38" s="263">
        <v>28.208114143528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302.82759781793288</v>
      </c>
      <c r="C39" s="263">
        <f t="shared" si="0"/>
        <v>266.12422901748175</v>
      </c>
      <c r="D39" s="263">
        <f t="shared" si="0"/>
        <v>277.10944891804843</v>
      </c>
      <c r="E39" s="263">
        <f t="shared" si="0"/>
        <v>270.16840084990054</v>
      </c>
      <c r="F39" s="263">
        <f t="shared" si="0"/>
        <v>267.77446791422517</v>
      </c>
      <c r="G39" s="263">
        <f t="shared" si="0"/>
        <v>261.94204258523467</v>
      </c>
      <c r="H39" s="263">
        <f t="shared" si="0"/>
        <v>171.91552172626223</v>
      </c>
      <c r="I39" s="263">
        <f t="shared" si="0"/>
        <v>155.11835477956214</v>
      </c>
      <c r="J39" s="263">
        <f t="shared" si="0"/>
        <v>136.36767006171365</v>
      </c>
      <c r="K39" s="263">
        <f t="shared" si="0"/>
        <v>133.81799937785087</v>
      </c>
      <c r="L39" s="263">
        <f t="shared" si="0"/>
        <v>120.38838874667421</v>
      </c>
      <c r="M39" s="263">
        <f t="shared" si="0"/>
        <v>115.13900002904741</v>
      </c>
      <c r="N39" s="263">
        <f t="shared" si="0"/>
        <v>109.34041696765007</v>
      </c>
      <c r="O39" s="263">
        <f t="shared" si="0"/>
        <v>96.367625057672456</v>
      </c>
      <c r="P39" s="263">
        <f t="shared" si="0"/>
        <v>90.483829611038033</v>
      </c>
      <c r="Q39" s="263">
        <f t="shared" si="0"/>
        <v>90.612661776612782</v>
      </c>
      <c r="R39" s="263">
        <f t="shared" si="0"/>
        <v>99.911015031235422</v>
      </c>
      <c r="S39" s="263">
        <f t="shared" si="0"/>
        <v>88.055775838570668</v>
      </c>
      <c r="T39" s="263">
        <f t="shared" si="0"/>
        <v>91.488104386597456</v>
      </c>
      <c r="U39" s="263">
        <f t="shared" si="0"/>
        <v>106.39297996334741</v>
      </c>
      <c r="V39" s="263">
        <f t="shared" si="0"/>
        <v>97.171993614714253</v>
      </c>
      <c r="W39" s="263">
        <f t="shared" si="0"/>
        <v>78.60442295705775</v>
      </c>
      <c r="DA39" s="70"/>
    </row>
    <row r="40" spans="1:105" ht="12" customHeight="1" x14ac:dyDescent="0.25">
      <c r="A40" s="60" t="s">
        <v>2736</v>
      </c>
      <c r="B40" s="331">
        <v>95.473261985117347</v>
      </c>
      <c r="C40" s="331">
        <v>72.617171293324503</v>
      </c>
      <c r="D40" s="331">
        <v>73.485132598141348</v>
      </c>
      <c r="E40" s="331">
        <v>70.712605747493825</v>
      </c>
      <c r="F40" s="331">
        <v>70.985814425647874</v>
      </c>
      <c r="G40" s="331">
        <v>70.154460433257199</v>
      </c>
      <c r="H40" s="331">
        <v>43.86327206289927</v>
      </c>
      <c r="I40" s="331">
        <v>34.29712600510571</v>
      </c>
      <c r="J40" s="331">
        <v>31.97153274124355</v>
      </c>
      <c r="K40" s="331">
        <v>38.513740949620008</v>
      </c>
      <c r="L40" s="331">
        <v>28.990003116800811</v>
      </c>
      <c r="M40" s="331">
        <v>28.525403674021799</v>
      </c>
      <c r="N40" s="331">
        <v>25.725375271256119</v>
      </c>
      <c r="O40" s="331">
        <v>20.967579482801948</v>
      </c>
      <c r="P40" s="331">
        <v>20.816414271408789</v>
      </c>
      <c r="Q40" s="331">
        <v>19.72274577423903</v>
      </c>
      <c r="R40" s="331">
        <v>26.214642295282129</v>
      </c>
      <c r="S40" s="331">
        <v>19.417481475514361</v>
      </c>
      <c r="T40" s="331">
        <v>23.785929013464809</v>
      </c>
      <c r="U40" s="331">
        <v>22.29816717269291</v>
      </c>
      <c r="V40" s="331">
        <v>21.64209619145841</v>
      </c>
      <c r="W40" s="331">
        <v>20.194658143172401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0.4485404724065194</v>
      </c>
      <c r="C42" s="297">
        <v>0.44945939436186838</v>
      </c>
      <c r="D42" s="297">
        <v>0.44941977566654912</v>
      </c>
      <c r="E42" s="297">
        <v>0.44956877846775622</v>
      </c>
      <c r="F42" s="297">
        <v>0.44954661768249748</v>
      </c>
      <c r="G42" s="297">
        <v>0.44958825706911471</v>
      </c>
      <c r="H42" s="297">
        <v>0.45220520757021843</v>
      </c>
      <c r="I42" s="297">
        <v>0.45411863480246728</v>
      </c>
      <c r="J42" s="297">
        <v>0.4547056092868666</v>
      </c>
      <c r="K42" s="297">
        <v>0.44596462499857908</v>
      </c>
      <c r="L42" s="297">
        <v>0.44605131669625431</v>
      </c>
      <c r="M42" s="297">
        <v>0.44605616791423208</v>
      </c>
      <c r="N42" s="297">
        <v>0.29881326131666752</v>
      </c>
      <c r="O42" s="297">
        <v>0.1496801453410406</v>
      </c>
      <c r="P42" s="297">
        <v>0.60368878214661903</v>
      </c>
      <c r="Q42" s="297">
        <v>0.45318634965624371</v>
      </c>
      <c r="R42" s="297">
        <v>0.76254065624639944</v>
      </c>
      <c r="S42" s="297">
        <v>0.46194418796427328</v>
      </c>
      <c r="T42" s="297">
        <v>0.30596232005629631</v>
      </c>
      <c r="U42" s="297">
        <v>0.4600130063641823</v>
      </c>
      <c r="V42" s="297">
        <v>0.30694374844580757</v>
      </c>
      <c r="W42" s="297">
        <v>0.18455862553850361</v>
      </c>
      <c r="DA42" s="122" t="s">
        <v>2739</v>
      </c>
    </row>
    <row r="43" spans="1:105" ht="12" customHeight="1" x14ac:dyDescent="0.25">
      <c r="A43" s="59" t="s">
        <v>160</v>
      </c>
      <c r="B43" s="297">
        <v>10.619543277740579</v>
      </c>
      <c r="C43" s="297">
        <v>10.977597707930929</v>
      </c>
      <c r="D43" s="297">
        <v>10.77113297988592</v>
      </c>
      <c r="E43" s="297">
        <v>11.94718544300428</v>
      </c>
      <c r="F43" s="297">
        <v>13.762823678090109</v>
      </c>
      <c r="G43" s="297">
        <v>19.412072203305868</v>
      </c>
      <c r="H43" s="297">
        <v>7.0967983546542559</v>
      </c>
      <c r="I43" s="297">
        <v>7.8479962984040803</v>
      </c>
      <c r="J43" s="297">
        <v>7.564732610397173</v>
      </c>
      <c r="K43" s="297">
        <v>6.9635738891423724</v>
      </c>
      <c r="L43" s="297">
        <v>6.9617646348673858</v>
      </c>
      <c r="M43" s="297">
        <v>6.724377877147707</v>
      </c>
      <c r="N43" s="297">
        <v>5.6574834557624056</v>
      </c>
      <c r="O43" s="297">
        <v>1.678583989448138</v>
      </c>
      <c r="P43" s="297">
        <v>1.8075174057332399</v>
      </c>
      <c r="Q43" s="297">
        <v>2.91934143999468</v>
      </c>
      <c r="R43" s="297">
        <v>3.1245796356735611</v>
      </c>
      <c r="S43" s="297">
        <v>2.7227588748494669</v>
      </c>
      <c r="T43" s="297">
        <v>2.4178546644935981</v>
      </c>
      <c r="U43" s="297">
        <v>2.4862406186917969</v>
      </c>
      <c r="V43" s="297">
        <v>2.3511824933124541</v>
      </c>
      <c r="W43" s="297">
        <v>2.3496309714408832</v>
      </c>
      <c r="DA43" s="122" t="s">
        <v>2740</v>
      </c>
    </row>
    <row r="44" spans="1:105" ht="12" customHeight="1" x14ac:dyDescent="0.25">
      <c r="A44" s="59" t="s">
        <v>70</v>
      </c>
      <c r="B44" s="297">
        <v>11.62085897739377</v>
      </c>
      <c r="C44" s="297">
        <v>10.74892911446633</v>
      </c>
      <c r="D44" s="297">
        <v>11.38774094174302</v>
      </c>
      <c r="E44" s="297">
        <v>11.13552107435269</v>
      </c>
      <c r="F44" s="297">
        <v>6.7833786988345262</v>
      </c>
      <c r="G44" s="297">
        <v>4.3520079410980834</v>
      </c>
      <c r="H44" s="297">
        <v>8.7546684971996083</v>
      </c>
      <c r="I44" s="297">
        <v>7.886689402182764</v>
      </c>
      <c r="J44" s="297">
        <v>6.602304221020888</v>
      </c>
      <c r="K44" s="297">
        <v>5.4596469944646842</v>
      </c>
      <c r="L44" s="297">
        <v>5.2067158174500934</v>
      </c>
      <c r="M44" s="297">
        <v>4.3178173682594521</v>
      </c>
      <c r="N44" s="297">
        <v>2.5522050240869971</v>
      </c>
      <c r="O44" s="297">
        <v>0.7670609046539526</v>
      </c>
      <c r="P44" s="297">
        <v>0.51562116108112455</v>
      </c>
      <c r="Q44" s="297">
        <v>0.38707727208759563</v>
      </c>
      <c r="R44" s="297">
        <v>0.26051789339656878</v>
      </c>
      <c r="S44" s="297">
        <v>0.26303055419413351</v>
      </c>
      <c r="T44" s="297">
        <v>0.39199457452375852</v>
      </c>
      <c r="U44" s="297">
        <v>0.26193094134098749</v>
      </c>
      <c r="V44" s="297">
        <v>0.13108009532912909</v>
      </c>
      <c r="W44" s="297">
        <v>6.9752321277601531E-2</v>
      </c>
      <c r="DA44" s="122" t="s">
        <v>2741</v>
      </c>
    </row>
    <row r="45" spans="1:105" ht="12" customHeight="1" x14ac:dyDescent="0.25">
      <c r="A45" s="59" t="s">
        <v>162</v>
      </c>
      <c r="B45" s="297">
        <v>72.78431925757647</v>
      </c>
      <c r="C45" s="297">
        <v>50.441185076565382</v>
      </c>
      <c r="D45" s="297">
        <v>50.876838900845861</v>
      </c>
      <c r="E45" s="297">
        <v>47.180330451669107</v>
      </c>
      <c r="F45" s="297">
        <v>49.990065431040748</v>
      </c>
      <c r="G45" s="297">
        <v>45.940792031784127</v>
      </c>
      <c r="H45" s="297">
        <v>27.55960000347519</v>
      </c>
      <c r="I45" s="297">
        <v>18.1083216697164</v>
      </c>
      <c r="J45" s="297">
        <v>17.349790300538618</v>
      </c>
      <c r="K45" s="297">
        <v>25.644555441014379</v>
      </c>
      <c r="L45" s="297">
        <v>16.375471347787069</v>
      </c>
      <c r="M45" s="297">
        <v>17.03715226070041</v>
      </c>
      <c r="N45" s="297">
        <v>17.216873530090052</v>
      </c>
      <c r="O45" s="297">
        <v>18.37225444335882</v>
      </c>
      <c r="P45" s="297">
        <v>17.889586922447801</v>
      </c>
      <c r="Q45" s="297">
        <v>15.963140712500509</v>
      </c>
      <c r="R45" s="297">
        <v>22.067004109965591</v>
      </c>
      <c r="S45" s="297">
        <v>15.969747858506491</v>
      </c>
      <c r="T45" s="297">
        <v>20.67011745439115</v>
      </c>
      <c r="U45" s="297">
        <v>19.089982606295951</v>
      </c>
      <c r="V45" s="297">
        <v>18.852889854371021</v>
      </c>
      <c r="W45" s="297">
        <v>17.590716224915411</v>
      </c>
      <c r="DA45" s="122" t="s">
        <v>2742</v>
      </c>
    </row>
    <row r="46" spans="1:105" ht="12" customHeight="1" x14ac:dyDescent="0.25">
      <c r="A46" s="60" t="s">
        <v>2743</v>
      </c>
      <c r="B46" s="331">
        <v>63.716780884558553</v>
      </c>
      <c r="C46" s="331">
        <v>48.476861606275541</v>
      </c>
      <c r="D46" s="331">
        <v>49.054875498524559</v>
      </c>
      <c r="E46" s="331">
        <v>47.206250899189598</v>
      </c>
      <c r="F46" s="331">
        <v>47.389252926844108</v>
      </c>
      <c r="G46" s="331">
        <v>46.835518481788377</v>
      </c>
      <c r="H46" s="331">
        <v>29.308272913098531</v>
      </c>
      <c r="I46" s="331">
        <v>22.926981624232141</v>
      </c>
      <c r="J46" s="331">
        <v>21.378547285150429</v>
      </c>
      <c r="K46" s="331">
        <v>25.678224030079651</v>
      </c>
      <c r="L46" s="331">
        <v>19.32891952032633</v>
      </c>
      <c r="M46" s="331">
        <v>19.019221618157481</v>
      </c>
      <c r="N46" s="331">
        <v>17.165036880624339</v>
      </c>
      <c r="O46" s="331">
        <v>13.994031029944979</v>
      </c>
      <c r="P46" s="331">
        <v>13.91065862995797</v>
      </c>
      <c r="Q46" s="331">
        <v>13.180826506128209</v>
      </c>
      <c r="R46" s="331">
        <v>17.54962430520504</v>
      </c>
      <c r="S46" s="331">
        <v>13.014288085497739</v>
      </c>
      <c r="T46" s="331">
        <v>15.931162800404961</v>
      </c>
      <c r="U46" s="331">
        <v>14.93360398048055</v>
      </c>
      <c r="V46" s="331">
        <v>14.49780646552742</v>
      </c>
      <c r="W46" s="331">
        <v>13.536621289439781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0.29685415391721343</v>
      </c>
      <c r="C49" s="231">
        <v>0.29676139207943752</v>
      </c>
      <c r="D49" s="231">
        <v>0.29676539144276992</v>
      </c>
      <c r="E49" s="231">
        <v>0.29675035015057227</v>
      </c>
      <c r="F49" s="231">
        <v>0.29675258720138242</v>
      </c>
      <c r="G49" s="231">
        <v>0.29674838385662972</v>
      </c>
      <c r="H49" s="231">
        <v>0.29648421219664611</v>
      </c>
      <c r="I49" s="231">
        <v>0.29629105865905409</v>
      </c>
      <c r="J49" s="231">
        <v>0.2962318057139397</v>
      </c>
      <c r="K49" s="231">
        <v>0.29711417636796239</v>
      </c>
      <c r="L49" s="231">
        <v>0.2971054251550464</v>
      </c>
      <c r="M49" s="231">
        <v>0.29710493544276978</v>
      </c>
      <c r="N49" s="231">
        <v>0.197924343565202</v>
      </c>
      <c r="O49" s="231">
        <v>9.8934561467445642E-2</v>
      </c>
      <c r="P49" s="231">
        <v>0.39523672402497972</v>
      </c>
      <c r="Q49" s="231">
        <v>0.29638516946126908</v>
      </c>
      <c r="R49" s="231">
        <v>0.49323675292163721</v>
      </c>
      <c r="S49" s="231">
        <v>0.29550109745638581</v>
      </c>
      <c r="T49" s="231">
        <v>0.19720267202055061</v>
      </c>
      <c r="U49" s="231">
        <v>0.29569604323238052</v>
      </c>
      <c r="V49" s="231">
        <v>0.19710360038505281</v>
      </c>
      <c r="W49" s="231">
        <v>0.1182242872148479</v>
      </c>
      <c r="DA49" s="73" t="s">
        <v>2747</v>
      </c>
    </row>
    <row r="50" spans="1:105" ht="12" customHeight="1" x14ac:dyDescent="0.25">
      <c r="A50" s="64" t="s">
        <v>160</v>
      </c>
      <c r="B50" s="231">
        <v>7.0282521391821966</v>
      </c>
      <c r="C50" s="231">
        <v>7.248101204156308</v>
      </c>
      <c r="D50" s="231">
        <v>7.112502983023262</v>
      </c>
      <c r="E50" s="231">
        <v>7.8860713495468371</v>
      </c>
      <c r="F50" s="231">
        <v>9.0850500771740013</v>
      </c>
      <c r="G50" s="231">
        <v>12.812836997105251</v>
      </c>
      <c r="H50" s="231">
        <v>4.6529509923244277</v>
      </c>
      <c r="I50" s="231">
        <v>5.1204486083640619</v>
      </c>
      <c r="J50" s="231">
        <v>4.9282752513996808</v>
      </c>
      <c r="K50" s="231">
        <v>4.6393287823144602</v>
      </c>
      <c r="L50" s="231">
        <v>4.6370853851332434</v>
      </c>
      <c r="M50" s="231">
        <v>4.478910950665087</v>
      </c>
      <c r="N50" s="231">
        <v>3.7473360261146702</v>
      </c>
      <c r="O50" s="231">
        <v>1.109498995367374</v>
      </c>
      <c r="P50" s="231">
        <v>1.183386670727681</v>
      </c>
      <c r="Q50" s="231">
        <v>1.9092576554091889</v>
      </c>
      <c r="R50" s="231">
        <v>2.0210824185178979</v>
      </c>
      <c r="S50" s="231">
        <v>1.74172174169525</v>
      </c>
      <c r="T50" s="231">
        <v>1.558386014028649</v>
      </c>
      <c r="U50" s="231">
        <v>1.5981537550022471</v>
      </c>
      <c r="V50" s="231">
        <v>1.5098093280632821</v>
      </c>
      <c r="W50" s="231">
        <v>1.505123079487694</v>
      </c>
      <c r="DA50" s="73" t="s">
        <v>2748</v>
      </c>
    </row>
    <row r="51" spans="1:105" ht="12" customHeight="1" x14ac:dyDescent="0.25">
      <c r="A51" s="64" t="s">
        <v>70</v>
      </c>
      <c r="B51" s="231">
        <v>7.6909453477343428</v>
      </c>
      <c r="C51" s="231">
        <v>7.0971198007800487</v>
      </c>
      <c r="D51" s="231">
        <v>7.5196677609769118</v>
      </c>
      <c r="E51" s="231">
        <v>7.3503097550183618</v>
      </c>
      <c r="F51" s="231">
        <v>4.4778118657042354</v>
      </c>
      <c r="G51" s="231">
        <v>2.872520139807702</v>
      </c>
      <c r="H51" s="231">
        <v>5.7399184020497458</v>
      </c>
      <c r="I51" s="231">
        <v>5.145694039409582</v>
      </c>
      <c r="J51" s="231">
        <v>4.3012719907571926</v>
      </c>
      <c r="K51" s="231">
        <v>3.637370385656403</v>
      </c>
      <c r="L51" s="231">
        <v>3.4680841838169729</v>
      </c>
      <c r="M51" s="231">
        <v>2.8759715540959849</v>
      </c>
      <c r="N51" s="231">
        <v>1.690498948441594</v>
      </c>
      <c r="O51" s="231">
        <v>0.50700668447275421</v>
      </c>
      <c r="P51" s="231">
        <v>0.33757860767100439</v>
      </c>
      <c r="Q51" s="231">
        <v>0.25314964356121861</v>
      </c>
      <c r="R51" s="231">
        <v>0.1685116705113591</v>
      </c>
      <c r="S51" s="231">
        <v>0.16825802651929689</v>
      </c>
      <c r="T51" s="231">
        <v>0.25265325971976088</v>
      </c>
      <c r="U51" s="231">
        <v>0.16836902844730819</v>
      </c>
      <c r="V51" s="231">
        <v>8.4172943280350992E-2</v>
      </c>
      <c r="W51" s="231">
        <v>4.4681837224156688E-2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48.170296418794607</v>
      </c>
      <c r="C53" s="231">
        <v>33.30444638432958</v>
      </c>
      <c r="D53" s="231">
        <v>33.59550653815181</v>
      </c>
      <c r="E53" s="231">
        <v>31.142686619543969</v>
      </c>
      <c r="F53" s="231">
        <v>32.999205571834743</v>
      </c>
      <c r="G53" s="231">
        <v>30.322980136088631</v>
      </c>
      <c r="H53" s="231">
        <v>18.069199909017492</v>
      </c>
      <c r="I53" s="231">
        <v>11.81482852028914</v>
      </c>
      <c r="J53" s="231">
        <v>11.303048839769829</v>
      </c>
      <c r="K53" s="231">
        <v>17.0851241131599</v>
      </c>
      <c r="L53" s="231">
        <v>10.907357953640171</v>
      </c>
      <c r="M53" s="231">
        <v>11.34794760537271</v>
      </c>
      <c r="N53" s="231">
        <v>11.40390616090137</v>
      </c>
      <c r="O53" s="231">
        <v>12.14356742092002</v>
      </c>
      <c r="P53" s="231">
        <v>11.712362294105271</v>
      </c>
      <c r="Q53" s="231">
        <v>10.439939704268109</v>
      </c>
      <c r="R53" s="231">
        <v>14.27367493752468</v>
      </c>
      <c r="S53" s="231">
        <v>10.21568869409697</v>
      </c>
      <c r="T53" s="231">
        <v>13.322563354319399</v>
      </c>
      <c r="U53" s="231">
        <v>12.27102765348288</v>
      </c>
      <c r="V53" s="231">
        <v>12.10636309348204</v>
      </c>
      <c r="W53" s="231">
        <v>11.26823458519643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0.53043282493018351</v>
      </c>
      <c r="C55" s="231">
        <v>0.53043282493016508</v>
      </c>
      <c r="D55" s="231">
        <v>0.53043282492980404</v>
      </c>
      <c r="E55" s="231">
        <v>0.53043282492986255</v>
      </c>
      <c r="F55" s="231">
        <v>0.53043282492975719</v>
      </c>
      <c r="G55" s="231">
        <v>0.53043282493017363</v>
      </c>
      <c r="H55" s="231">
        <v>0.54971939751022059</v>
      </c>
      <c r="I55" s="231">
        <v>0.54971939751029819</v>
      </c>
      <c r="J55" s="231">
        <v>0.5497193975097886</v>
      </c>
      <c r="K55" s="231">
        <v>1.928657258092745E-2</v>
      </c>
      <c r="L55" s="231">
        <v>1.928657258089744E-2</v>
      </c>
      <c r="M55" s="231">
        <v>1.928657258093008E-2</v>
      </c>
      <c r="N55" s="231">
        <v>0.12537140160150459</v>
      </c>
      <c r="O55" s="231">
        <v>0.13502336771738421</v>
      </c>
      <c r="P55" s="231">
        <v>0.28209433342904022</v>
      </c>
      <c r="Q55" s="231">
        <v>0.2820943334284271</v>
      </c>
      <c r="R55" s="231">
        <v>0.59311852572946655</v>
      </c>
      <c r="S55" s="231">
        <v>0.59311852572983437</v>
      </c>
      <c r="T55" s="231">
        <v>0.60035750031659529</v>
      </c>
      <c r="U55" s="231">
        <v>0.60035750031573321</v>
      </c>
      <c r="V55" s="231">
        <v>0.60035750031669111</v>
      </c>
      <c r="W55" s="231">
        <v>0.60035750031664292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143.63755494825699</v>
      </c>
      <c r="C58" s="331">
        <v>145.0301961178817</v>
      </c>
      <c r="D58" s="331">
        <v>154.5694408213825</v>
      </c>
      <c r="E58" s="331">
        <v>152.24954420321711</v>
      </c>
      <c r="F58" s="331">
        <v>149.39940056173319</v>
      </c>
      <c r="G58" s="331">
        <v>144.95206367018909</v>
      </c>
      <c r="H58" s="331">
        <v>98.743976750264409</v>
      </c>
      <c r="I58" s="331">
        <v>97.894247150224302</v>
      </c>
      <c r="J58" s="331">
        <v>83.017590035319671</v>
      </c>
      <c r="K58" s="331">
        <v>69.626034398151205</v>
      </c>
      <c r="L58" s="331">
        <v>72.069466109547065</v>
      </c>
      <c r="M58" s="331">
        <v>67.594374736868133</v>
      </c>
      <c r="N58" s="331">
        <v>66.450004815769617</v>
      </c>
      <c r="O58" s="331">
        <v>61.406014544925519</v>
      </c>
      <c r="P58" s="331">
        <v>55.756756709671272</v>
      </c>
      <c r="Q58" s="331">
        <v>57.709089496245547</v>
      </c>
      <c r="R58" s="331">
        <v>56.146748430748261</v>
      </c>
      <c r="S58" s="331">
        <v>55.624006277558571</v>
      </c>
      <c r="T58" s="331">
        <v>51.771012572727692</v>
      </c>
      <c r="U58" s="331">
        <v>69.16120881017396</v>
      </c>
      <c r="V58" s="331">
        <v>61.032090957728421</v>
      </c>
      <c r="W58" s="331">
        <v>44.873143524445567</v>
      </c>
      <c r="DA58" s="72" t="s">
        <v>2758</v>
      </c>
    </row>
    <row r="59" spans="1:105" ht="12" customHeight="1" x14ac:dyDescent="0.25">
      <c r="A59" s="132" t="s">
        <v>2759</v>
      </c>
      <c r="B59" s="318">
        <v>33.133849811697253</v>
      </c>
      <c r="C59" s="318">
        <v>33.455099803543398</v>
      </c>
      <c r="D59" s="318">
        <v>35.655582131696967</v>
      </c>
      <c r="E59" s="318">
        <v>35.12043583132553</v>
      </c>
      <c r="F59" s="318">
        <v>34.462973850768201</v>
      </c>
      <c r="G59" s="318">
        <v>33.437076461471051</v>
      </c>
      <c r="H59" s="318">
        <v>22.777943391138781</v>
      </c>
      <c r="I59" s="318">
        <v>22.58193049633266</v>
      </c>
      <c r="J59" s="318">
        <v>19.15023101688292</v>
      </c>
      <c r="K59" s="318">
        <v>16.06110997617203</v>
      </c>
      <c r="L59" s="318">
        <v>16.624752955055179</v>
      </c>
      <c r="M59" s="318">
        <v>15.592453251197229</v>
      </c>
      <c r="N59" s="318">
        <v>15.32847367351394</v>
      </c>
      <c r="O59" s="318">
        <v>14.16494219913027</v>
      </c>
      <c r="P59" s="318">
        <v>12.86178954710763</v>
      </c>
      <c r="Q59" s="318">
        <v>13.31214740342249</v>
      </c>
      <c r="R59" s="318">
        <v>12.95175158467242</v>
      </c>
      <c r="S59" s="318">
        <v>12.83116710382221</v>
      </c>
      <c r="T59" s="318">
        <v>11.942370891805989</v>
      </c>
      <c r="U59" s="318">
        <v>15.95388550255703</v>
      </c>
      <c r="V59" s="318">
        <v>14.07868670707804</v>
      </c>
      <c r="W59" s="318">
        <v>10.351192615700789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1.0000000000000004</v>
      </c>
      <c r="C63" s="234">
        <f t="shared" si="1"/>
        <v>1.0000000000000004</v>
      </c>
      <c r="D63" s="234">
        <f t="shared" si="1"/>
        <v>1.0000000000000007</v>
      </c>
      <c r="E63" s="234">
        <f t="shared" si="1"/>
        <v>0.99999999999999978</v>
      </c>
      <c r="F63" s="234">
        <f t="shared" si="1"/>
        <v>0.99999999999999956</v>
      </c>
      <c r="G63" s="234">
        <f t="shared" si="1"/>
        <v>0.99999999999999989</v>
      </c>
      <c r="H63" s="234">
        <f t="shared" si="1"/>
        <v>1</v>
      </c>
      <c r="I63" s="234">
        <f t="shared" si="1"/>
        <v>0.99999999999999989</v>
      </c>
      <c r="J63" s="234">
        <f t="shared" si="1"/>
        <v>0.99999999999999978</v>
      </c>
      <c r="K63" s="234">
        <f t="shared" si="1"/>
        <v>1</v>
      </c>
      <c r="L63" s="234">
        <f t="shared" si="1"/>
        <v>1</v>
      </c>
      <c r="M63" s="234">
        <f t="shared" si="1"/>
        <v>1.0000000000000002</v>
      </c>
      <c r="N63" s="234">
        <f t="shared" si="1"/>
        <v>1</v>
      </c>
      <c r="O63" s="234">
        <f t="shared" si="1"/>
        <v>0.99999999999999978</v>
      </c>
      <c r="P63" s="234">
        <f t="shared" si="1"/>
        <v>1.0000000000000002</v>
      </c>
      <c r="Q63" s="234">
        <f t="shared" si="1"/>
        <v>0.99999999999999978</v>
      </c>
      <c r="R63" s="234">
        <f t="shared" si="1"/>
        <v>1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1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2.0527346051358392E-2</v>
      </c>
      <c r="C64" s="301">
        <f t="shared" si="2"/>
        <v>2.4919367594959493E-2</v>
      </c>
      <c r="D64" s="301">
        <f t="shared" si="2"/>
        <v>2.576423250945439E-2</v>
      </c>
      <c r="E64" s="301">
        <f t="shared" si="2"/>
        <v>2.6147000379063569E-2</v>
      </c>
      <c r="F64" s="301">
        <f t="shared" si="2"/>
        <v>2.5742043269313807E-2</v>
      </c>
      <c r="G64" s="301">
        <f t="shared" si="2"/>
        <v>2.5424678198598609E-2</v>
      </c>
      <c r="H64" s="301">
        <f t="shared" si="2"/>
        <v>2.6895995009878784E-2</v>
      </c>
      <c r="I64" s="301">
        <f t="shared" si="2"/>
        <v>3.0875200445662988E-2</v>
      </c>
      <c r="J64" s="301">
        <f t="shared" si="2"/>
        <v>2.9272145255932292E-2</v>
      </c>
      <c r="K64" s="301">
        <f t="shared" si="2"/>
        <v>2.3343986488039401E-2</v>
      </c>
      <c r="L64" s="301">
        <f t="shared" si="2"/>
        <v>2.8559478858640082E-2</v>
      </c>
      <c r="M64" s="301">
        <f t="shared" si="2"/>
        <v>2.774398212710975E-2</v>
      </c>
      <c r="N64" s="301">
        <f t="shared" si="2"/>
        <v>2.9151076905016334E-2</v>
      </c>
      <c r="O64" s="301">
        <f t="shared" si="2"/>
        <v>3.123558044527364E-2</v>
      </c>
      <c r="P64" s="301">
        <f t="shared" si="2"/>
        <v>2.9632145237537218E-2</v>
      </c>
      <c r="Q64" s="301">
        <f t="shared" si="2"/>
        <v>3.1097792126657968E-2</v>
      </c>
      <c r="R64" s="301">
        <f t="shared" si="2"/>
        <v>2.5875320931117513E-2</v>
      </c>
      <c r="S64" s="301">
        <f t="shared" si="2"/>
        <v>3.0690805837729648E-2</v>
      </c>
      <c r="T64" s="301">
        <f t="shared" si="2"/>
        <v>2.6108538070370023E-2</v>
      </c>
      <c r="U64" s="301">
        <f t="shared" si="2"/>
        <v>3.20033610929552E-2</v>
      </c>
      <c r="V64" s="301">
        <f t="shared" si="2"/>
        <v>3.0368835176039419E-2</v>
      </c>
      <c r="W64" s="301">
        <f t="shared" si="2"/>
        <v>2.6390262850865136E-2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1.6842950606242784E-2</v>
      </c>
      <c r="C65" s="235">
        <f t="shared" si="3"/>
        <v>2.0446660590735986E-2</v>
      </c>
      <c r="D65" s="235">
        <f t="shared" si="3"/>
        <v>2.1139883084680511E-2</v>
      </c>
      <c r="E65" s="235">
        <f t="shared" si="3"/>
        <v>2.1453949028975232E-2</v>
      </c>
      <c r="F65" s="235">
        <f t="shared" si="3"/>
        <v>2.1121676528667737E-2</v>
      </c>
      <c r="G65" s="235">
        <f t="shared" si="3"/>
        <v>2.0861274419362967E-2</v>
      </c>
      <c r="H65" s="235">
        <f t="shared" si="3"/>
        <v>2.2068508726054384E-2</v>
      </c>
      <c r="I65" s="235">
        <f t="shared" si="3"/>
        <v>2.5333497801569654E-2</v>
      </c>
      <c r="J65" s="235">
        <f t="shared" si="3"/>
        <v>2.4018170466405992E-2</v>
      </c>
      <c r="K65" s="235">
        <f t="shared" si="3"/>
        <v>1.9154040195314394E-2</v>
      </c>
      <c r="L65" s="235">
        <f t="shared" si="3"/>
        <v>2.3433418550679031E-2</v>
      </c>
      <c r="M65" s="235">
        <f t="shared" si="3"/>
        <v>2.2764293027372109E-2</v>
      </c>
      <c r="N65" s="235">
        <f t="shared" si="3"/>
        <v>2.3918832332321088E-2</v>
      </c>
      <c r="O65" s="235">
        <f t="shared" si="3"/>
        <v>2.5629194211506581E-2</v>
      </c>
      <c r="P65" s="235">
        <f t="shared" si="3"/>
        <v>2.43135550666972E-2</v>
      </c>
      <c r="Q65" s="235">
        <f t="shared" si="3"/>
        <v>2.5516137129565505E-2</v>
      </c>
      <c r="R65" s="235">
        <f t="shared" si="3"/>
        <v>2.1231032558865652E-2</v>
      </c>
      <c r="S65" s="235">
        <f t="shared" si="3"/>
        <v>2.5182199661726894E-2</v>
      </c>
      <c r="T65" s="235">
        <f t="shared" si="3"/>
        <v>2.1422390211585662E-2</v>
      </c>
      <c r="U65" s="235">
        <f t="shared" si="3"/>
        <v>2.625916807627093E-2</v>
      </c>
      <c r="V65" s="235">
        <f t="shared" si="3"/>
        <v>2.491801860598105E-2</v>
      </c>
      <c r="W65" s="235">
        <f t="shared" si="3"/>
        <v>2.1653549005838053E-2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1.2105870748237E-2</v>
      </c>
      <c r="C66" s="235">
        <f t="shared" si="4"/>
        <v>1.4696037299591489E-2</v>
      </c>
      <c r="D66" s="235">
        <f t="shared" si="4"/>
        <v>1.5194290967114122E-2</v>
      </c>
      <c r="E66" s="235">
        <f t="shared" si="4"/>
        <v>1.5420025864575953E-2</v>
      </c>
      <c r="F66" s="235">
        <f t="shared" si="4"/>
        <v>1.518120500497994E-2</v>
      </c>
      <c r="G66" s="235">
        <f t="shared" si="4"/>
        <v>1.4994040988917132E-2</v>
      </c>
      <c r="H66" s="235">
        <f t="shared" si="4"/>
        <v>1.5861740646851596E-2</v>
      </c>
      <c r="I66" s="235">
        <f t="shared" si="4"/>
        <v>1.8208451544878181E-2</v>
      </c>
      <c r="J66" s="235">
        <f t="shared" si="4"/>
        <v>1.7263060022729312E-2</v>
      </c>
      <c r="K66" s="235">
        <f t="shared" si="4"/>
        <v>1.376696639038222E-2</v>
      </c>
      <c r="L66" s="235">
        <f t="shared" si="4"/>
        <v>1.6842769583300554E-2</v>
      </c>
      <c r="M66" s="235">
        <f t="shared" si="4"/>
        <v>1.6361835613423706E-2</v>
      </c>
      <c r="N66" s="235">
        <f t="shared" si="4"/>
        <v>1.7191660738855783E-2</v>
      </c>
      <c r="O66" s="235">
        <f t="shared" si="4"/>
        <v>1.8420983339520355E-2</v>
      </c>
      <c r="P66" s="235">
        <f t="shared" si="4"/>
        <v>1.7475367704188616E-2</v>
      </c>
      <c r="Q66" s="235">
        <f t="shared" si="4"/>
        <v>1.8339723561875222E-2</v>
      </c>
      <c r="R66" s="235">
        <f t="shared" si="4"/>
        <v>1.5259804651684684E-2</v>
      </c>
      <c r="S66" s="235">
        <f t="shared" si="4"/>
        <v>1.8099706006866206E-2</v>
      </c>
      <c r="T66" s="235">
        <f t="shared" si="4"/>
        <v>1.5397342964577189E-2</v>
      </c>
      <c r="U66" s="235">
        <f t="shared" si="4"/>
        <v>1.8873777054819733E-2</v>
      </c>
      <c r="V66" s="235">
        <f t="shared" si="4"/>
        <v>1.790982587304888E-2</v>
      </c>
      <c r="W66" s="235">
        <f t="shared" si="4"/>
        <v>1.556348834794611E-2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2.368539929002892E-2</v>
      </c>
      <c r="C67" s="235">
        <f t="shared" si="5"/>
        <v>2.8753116455722476E-2</v>
      </c>
      <c r="D67" s="235">
        <f t="shared" si="5"/>
        <v>2.9727960587831979E-2</v>
      </c>
      <c r="E67" s="235">
        <f t="shared" si="5"/>
        <v>3.0169615821996423E-2</v>
      </c>
      <c r="F67" s="235">
        <f t="shared" si="5"/>
        <v>2.9702357618439007E-2</v>
      </c>
      <c r="G67" s="235">
        <f t="shared" si="5"/>
        <v>2.9336167152229174E-2</v>
      </c>
      <c r="H67" s="235">
        <f t="shared" si="5"/>
        <v>3.1033840396013986E-2</v>
      </c>
      <c r="I67" s="235">
        <f t="shared" si="5"/>
        <v>3.5625231283457306E-2</v>
      </c>
      <c r="J67" s="235">
        <f t="shared" si="5"/>
        <v>3.3775552218383437E-2</v>
      </c>
      <c r="K67" s="235">
        <f t="shared" si="5"/>
        <v>2.6935369024660864E-2</v>
      </c>
      <c r="L67" s="235">
        <f t="shared" si="5"/>
        <v>3.2953244836892388E-2</v>
      </c>
      <c r="M67" s="235">
        <f t="shared" si="5"/>
        <v>3.2012287069742039E-2</v>
      </c>
      <c r="N67" s="235">
        <f t="shared" si="5"/>
        <v>3.3635857967326523E-2</v>
      </c>
      <c r="O67" s="235">
        <f t="shared" si="5"/>
        <v>3.6041054359931129E-2</v>
      </c>
      <c r="P67" s="235">
        <f t="shared" si="5"/>
        <v>3.4190936812542941E-2</v>
      </c>
      <c r="Q67" s="235">
        <f t="shared" si="5"/>
        <v>3.5882067838451499E-2</v>
      </c>
      <c r="R67" s="235">
        <f t="shared" si="5"/>
        <v>2.9856139535904821E-2</v>
      </c>
      <c r="S67" s="235">
        <f t="shared" si="5"/>
        <v>3.5412468274303451E-2</v>
      </c>
      <c r="T67" s="235">
        <f t="shared" si="5"/>
        <v>3.0125236235042326E-2</v>
      </c>
      <c r="U67" s="235">
        <f t="shared" si="5"/>
        <v>3.6926955107256007E-2</v>
      </c>
      <c r="V67" s="235">
        <f t="shared" si="5"/>
        <v>3.5040963664660869E-2</v>
      </c>
      <c r="W67" s="235">
        <f t="shared" si="5"/>
        <v>3.0450303289459781E-2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0.1042731027553617</v>
      </c>
      <c r="C68" s="302">
        <f t="shared" si="6"/>
        <v>9.2629386201404457E-2</v>
      </c>
      <c r="D68" s="302">
        <f t="shared" si="6"/>
        <v>9.0606194869242471E-2</v>
      </c>
      <c r="E68" s="302">
        <f t="shared" si="6"/>
        <v>8.9717803135890409E-2</v>
      </c>
      <c r="F68" s="302">
        <f t="shared" si="6"/>
        <v>9.1676232428218027E-2</v>
      </c>
      <c r="G68" s="302">
        <f t="shared" si="6"/>
        <v>9.294796568989358E-2</v>
      </c>
      <c r="H68" s="302">
        <f t="shared" si="6"/>
        <v>8.7239651557045356E-2</v>
      </c>
      <c r="I68" s="302">
        <f t="shared" si="6"/>
        <v>7.9900330831873728E-2</v>
      </c>
      <c r="J68" s="302">
        <f t="shared" si="6"/>
        <v>8.2615080388629802E-2</v>
      </c>
      <c r="K68" s="302">
        <f t="shared" si="6"/>
        <v>9.6625788233642096E-2</v>
      </c>
      <c r="L68" s="302">
        <f t="shared" si="6"/>
        <v>8.4614321804374129E-2</v>
      </c>
      <c r="M68" s="302">
        <f t="shared" si="6"/>
        <v>8.6605322336682819E-2</v>
      </c>
      <c r="N68" s="302">
        <f t="shared" si="6"/>
        <v>8.473535858483322E-2</v>
      </c>
      <c r="O68" s="302">
        <f t="shared" si="6"/>
        <v>8.2074759658245178E-2</v>
      </c>
      <c r="P68" s="302">
        <f t="shared" si="6"/>
        <v>8.7006410696854164E-2</v>
      </c>
      <c r="Q68" s="302">
        <f t="shared" si="6"/>
        <v>8.5163354721731199E-2</v>
      </c>
      <c r="R68" s="302">
        <f t="shared" si="6"/>
        <v>9.5085361361572862E-2</v>
      </c>
      <c r="S68" s="302">
        <f t="shared" si="6"/>
        <v>8.6029753024890618E-2</v>
      </c>
      <c r="T68" s="302">
        <f t="shared" si="6"/>
        <v>9.531167392340581E-2</v>
      </c>
      <c r="U68" s="302">
        <f t="shared" si="6"/>
        <v>8.5021410311365272E-2</v>
      </c>
      <c r="V68" s="302">
        <f t="shared" si="6"/>
        <v>8.8417927713758476E-2</v>
      </c>
      <c r="W68" s="302">
        <f t="shared" si="6"/>
        <v>9.6162649383984361E-2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4.9445421340860371E-2</v>
      </c>
      <c r="C69" s="303">
        <f t="shared" si="7"/>
        <v>4.5229369539206032E-2</v>
      </c>
      <c r="D69" s="303">
        <f t="shared" si="7"/>
        <v>4.4400024291471461E-2</v>
      </c>
      <c r="E69" s="303">
        <f t="shared" si="7"/>
        <v>4.4022311069838123E-2</v>
      </c>
      <c r="F69" s="303">
        <f t="shared" si="7"/>
        <v>4.4338549274060217E-2</v>
      </c>
      <c r="G69" s="303">
        <f t="shared" si="7"/>
        <v>4.4608112798194773E-2</v>
      </c>
      <c r="H69" s="303">
        <f t="shared" si="7"/>
        <v>4.334856094636045E-2</v>
      </c>
      <c r="I69" s="303">
        <f t="shared" si="7"/>
        <v>3.9265122233457614E-2</v>
      </c>
      <c r="J69" s="303">
        <f t="shared" si="7"/>
        <v>4.0932670202050485E-2</v>
      </c>
      <c r="K69" s="303">
        <f t="shared" si="7"/>
        <v>4.6749374270486699E-2</v>
      </c>
      <c r="L69" s="303">
        <f t="shared" si="7"/>
        <v>4.1592402503028057E-2</v>
      </c>
      <c r="M69" s="303">
        <f t="shared" si="7"/>
        <v>4.2389513853056698E-2</v>
      </c>
      <c r="N69" s="303">
        <f t="shared" si="7"/>
        <v>4.0889498421478654E-2</v>
      </c>
      <c r="O69" s="303">
        <f t="shared" si="7"/>
        <v>3.8653511887203326E-2</v>
      </c>
      <c r="P69" s="303">
        <f t="shared" si="7"/>
        <v>4.0144008792979802E-2</v>
      </c>
      <c r="Q69" s="303">
        <f t="shared" si="7"/>
        <v>3.8568738426776147E-2</v>
      </c>
      <c r="R69" s="303">
        <f t="shared" si="7"/>
        <v>4.3917379079583596E-2</v>
      </c>
      <c r="S69" s="303">
        <f t="shared" si="7"/>
        <v>3.8991855133923774E-2</v>
      </c>
      <c r="T69" s="303">
        <f t="shared" si="7"/>
        <v>4.3626545639628679E-2</v>
      </c>
      <c r="U69" s="303">
        <f t="shared" si="7"/>
        <v>3.7523652249883785E-2</v>
      </c>
      <c r="V69" s="303">
        <f t="shared" si="7"/>
        <v>3.9172351173848964E-2</v>
      </c>
      <c r="W69" s="303">
        <f t="shared" si="7"/>
        <v>4.3228976804523159E-2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0.42028608139731327</v>
      </c>
      <c r="C70" s="303">
        <f t="shared" si="8"/>
        <v>0.38444964108325125</v>
      </c>
      <c r="D70" s="303">
        <f t="shared" si="8"/>
        <v>0.37740020647750755</v>
      </c>
      <c r="E70" s="303">
        <f t="shared" si="8"/>
        <v>0.37418964409362393</v>
      </c>
      <c r="F70" s="303">
        <f t="shared" si="8"/>
        <v>0.3768776688295119</v>
      </c>
      <c r="G70" s="303">
        <f t="shared" si="8"/>
        <v>0.37916895878465551</v>
      </c>
      <c r="H70" s="303">
        <f t="shared" si="8"/>
        <v>0.36846276804406386</v>
      </c>
      <c r="I70" s="303">
        <f t="shared" si="8"/>
        <v>0.33375353898438959</v>
      </c>
      <c r="J70" s="303">
        <f t="shared" si="8"/>
        <v>0.34792769671742907</v>
      </c>
      <c r="K70" s="303">
        <f t="shared" si="8"/>
        <v>0.3973696812991373</v>
      </c>
      <c r="L70" s="303">
        <f t="shared" si="8"/>
        <v>0.35353542127573861</v>
      </c>
      <c r="M70" s="303">
        <f t="shared" si="8"/>
        <v>0.36031086775098198</v>
      </c>
      <c r="N70" s="303">
        <f t="shared" si="8"/>
        <v>0.34756073658256859</v>
      </c>
      <c r="O70" s="303">
        <f t="shared" si="8"/>
        <v>0.32855485104122834</v>
      </c>
      <c r="P70" s="303">
        <f t="shared" si="8"/>
        <v>0.34122407474032856</v>
      </c>
      <c r="Q70" s="303">
        <f t="shared" si="8"/>
        <v>0.3278342766275969</v>
      </c>
      <c r="R70" s="303">
        <f t="shared" si="8"/>
        <v>0.37329772217646073</v>
      </c>
      <c r="S70" s="303">
        <f t="shared" si="8"/>
        <v>0.33143076863835208</v>
      </c>
      <c r="T70" s="303">
        <f t="shared" si="8"/>
        <v>0.37082563793684364</v>
      </c>
      <c r="U70" s="303">
        <f t="shared" si="8"/>
        <v>0.31895104412401204</v>
      </c>
      <c r="V70" s="303">
        <f t="shared" si="8"/>
        <v>0.33296498497771626</v>
      </c>
      <c r="W70" s="303">
        <f t="shared" si="8"/>
        <v>0.36744630283844709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7.4740593315202344E-2</v>
      </c>
      <c r="C71" s="303">
        <f t="shared" si="9"/>
        <v>9.0732056371390937E-2</v>
      </c>
      <c r="D71" s="303">
        <f t="shared" si="9"/>
        <v>9.3808231188269794E-2</v>
      </c>
      <c r="E71" s="303">
        <f t="shared" si="9"/>
        <v>9.5201898816077588E-2</v>
      </c>
      <c r="F71" s="303">
        <f t="shared" si="9"/>
        <v>9.3727439595963066E-2</v>
      </c>
      <c r="G71" s="303">
        <f t="shared" si="9"/>
        <v>9.2571905235923152E-2</v>
      </c>
      <c r="H71" s="303">
        <f t="shared" si="9"/>
        <v>9.7929007471866308E-2</v>
      </c>
      <c r="I71" s="303">
        <f t="shared" si="9"/>
        <v>0.1124173964944653</v>
      </c>
      <c r="J71" s="303">
        <f t="shared" si="9"/>
        <v>0.10658063144467661</v>
      </c>
      <c r="K71" s="303">
        <f t="shared" si="9"/>
        <v>8.4996053366707597E-2</v>
      </c>
      <c r="L71" s="303">
        <f t="shared" si="9"/>
        <v>0.10398579481863819</v>
      </c>
      <c r="M71" s="303">
        <f t="shared" si="9"/>
        <v>0.10101655030896371</v>
      </c>
      <c r="N71" s="303">
        <f t="shared" si="9"/>
        <v>0.10613981847467484</v>
      </c>
      <c r="O71" s="303">
        <f t="shared" si="9"/>
        <v>0.11372954931356044</v>
      </c>
      <c r="P71" s="303">
        <f t="shared" si="9"/>
        <v>0.10789140060846882</v>
      </c>
      <c r="Q71" s="303">
        <f t="shared" si="9"/>
        <v>0.11322785851244693</v>
      </c>
      <c r="R71" s="303">
        <f t="shared" si="9"/>
        <v>9.421270697996631E-2</v>
      </c>
      <c r="S71" s="303">
        <f t="shared" si="9"/>
        <v>0.11174601099891306</v>
      </c>
      <c r="T71" s="303">
        <f t="shared" si="9"/>
        <v>9.5061856563911404E-2</v>
      </c>
      <c r="U71" s="303">
        <f t="shared" si="9"/>
        <v>0.11652505833845225</v>
      </c>
      <c r="V71" s="303">
        <f t="shared" si="9"/>
        <v>0.11057370756404092</v>
      </c>
      <c r="W71" s="303">
        <f t="shared" si="9"/>
        <v>9.60876237134064E-2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0.25066657726900604</v>
      </c>
      <c r="C72" s="303">
        <f t="shared" si="10"/>
        <v>0.26484951264000778</v>
      </c>
      <c r="D72" s="303">
        <f t="shared" si="10"/>
        <v>0.26753529690049943</v>
      </c>
      <c r="E72" s="303">
        <f t="shared" si="10"/>
        <v>0.26874265520705654</v>
      </c>
      <c r="F72" s="303">
        <f t="shared" si="10"/>
        <v>0.26723879544651669</v>
      </c>
      <c r="G72" s="303">
        <f t="shared" si="10"/>
        <v>0.26611689728370475</v>
      </c>
      <c r="H72" s="303">
        <f t="shared" si="10"/>
        <v>0.271224096332496</v>
      </c>
      <c r="I72" s="303">
        <f t="shared" si="10"/>
        <v>0.28336876952628937</v>
      </c>
      <c r="J72" s="303">
        <f t="shared" si="10"/>
        <v>0.27850437994841559</v>
      </c>
      <c r="K72" s="303">
        <f t="shared" si="10"/>
        <v>0.25986876058986824</v>
      </c>
      <c r="L72" s="303">
        <f t="shared" si="10"/>
        <v>0.27632473044284078</v>
      </c>
      <c r="M72" s="303">
        <f t="shared" si="10"/>
        <v>0.27372651855735142</v>
      </c>
      <c r="N72" s="303">
        <f t="shared" si="10"/>
        <v>0.27782830649507595</v>
      </c>
      <c r="O72" s="303">
        <f t="shared" si="10"/>
        <v>0.28392654994023353</v>
      </c>
      <c r="P72" s="303">
        <f t="shared" si="10"/>
        <v>0.27853048979907086</v>
      </c>
      <c r="Q72" s="303">
        <f t="shared" si="10"/>
        <v>0.28282018469509534</v>
      </c>
      <c r="R72" s="303">
        <f t="shared" si="10"/>
        <v>0.26669242798100506</v>
      </c>
      <c r="S72" s="303">
        <f t="shared" si="10"/>
        <v>0.28141034183530073</v>
      </c>
      <c r="T72" s="303">
        <f t="shared" si="10"/>
        <v>0.26723707149385145</v>
      </c>
      <c r="U72" s="303">
        <f t="shared" si="10"/>
        <v>0.28515577349387017</v>
      </c>
      <c r="V72" s="303">
        <f t="shared" si="10"/>
        <v>0.28005748076456544</v>
      </c>
      <c r="W72" s="303">
        <f t="shared" si="10"/>
        <v>0.26775672336252687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7.9028318340077217E-2</v>
      </c>
      <c r="C73" s="304">
        <f t="shared" si="11"/>
        <v>7.2269340139899704E-2</v>
      </c>
      <c r="D73" s="304">
        <f t="shared" si="11"/>
        <v>7.0946215815363506E-2</v>
      </c>
      <c r="E73" s="304">
        <f t="shared" si="11"/>
        <v>7.033943779290891E-2</v>
      </c>
      <c r="F73" s="304">
        <f t="shared" si="11"/>
        <v>7.0843810049047398E-2</v>
      </c>
      <c r="G73" s="304">
        <f t="shared" si="11"/>
        <v>7.1272588229268088E-2</v>
      </c>
      <c r="H73" s="304">
        <f t="shared" si="11"/>
        <v>6.9201292634816766E-2</v>
      </c>
      <c r="I73" s="304">
        <f t="shared" si="11"/>
        <v>6.2653671180087911E-2</v>
      </c>
      <c r="J73" s="304">
        <f t="shared" si="11"/>
        <v>6.529562247467359E-2</v>
      </c>
      <c r="K73" s="304">
        <f t="shared" si="11"/>
        <v>7.4792017312983267E-2</v>
      </c>
      <c r="L73" s="304">
        <f t="shared" si="11"/>
        <v>6.6540094773121519E-2</v>
      </c>
      <c r="M73" s="304">
        <f t="shared" si="11"/>
        <v>6.7815070794111601E-2</v>
      </c>
      <c r="N73" s="304">
        <f t="shared" si="11"/>
        <v>6.5366839122975043E-2</v>
      </c>
      <c r="O73" s="304">
        <f t="shared" si="11"/>
        <v>6.1776478351383904E-2</v>
      </c>
      <c r="P73" s="304">
        <f t="shared" si="11"/>
        <v>6.4077814652625686E-2</v>
      </c>
      <c r="Q73" s="304">
        <f t="shared" si="11"/>
        <v>6.1558622086570008E-2</v>
      </c>
      <c r="R73" s="304">
        <f t="shared" si="11"/>
        <v>6.9974733018142679E-2</v>
      </c>
      <c r="S73" s="304">
        <f t="shared" si="11"/>
        <v>6.2054760719189785E-2</v>
      </c>
      <c r="T73" s="304">
        <f t="shared" si="11"/>
        <v>6.9478781475880741E-2</v>
      </c>
      <c r="U73" s="304">
        <f t="shared" si="11"/>
        <v>5.9763821915838518E-2</v>
      </c>
      <c r="V73" s="304">
        <f t="shared" si="11"/>
        <v>6.2374257359339054E-2</v>
      </c>
      <c r="W73" s="304">
        <f t="shared" si="11"/>
        <v>6.8790728185820313E-2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5.2741782763584405E-2</v>
      </c>
      <c r="C74" s="304">
        <f t="shared" si="12"/>
        <v>4.8244660841819782E-2</v>
      </c>
      <c r="D74" s="304">
        <f t="shared" si="12"/>
        <v>4.7360025910902916E-2</v>
      </c>
      <c r="E74" s="304">
        <f t="shared" si="12"/>
        <v>4.6957131807827346E-2</v>
      </c>
      <c r="F74" s="304">
        <f t="shared" si="12"/>
        <v>4.729445255899755E-2</v>
      </c>
      <c r="G74" s="304">
        <f t="shared" si="12"/>
        <v>4.7581986984741094E-2</v>
      </c>
      <c r="H74" s="304">
        <f t="shared" si="12"/>
        <v>4.6238465009451168E-2</v>
      </c>
      <c r="I74" s="304">
        <f t="shared" si="12"/>
        <v>4.1882797049021453E-2</v>
      </c>
      <c r="J74" s="304">
        <f t="shared" si="12"/>
        <v>4.3661514882187197E-2</v>
      </c>
      <c r="K74" s="304">
        <f t="shared" si="12"/>
        <v>4.9865999221852503E-2</v>
      </c>
      <c r="L74" s="304">
        <f t="shared" si="12"/>
        <v>4.4365229336563297E-2</v>
      </c>
      <c r="M74" s="304">
        <f t="shared" si="12"/>
        <v>4.5215481443260493E-2</v>
      </c>
      <c r="N74" s="304">
        <f t="shared" si="12"/>
        <v>4.3615464982910558E-2</v>
      </c>
      <c r="O74" s="304">
        <f t="shared" si="12"/>
        <v>4.1230412679683574E-2</v>
      </c>
      <c r="P74" s="304">
        <f t="shared" si="12"/>
        <v>4.2820276045845145E-2</v>
      </c>
      <c r="Q74" s="304">
        <f t="shared" si="12"/>
        <v>4.1139987655227875E-2</v>
      </c>
      <c r="R74" s="304">
        <f t="shared" si="12"/>
        <v>4.6845204351555848E-2</v>
      </c>
      <c r="S74" s="304">
        <f t="shared" si="12"/>
        <v>4.1591312142852027E-2</v>
      </c>
      <c r="T74" s="304">
        <f t="shared" si="12"/>
        <v>4.6534982015603923E-2</v>
      </c>
      <c r="U74" s="304">
        <f t="shared" si="12"/>
        <v>4.0025229066542711E-2</v>
      </c>
      <c r="V74" s="304">
        <f t="shared" si="12"/>
        <v>4.1783841252105582E-2</v>
      </c>
      <c r="W74" s="304">
        <f t="shared" si="12"/>
        <v>4.6110908591491417E-2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0.11889647616534441</v>
      </c>
      <c r="C76" s="304">
        <f t="shared" si="14"/>
        <v>0.14433551165828826</v>
      </c>
      <c r="D76" s="304">
        <f t="shared" si="14"/>
        <v>0.14922905517423296</v>
      </c>
      <c r="E76" s="304">
        <f t="shared" si="14"/>
        <v>0.15144608560632028</v>
      </c>
      <c r="F76" s="304">
        <f t="shared" si="14"/>
        <v>0.14910053283847174</v>
      </c>
      <c r="G76" s="304">
        <f t="shared" si="14"/>
        <v>0.14726232206969558</v>
      </c>
      <c r="H76" s="304">
        <f t="shared" si="14"/>
        <v>0.15578433868822802</v>
      </c>
      <c r="I76" s="304">
        <f t="shared" si="14"/>
        <v>0.17883230129718</v>
      </c>
      <c r="J76" s="304">
        <f t="shared" si="14"/>
        <v>0.16954724259155482</v>
      </c>
      <c r="K76" s="304">
        <f t="shared" si="14"/>
        <v>0.13521074405503244</v>
      </c>
      <c r="L76" s="304">
        <f t="shared" si="14"/>
        <v>0.16541940633315597</v>
      </c>
      <c r="M76" s="304">
        <f t="shared" si="14"/>
        <v>0.16069596631997932</v>
      </c>
      <c r="N76" s="304">
        <f t="shared" si="14"/>
        <v>0.16884600238919037</v>
      </c>
      <c r="O76" s="304">
        <f t="shared" si="14"/>
        <v>0.18091965890916603</v>
      </c>
      <c r="P76" s="304">
        <f t="shared" si="14"/>
        <v>0.17163239910060002</v>
      </c>
      <c r="Q76" s="304">
        <f t="shared" si="14"/>
        <v>0.18012157495329748</v>
      </c>
      <c r="R76" s="304">
        <f t="shared" si="14"/>
        <v>0.14987249061130656</v>
      </c>
      <c r="S76" s="304">
        <f t="shared" si="14"/>
        <v>0.17776426897325895</v>
      </c>
      <c r="T76" s="304">
        <f t="shared" si="14"/>
        <v>0.1512233080023668</v>
      </c>
      <c r="U76" s="304">
        <f t="shared" si="14"/>
        <v>0.18536672251148895</v>
      </c>
      <c r="V76" s="304">
        <f t="shared" si="14"/>
        <v>0.17589938215312079</v>
      </c>
      <c r="W76" s="304">
        <f t="shared" si="14"/>
        <v>0.15285508658521516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2.7426657226389727E-2</v>
      </c>
      <c r="C77" s="237">
        <f t="shared" si="15"/>
        <v>3.3294852223730582E-2</v>
      </c>
      <c r="D77" s="237">
        <f t="shared" si="15"/>
        <v>3.4423679123928984E-2</v>
      </c>
      <c r="E77" s="237">
        <f t="shared" si="15"/>
        <v>3.4935096582902045E-2</v>
      </c>
      <c r="F77" s="237">
        <f t="shared" si="15"/>
        <v>3.439403200432925E-2</v>
      </c>
      <c r="G77" s="237">
        <f t="shared" si="15"/>
        <v>3.3969999448520187E-2</v>
      </c>
      <c r="H77" s="237">
        <f t="shared" si="15"/>
        <v>3.5935830869369426E-2</v>
      </c>
      <c r="I77" s="237">
        <f t="shared" si="15"/>
        <v>4.1252460853956181E-2</v>
      </c>
      <c r="J77" s="237">
        <f t="shared" si="15"/>
        <v>3.9110613335347266E-2</v>
      </c>
      <c r="K77" s="237">
        <f t="shared" si="15"/>
        <v>3.1189980141761293E-2</v>
      </c>
      <c r="L77" s="237">
        <f t="shared" si="15"/>
        <v>3.8158417325868152E-2</v>
      </c>
      <c r="M77" s="237">
        <f t="shared" si="15"/>
        <v>3.7068829355315913E-2</v>
      </c>
      <c r="N77" s="237">
        <f t="shared" si="15"/>
        <v>3.894885349784908E-2</v>
      </c>
      <c r="O77" s="237">
        <f t="shared" si="15"/>
        <v>4.1733965803297336E-2</v>
      </c>
      <c r="P77" s="237">
        <f t="shared" si="15"/>
        <v>3.9591610541331958E-2</v>
      </c>
      <c r="Q77" s="237">
        <f t="shared" si="15"/>
        <v>4.1549866359802907E-2</v>
      </c>
      <c r="R77" s="237">
        <f t="shared" si="15"/>
        <v>3.457210474383874E-2</v>
      </c>
      <c r="S77" s="237">
        <f t="shared" si="15"/>
        <v>4.1006090587993455E-2</v>
      </c>
      <c r="T77" s="237">
        <f t="shared" si="15"/>
        <v>3.4883706960783613E-2</v>
      </c>
      <c r="U77" s="237">
        <f t="shared" si="15"/>
        <v>4.2759800151114753E-2</v>
      </c>
      <c r="V77" s="237">
        <f t="shared" si="15"/>
        <v>4.0575904486339638E-2</v>
      </c>
      <c r="W77" s="237">
        <f t="shared" si="15"/>
        <v>3.5260120403002977E-2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101.960208151511</v>
      </c>
      <c r="D81" s="324">
        <f t="shared" si="16"/>
        <v>105.91575251106615</v>
      </c>
      <c r="E81" s="324">
        <f t="shared" si="16"/>
        <v>110.51549896555092</v>
      </c>
      <c r="F81" s="324">
        <f t="shared" si="16"/>
        <v>108.23895091441842</v>
      </c>
      <c r="G81" s="324">
        <f t="shared" si="16"/>
        <v>93.792151207448143</v>
      </c>
      <c r="H81" s="324">
        <f t="shared" si="16"/>
        <v>87.072392026222275</v>
      </c>
      <c r="I81" s="324">
        <f t="shared" si="16"/>
        <v>78.761382371410974</v>
      </c>
      <c r="J81" s="324">
        <f t="shared" si="16"/>
        <v>73.776272626744372</v>
      </c>
      <c r="K81" s="324">
        <f t="shared" si="16"/>
        <v>73.572826684531663</v>
      </c>
      <c r="L81" s="324">
        <f t="shared" si="16"/>
        <v>69.265196416860093</v>
      </c>
      <c r="M81" s="324">
        <f t="shared" si="16"/>
        <v>61.803524648485698</v>
      </c>
      <c r="N81" s="324">
        <f t="shared" si="16"/>
        <v>62.692661169633652</v>
      </c>
      <c r="O81" s="324">
        <f t="shared" si="16"/>
        <v>61.096521775308616</v>
      </c>
      <c r="P81" s="324">
        <f t="shared" si="16"/>
        <v>57.728719467414059</v>
      </c>
      <c r="Q81" s="324">
        <f t="shared" si="16"/>
        <v>57.269464265562732</v>
      </c>
      <c r="R81" s="324">
        <f t="shared" si="16"/>
        <v>56.553604333322589</v>
      </c>
      <c r="S81" s="324">
        <f t="shared" si="16"/>
        <v>56.254919671339692</v>
      </c>
      <c r="T81" s="324">
        <f t="shared" si="16"/>
        <v>56.061305827116094</v>
      </c>
      <c r="U81" s="324">
        <f t="shared" si="16"/>
        <v>55.610520508608737</v>
      </c>
      <c r="V81" s="324">
        <f t="shared" si="16"/>
        <v>58.373479610767873</v>
      </c>
      <c r="W81" s="324">
        <f t="shared" si="16"/>
        <v>55.71654464172564</v>
      </c>
      <c r="DA81" s="95"/>
    </row>
    <row r="82" spans="1:105" ht="12" customHeight="1" x14ac:dyDescent="0.25">
      <c r="A82" s="55" t="s">
        <v>92</v>
      </c>
      <c r="B82" s="336">
        <f>IF(B$6=0,0,B$6/TEL!B$5*1000)</f>
        <v>2.1190355866310564</v>
      </c>
      <c r="C82" s="336">
        <f>IF(C$6=0,0,C$6/TEL!C$5*1000)</f>
        <v>2.5407839069860869</v>
      </c>
      <c r="D82" s="336">
        <f>IF(D$6=0,0,D$6/TEL!D$5*1000)</f>
        <v>2.7288380741089338</v>
      </c>
      <c r="E82" s="336">
        <f>IF(E$6=0,0,E$6/TEL!E$5*1000)</f>
        <v>2.88964879334466</v>
      </c>
      <c r="F82" s="336">
        <f>IF(F$6=0,0,F$6/TEL!F$5*1000)</f>
        <v>2.7862917578640931</v>
      </c>
      <c r="G82" s="336">
        <f>IF(G$6=0,0,G$6/TEL!G$5*1000)</f>
        <v>2.3846352620036715</v>
      </c>
      <c r="H82" s="336">
        <f>IF(H$6=0,0,H$6/TEL!H$5*1000)</f>
        <v>2.3418986214354836</v>
      </c>
      <c r="I82" s="336">
        <f>IF(I$6=0,0,I$6/TEL!I$5*1000)</f>
        <v>2.4317734680948213</v>
      </c>
      <c r="J82" s="336">
        <f>IF(J$6=0,0,J$6/TEL!J$5*1000)</f>
        <v>2.1595897687713235</v>
      </c>
      <c r="K82" s="336">
        <f>IF(K$6=0,0,K$6/TEL!K$5*1000)</f>
        <v>1.7174830720105718</v>
      </c>
      <c r="L82" s="336">
        <f>IF(L$6=0,0,L$6/TEL!L$5*1000)</f>
        <v>1.9781779127068686</v>
      </c>
      <c r="M82" s="336">
        <f>IF(M$6=0,0,M$6/TEL!M$5*1000)</f>
        <v>1.714675883239974</v>
      </c>
      <c r="N82" s="336">
        <f>IF(N$6=0,0,N$6/TEL!N$5*1000)</f>
        <v>1.8275585871361217</v>
      </c>
      <c r="O82" s="336">
        <f>IF(O$6=0,0,O$6/TEL!O$5*1000)</f>
        <v>1.9083853208390653</v>
      </c>
      <c r="P82" s="336">
        <f>IF(P$6=0,0,P$6/TEL!P$5*1000)</f>
        <v>1.7106257996354552</v>
      </c>
      <c r="Q82" s="336">
        <f>IF(Q$6=0,0,Q$6/TEL!Q$5*1000)</f>
        <v>1.7809538949355375</v>
      </c>
      <c r="R82" s="336">
        <f>IF(R$6=0,0,R$6/TEL!R$5*1000)</f>
        <v>1.4633426619361602</v>
      </c>
      <c r="S82" s="336">
        <f>IF(S$6=0,0,S$6/TEL!S$5*1000)</f>
        <v>1.726508817050165</v>
      </c>
      <c r="T82" s="336">
        <f>IF(T$6=0,0,T$6/TEL!T$5*1000)</f>
        <v>1.4636787374619176</v>
      </c>
      <c r="U82" s="336">
        <f>IF(U$6=0,0,U$6/TEL!U$5*1000)</f>
        <v>1.7797235684041954</v>
      </c>
      <c r="V82" s="336">
        <f>IF(V$6=0,0,V$6/TEL!V$5*1000)</f>
        <v>1.7727345809513075</v>
      </c>
      <c r="W82" s="336">
        <f>IF(W$6=0,0,W$6/TEL!W$5*1000)</f>
        <v>1.4703742582371011</v>
      </c>
      <c r="DA82" s="67"/>
    </row>
    <row r="83" spans="1:105" ht="12" customHeight="1" x14ac:dyDescent="0.25">
      <c r="A83" s="202" t="s">
        <v>93</v>
      </c>
      <c r="B83" s="337">
        <f>IF(B$7=0,0,B$7/TEL!B$5*1000)</f>
        <v>1.7386958659536871</v>
      </c>
      <c r="C83" s="337">
        <f>IF(C$7=0,0,C$7/TEL!C$5*1000)</f>
        <v>2.0847457698347376</v>
      </c>
      <c r="D83" s="337">
        <f>IF(D$7=0,0,D$7/TEL!D$5*1000)</f>
        <v>2.2390466249098933</v>
      </c>
      <c r="E83" s="337">
        <f>IF(E$7=0,0,E$7/TEL!E$5*1000)</f>
        <v>2.3709938817186949</v>
      </c>
      <c r="F83" s="337">
        <f>IF(F$7=0,0,F$7/TEL!F$5*1000)</f>
        <v>2.2861881090166922</v>
      </c>
      <c r="G83" s="337">
        <f>IF(G$7=0,0,G$7/TEL!G$5*1000)</f>
        <v>1.9566238047209614</v>
      </c>
      <c r="H83" s="337">
        <f>IF(H$7=0,0,H$7/TEL!H$5*1000)</f>
        <v>1.9215578432291145</v>
      </c>
      <c r="I83" s="337">
        <f>IF(I$7=0,0,I$7/TEL!I$5*1000)</f>
        <v>1.9953013071547272</v>
      </c>
      <c r="J83" s="337">
        <f>IF(J$7=0,0,J$7/TEL!J$5*1000)</f>
        <v>1.771971092325189</v>
      </c>
      <c r="K83" s="337">
        <f>IF(K$7=0,0,K$7/TEL!K$5*1000)</f>
        <v>1.4092168795984188</v>
      </c>
      <c r="L83" s="337">
        <f>IF(L$7=0,0,L$7/TEL!L$5*1000)</f>
        <v>1.623120338631276</v>
      </c>
      <c r="M83" s="337">
        <f>IF(M$7=0,0,M$7/TEL!M$5*1000)</f>
        <v>1.4069135452225432</v>
      </c>
      <c r="N83" s="337">
        <f>IF(N$7=0,0,N$7/TEL!N$5*1000)</f>
        <v>1.4995352509834843</v>
      </c>
      <c r="O83" s="337">
        <f>IF(O$7=0,0,O$7/TEL!O$5*1000)</f>
        <v>1.5658546222269256</v>
      </c>
      <c r="P83" s="337">
        <f>IF(P$7=0,0,P$7/TEL!P$5*1000)</f>
        <v>1.4035903997008863</v>
      </c>
      <c r="Q83" s="337">
        <f>IF(Q$7=0,0,Q$7/TEL!Q$5*1000)</f>
        <v>1.4612955035368507</v>
      </c>
      <c r="R83" s="337">
        <f>IF(R$7=0,0,R$7/TEL!R$5*1000)</f>
        <v>1.2006914149219776</v>
      </c>
      <c r="S83" s="337">
        <f>IF(S$7=0,0,S$7/TEL!S$5*1000)</f>
        <v>1.4166226191180842</v>
      </c>
      <c r="T83" s="337">
        <f>IF(T$7=0,0,T$7/TEL!T$5*1000)</f>
        <v>1.2009671691995223</v>
      </c>
      <c r="U83" s="337">
        <f>IF(U$7=0,0,U$7/TEL!U$5*1000)</f>
        <v>1.4602860048444679</v>
      </c>
      <c r="V83" s="337">
        <f>IF(V$7=0,0,V$7/TEL!V$5*1000)</f>
        <v>1.4545514510369697</v>
      </c>
      <c r="W83" s="337">
        <f>IF(W$7=0,0,W$7/TEL!W$5*1000)</f>
        <v>1.2064609298355697</v>
      </c>
      <c r="DA83" s="174"/>
    </row>
    <row r="84" spans="1:105" ht="12" customHeight="1" x14ac:dyDescent="0.25">
      <c r="A84" s="202" t="s">
        <v>94</v>
      </c>
      <c r="B84" s="337">
        <f>IF(B$8=0,0,B$8/TEL!B$5*1000)</f>
        <v>1.2496876536542125</v>
      </c>
      <c r="C84" s="337">
        <f>IF(C$8=0,0,C$8/TEL!C$5*1000)</f>
        <v>1.4984110220687175</v>
      </c>
      <c r="D84" s="337">
        <f>IF(D$8=0,0,D$8/TEL!D$5*1000)</f>
        <v>1.609314761653986</v>
      </c>
      <c r="E84" s="337">
        <f>IF(E$8=0,0,E$8/TEL!E$5*1000)</f>
        <v>1.7041518524853125</v>
      </c>
      <c r="F84" s="337">
        <f>IF(F$8=0,0,F$8/TEL!F$5*1000)</f>
        <v>1.6431977033557477</v>
      </c>
      <c r="G84" s="337">
        <f>IF(G$8=0,0,G$8/TEL!G$5*1000)</f>
        <v>1.406323359643191</v>
      </c>
      <c r="H84" s="337">
        <f>IF(H$8=0,0,H$8/TEL!H$5*1000)</f>
        <v>1.3811196998209265</v>
      </c>
      <c r="I84" s="337">
        <f>IF(I$8=0,0,I$8/TEL!I$5*1000)</f>
        <v>1.4341228145174594</v>
      </c>
      <c r="J84" s="337">
        <f>IF(J$8=0,0,J$8/TEL!J$5*1000)</f>
        <v>1.2736042226087301</v>
      </c>
      <c r="K84" s="337">
        <f>IF(K$8=0,0,K$8/TEL!K$5*1000)</f>
        <v>1.0128746322113633</v>
      </c>
      <c r="L84" s="337">
        <f>IF(L$8=0,0,L$8/TEL!L$5*1000)</f>
        <v>1.1666177433912297</v>
      </c>
      <c r="M84" s="337">
        <f>IF(M$8=0,0,M$8/TEL!M$5*1000)</f>
        <v>1.0112191106287032</v>
      </c>
      <c r="N84" s="337">
        <f>IF(N$8=0,0,N$8/TEL!N$5*1000)</f>
        <v>1.0777909616443795</v>
      </c>
      <c r="O84" s="337">
        <f>IF(O$8=0,0,O$8/TEL!O$5*1000)</f>
        <v>1.1254580097256028</v>
      </c>
      <c r="P84" s="337">
        <f>IF(P$8=0,0,P$8/TEL!P$5*1000)</f>
        <v>1.008830599785012</v>
      </c>
      <c r="Q84" s="337">
        <f>IF(Q$8=0,0,Q$8/TEL!Q$5*1000)</f>
        <v>1.0503061431671123</v>
      </c>
      <c r="R84" s="337">
        <f>IF(R$8=0,0,R$8/TEL!R$5*1000)</f>
        <v>0.86299695447517122</v>
      </c>
      <c r="S84" s="337">
        <f>IF(S$8=0,0,S$8/TEL!S$5*1000)</f>
        <v>1.0181975074911231</v>
      </c>
      <c r="T84" s="337">
        <f>IF(T$8=0,0,T$8/TEL!T$5*1000)</f>
        <v>0.86319515286215642</v>
      </c>
      <c r="U84" s="337">
        <f>IF(U$8=0,0,U$8/TEL!U$5*1000)</f>
        <v>1.0495805659819615</v>
      </c>
      <c r="V84" s="337">
        <f>IF(V$8=0,0,V$8/TEL!V$5*1000)</f>
        <v>1.0454588554328219</v>
      </c>
      <c r="W84" s="337">
        <f>IF(W$8=0,0,W$8/TEL!W$5*1000)</f>
        <v>0.86714379331931624</v>
      </c>
      <c r="DA84" s="174"/>
    </row>
    <row r="85" spans="1:105" ht="12" customHeight="1" x14ac:dyDescent="0.25">
      <c r="A85" s="202" t="s">
        <v>95</v>
      </c>
      <c r="B85" s="337">
        <f>IF(B$9=0,0,B$9/TEL!B$5*1000)</f>
        <v>2.4450410614973732</v>
      </c>
      <c r="C85" s="337">
        <f>IF(C$9=0,0,C$9/TEL!C$5*1000)</f>
        <v>2.9316737388300989</v>
      </c>
      <c r="D85" s="337">
        <f>IF(D$9=0,0,D$9/TEL!D$5*1000)</f>
        <v>3.148659316279538</v>
      </c>
      <c r="E85" s="337">
        <f>IF(E$9=0,0,E$9/TEL!E$5*1000)</f>
        <v>3.3342101461669147</v>
      </c>
      <c r="F85" s="337">
        <f>IF(F$9=0,0,F$9/TEL!F$5*1000)</f>
        <v>3.2149520283047233</v>
      </c>
      <c r="G85" s="337">
        <f>IF(G$9=0,0,G$9/TEL!G$5*1000)</f>
        <v>2.7515022253888524</v>
      </c>
      <c r="H85" s="337">
        <f>IF(H$9=0,0,H$9/TEL!H$5*1000)</f>
        <v>2.7021907170409429</v>
      </c>
      <c r="I85" s="337">
        <f>IF(I$9=0,0,I$9/TEL!I$5*1000)</f>
        <v>2.8058924631863333</v>
      </c>
      <c r="J85" s="337">
        <f>IF(J$9=0,0,J$9/TEL!J$5*1000)</f>
        <v>2.4918343485822976</v>
      </c>
      <c r="K85" s="337">
        <f>IF(K$9=0,0,K$9/TEL!K$5*1000)</f>
        <v>1.9817112369352763</v>
      </c>
      <c r="L85" s="337">
        <f>IF(L$9=0,0,L$9/TEL!L$5*1000)</f>
        <v>2.2825129762002323</v>
      </c>
      <c r="M85" s="337">
        <f>IF(M$9=0,0,M$9/TEL!M$5*1000)</f>
        <v>1.9784721729692016</v>
      </c>
      <c r="N85" s="337">
        <f>IF(N$9=0,0,N$9/TEL!N$5*1000)</f>
        <v>2.1087214466955242</v>
      </c>
      <c r="O85" s="337">
        <f>IF(O$9=0,0,O$9/TEL!O$5*1000)</f>
        <v>2.2019830625066144</v>
      </c>
      <c r="P85" s="337">
        <f>IF(P$9=0,0,P$9/TEL!P$5*1000)</f>
        <v>1.9737989995793712</v>
      </c>
      <c r="Q85" s="337">
        <f>IF(Q$9=0,0,Q$9/TEL!Q$5*1000)</f>
        <v>2.0549468018486969</v>
      </c>
      <c r="R85" s="337">
        <f>IF(R$9=0,0,R$9/TEL!R$5*1000)</f>
        <v>1.6884723022340309</v>
      </c>
      <c r="S85" s="337">
        <f>IF(S$9=0,0,S$9/TEL!S$5*1000)</f>
        <v>1.9921255581348061</v>
      </c>
      <c r="T85" s="337">
        <f>IF(T$9=0,0,T$9/TEL!T$5*1000)</f>
        <v>1.6888600816868276</v>
      </c>
      <c r="U85" s="337">
        <f>IF(U$9=0,0,U$9/TEL!U$5*1000)</f>
        <v>2.0535271943125335</v>
      </c>
      <c r="V85" s="337">
        <f>IF(V$9=0,0,V$9/TEL!V$5*1000)</f>
        <v>2.0454629780207392</v>
      </c>
      <c r="W85" s="337">
        <f>IF(W$9=0,0,W$9/TEL!W$5*1000)</f>
        <v>1.6965856825812711</v>
      </c>
      <c r="DA85" s="174"/>
    </row>
    <row r="86" spans="1:105" ht="12" customHeight="1" x14ac:dyDescent="0.25">
      <c r="A86" s="56" t="s">
        <v>96</v>
      </c>
      <c r="B86" s="338">
        <f>IF(B$10=0,0,B$10/TEL!B$5*1000)</f>
        <v>10.764100479147251</v>
      </c>
      <c r="C86" s="338">
        <f>IF(C$10=0,0,C$10/TEL!C$5*1000)</f>
        <v>9.4445114980418943</v>
      </c>
      <c r="D86" s="338">
        <f>IF(D$10=0,0,D$10/TEL!D$5*1000)</f>
        <v>9.5966233117401103</v>
      </c>
      <c r="E86" s="338">
        <f>IF(E$10=0,0,E$10/TEL!E$5*1000)</f>
        <v>9.9152077796560008</v>
      </c>
      <c r="F86" s="338">
        <f>IF(F$10=0,0,F$10/TEL!F$5*1000)</f>
        <v>9.9229392218167103</v>
      </c>
      <c r="G86" s="338">
        <f>IF(G$10=0,0,G$10/TEL!G$5*1000)</f>
        <v>8.7177896524112022</v>
      </c>
      <c r="H86" s="338">
        <f>IF(H$10=0,0,H$10/TEL!H$5*1000)</f>
        <v>7.5961651406060851</v>
      </c>
      <c r="I86" s="338">
        <f>IF(I$10=0,0,I$10/TEL!I$5*1000)</f>
        <v>6.293060508251445</v>
      </c>
      <c r="J86" s="338">
        <f>IF(J$10=0,0,J$10/TEL!J$5*1000)</f>
        <v>6.0950326938319552</v>
      </c>
      <c r="K86" s="338">
        <f>IF(K$10=0,0,K$10/TEL!K$5*1000)</f>
        <v>7.1090323709700076</v>
      </c>
      <c r="L86" s="338">
        <f>IF(L$10=0,0,L$10/TEL!L$5*1000)</f>
        <v>5.860827619459382</v>
      </c>
      <c r="M86" s="338">
        <f>IF(M$10=0,0,M$10/TEL!M$5*1000)</f>
        <v>5.3525141737252255</v>
      </c>
      <c r="N86" s="338">
        <f>IF(N$10=0,0,N$10/TEL!N$5*1000)</f>
        <v>5.3122851248463574</v>
      </c>
      <c r="O86" s="338">
        <f>IF(O$10=0,0,O$10/TEL!O$5*1000)</f>
        <v>5.0144823406631991</v>
      </c>
      <c r="P86" s="338">
        <f>IF(P$10=0,0,P$10/TEL!P$5*1000)</f>
        <v>5.0227686749853069</v>
      </c>
      <c r="Q86" s="338">
        <f>IF(Q$10=0,0,Q$10/TEL!Q$5*1000)</f>
        <v>4.8772596999716304</v>
      </c>
      <c r="R86" s="338">
        <f>IF(R$10=0,0,R$10/TEL!R$5*1000)</f>
        <v>5.3774199043333919</v>
      </c>
      <c r="S86" s="338">
        <f>IF(S$10=0,0,S$10/TEL!S$5*1000)</f>
        <v>4.8395968457604157</v>
      </c>
      <c r="T86" s="338">
        <f>IF(T$10=0,0,T$10/TEL!T$5*1000)</f>
        <v>5.3432969007144209</v>
      </c>
      <c r="U86" s="338">
        <f>IF(U$10=0,0,U$10/TEL!U$5*1000)</f>
        <v>4.7280848817910153</v>
      </c>
      <c r="V86" s="338">
        <f>IF(V$10=0,0,V$10/TEL!V$5*1000)</f>
        <v>5.1612621006254287</v>
      </c>
      <c r="W86" s="338">
        <f>IF(W$10=0,0,W$10/TEL!W$5*1000)</f>
        <v>5.3578505472693756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5.1042451934655357</v>
      </c>
      <c r="C87" s="351">
        <f>IF(C$16=0,0,C$16/TEL!C$5*1000)</f>
        <v>4.6115959327790561</v>
      </c>
      <c r="D87" s="351">
        <f>IF(D$16=0,0,D$16/TEL!D$5*1000)</f>
        <v>4.7026619843408124</v>
      </c>
      <c r="E87" s="351">
        <f>IF(E$16=0,0,E$16/TEL!E$5*1000)</f>
        <v>4.8651476734998571</v>
      </c>
      <c r="F87" s="351">
        <f>IF(F$16=0,0,F$16/TEL!F$5*1000)</f>
        <v>4.7991580584915292</v>
      </c>
      <c r="G87" s="351">
        <f>IF(G$16=0,0,G$16/TEL!G$5*1000)</f>
        <v>4.1838908606471872</v>
      </c>
      <c r="H87" s="351">
        <f>IF(H$16=0,0,H$16/TEL!H$5*1000)</f>
        <v>3.774462892494086</v>
      </c>
      <c r="I87" s="351">
        <f>IF(I$16=0,0,I$16/TEL!I$5*1000)</f>
        <v>3.0925753060895462</v>
      </c>
      <c r="J87" s="351">
        <f>IF(J$16=0,0,J$16/TEL!J$5*1000)</f>
        <v>3.0198598361670927</v>
      </c>
      <c r="K87" s="351">
        <f>IF(K$16=0,0,K$16/TEL!K$5*1000)</f>
        <v>3.4394836108128213</v>
      </c>
      <c r="L87" s="351">
        <f>IF(L$16=0,0,L$16/TEL!L$5*1000)</f>
        <v>2.8809059288213414</v>
      </c>
      <c r="M87" s="351">
        <f>IF(M$16=0,0,M$16/TEL!M$5*1000)</f>
        <v>2.6198213642547152</v>
      </c>
      <c r="N87" s="351">
        <f>IF(N$16=0,0,N$16/TEL!N$5*1000)</f>
        <v>2.5634714699340315</v>
      </c>
      <c r="O87" s="351">
        <f>IF(O$16=0,0,O$16/TEL!O$5*1000)</f>
        <v>2.3615951307086687</v>
      </c>
      <c r="P87" s="351">
        <f>IF(P$16=0,0,P$16/TEL!P$5*1000)</f>
        <v>2.3174622219073338</v>
      </c>
      <c r="Q87" s="351">
        <f>IF(Q$16=0,0,Q$16/TEL!Q$5*1000)</f>
        <v>2.2088109871000934</v>
      </c>
      <c r="R87" s="351">
        <f>IF(R$16=0,0,R$16/TEL!R$5*1000)</f>
        <v>2.4836860798233098</v>
      </c>
      <c r="S87" s="351">
        <f>IF(S$16=0,0,S$16/TEL!S$5*1000)</f>
        <v>2.1934836783953968</v>
      </c>
      <c r="T87" s="351">
        <f>IF(T$16=0,0,T$16/TEL!T$5*1000)</f>
        <v>2.4457611172838618</v>
      </c>
      <c r="U87" s="351">
        <f>IF(U$16=0,0,U$16/TEL!U$5*1000)</f>
        <v>2.086709833000064</v>
      </c>
      <c r="V87" s="351">
        <f>IF(V$16=0,0,V$16/TEL!V$5*1000)</f>
        <v>2.2866264425525116</v>
      </c>
      <c r="W87" s="351">
        <f>IF(W$16=0,0,W$16/TEL!W$5*1000)</f>
        <v>2.4085692159453367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43.386084144457065</v>
      </c>
      <c r="C88" s="351">
        <f>IF(C$27=0,0,C$27/TEL!C$5*1000)</f>
        <v>39.198565428621976</v>
      </c>
      <c r="D88" s="351">
        <f>IF(D$27=0,0,D$27/TEL!D$5*1000)</f>
        <v>39.972626866896924</v>
      </c>
      <c r="E88" s="351">
        <f>IF(E$27=0,0,E$27/TEL!E$5*1000)</f>
        <v>41.353755224748774</v>
      </c>
      <c r="F88" s="351">
        <f>IF(F$27=0,0,F$27/TEL!F$5*1000)</f>
        <v>40.792843497177998</v>
      </c>
      <c r="G88" s="351">
        <f>IF(G$27=0,0,G$27/TEL!G$5*1000)</f>
        <v>35.563072315501081</v>
      </c>
      <c r="H88" s="351">
        <f>IF(H$27=0,0,H$27/TEL!H$5*1000)</f>
        <v>32.082934586199727</v>
      </c>
      <c r="I88" s="351">
        <f>IF(I$27=0,0,I$27/TEL!I$5*1000)</f>
        <v>26.286890101761131</v>
      </c>
      <c r="J88" s="351">
        <f>IF(J$27=0,0,J$27/TEL!J$5*1000)</f>
        <v>25.668808607420285</v>
      </c>
      <c r="K88" s="351">
        <f>IF(K$27=0,0,K$27/TEL!K$5*1000)</f>
        <v>29.23561069190901</v>
      </c>
      <c r="L88" s="351">
        <f>IF(L$27=0,0,L$27/TEL!L$5*1000)</f>
        <v>24.487700394981413</v>
      </c>
      <c r="M88" s="351">
        <f>IF(M$27=0,0,M$27/TEL!M$5*1000)</f>
        <v>22.268481596165081</v>
      </c>
      <c r="N88" s="351">
        <f>IF(N$27=0,0,N$27/TEL!N$5*1000)</f>
        <v>21.789507494439267</v>
      </c>
      <c r="O88" s="351">
        <f>IF(O$27=0,0,O$27/TEL!O$5*1000)</f>
        <v>20.073558611023689</v>
      </c>
      <c r="P88" s="351">
        <f>IF(P$27=0,0,P$27/TEL!P$5*1000)</f>
        <v>19.698428886212351</v>
      </c>
      <c r="Q88" s="351">
        <f>IF(Q$27=0,0,Q$27/TEL!Q$5*1000)</f>
        <v>18.774893390350776</v>
      </c>
      <c r="R88" s="351">
        <f>IF(R$27=0,0,R$27/TEL!R$5*1000)</f>
        <v>21.111331678498143</v>
      </c>
      <c r="S88" s="351">
        <f>IF(S$27=0,0,S$27/TEL!S$5*1000)</f>
        <v>18.644611266360872</v>
      </c>
      <c r="T88" s="351">
        <f>IF(T$27=0,0,T$27/TEL!T$5*1000)</f>
        <v>20.78896949691282</v>
      </c>
      <c r="U88" s="351">
        <f>IF(U$27=0,0,U$27/TEL!U$5*1000)</f>
        <v>17.737033580500537</v>
      </c>
      <c r="V88" s="351">
        <f>IF(V$27=0,0,V$27/TEL!V$5*1000)</f>
        <v>19.436324761696355</v>
      </c>
      <c r="W88" s="351">
        <f>IF(W$27=0,0,W$27/TEL!W$5*1000)</f>
        <v>20.472838335535378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7.7154629051694865</v>
      </c>
      <c r="C89" s="351">
        <f>IF(C$38=0,0,C$38/TEL!C$5*1000)</f>
        <v>9.2510593536416454</v>
      </c>
      <c r="D89" s="351">
        <f>IF(D$38=0,0,D$38/TEL!D$5*1000)</f>
        <v>9.9357693980376514</v>
      </c>
      <c r="E89" s="351">
        <f>IF(E$38=0,0,E$38/TEL!E$5*1000)</f>
        <v>10.521285350126707</v>
      </c>
      <c r="F89" s="351">
        <f>IF(F$38=0,0,F$38/TEL!F$5*1000)</f>
        <v>10.144959733761569</v>
      </c>
      <c r="G89" s="351">
        <f>IF(G$38=0,0,G$38/TEL!G$5*1000)</f>
        <v>8.6825181334492658</v>
      </c>
      <c r="H89" s="351">
        <f>IF(H$38=0,0,H$38/TEL!H$5*1000)</f>
        <v>8.5269129293291925</v>
      </c>
      <c r="I89" s="351">
        <f>IF(I$38=0,0,I$38/TEL!I$5*1000)</f>
        <v>8.8541495504990984</v>
      </c>
      <c r="J89" s="351">
        <f>IF(J$38=0,0,J$38/TEL!J$5*1000)</f>
        <v>7.8631217221930285</v>
      </c>
      <c r="K89" s="351">
        <f>IF(K$38=0,0,K$38/TEL!K$5*1000)</f>
        <v>6.2533999032179812</v>
      </c>
      <c r="L89" s="351">
        <f>IF(L$38=0,0,L$38/TEL!L$5*1000)</f>
        <v>7.202596502676287</v>
      </c>
      <c r="M89" s="351">
        <f>IF(M$38=0,0,M$38/TEL!M$5*1000)</f>
        <v>6.2431788569250335</v>
      </c>
      <c r="N89" s="351">
        <f>IF(N$38=0,0,N$38/TEL!N$5*1000)</f>
        <v>6.6541876762392116</v>
      </c>
      <c r="O89" s="351">
        <f>IF(O$38=0,0,O$38/TEL!O$5*1000)</f>
        <v>6.9484798861319819</v>
      </c>
      <c r="P89" s="351">
        <f>IF(P$38=0,0,P$38/TEL!P$5*1000)</f>
        <v>6.2284323986726813</v>
      </c>
      <c r="Q89" s="351">
        <f>IF(Q$38=0,0,Q$38/TEL!Q$5*1000)</f>
        <v>6.4844987969447754</v>
      </c>
      <c r="R89" s="351">
        <f>IF(R$38=0,0,R$38/TEL!R$5*1000)</f>
        <v>5.3280681537162744</v>
      </c>
      <c r="S89" s="351">
        <f>IF(S$38=0,0,S$38/TEL!S$5*1000)</f>
        <v>6.2862628723364971</v>
      </c>
      <c r="T89" s="351">
        <f>IF(T$38=0,0,T$38/TEL!T$5*1000)</f>
        <v>5.3292918133228815</v>
      </c>
      <c r="U89" s="351">
        <f>IF(U$38=0,0,U$38/TEL!U$5*1000)</f>
        <v>6.4800191464973276</v>
      </c>
      <c r="V89" s="351">
        <f>IF(V$38=0,0,V$38/TEL!V$5*1000)</f>
        <v>6.4545720639765527</v>
      </c>
      <c r="W89" s="351">
        <f>IF(W$38=0,0,W$38/TEL!W$5*1000)</f>
        <v>5.3536703761453435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25.876282120594791</v>
      </c>
      <c r="C90" s="351">
        <f>IF(C$39=0,0,C$39/TEL!C$5*1000)</f>
        <v>27.004111437601424</v>
      </c>
      <c r="D90" s="351">
        <f>IF(D$39=0,0,D$39/TEL!D$5*1000)</f>
        <v>28.336202294487876</v>
      </c>
      <c r="E90" s="351">
        <f>IF(E$39=0,0,E$39/TEL!E$5*1000)</f>
        <v>29.70022863353487</v>
      </c>
      <c r="F90" s="351">
        <f>IF(F$39=0,0,F$39/TEL!F$5*1000)</f>
        <v>28.925646862763838</v>
      </c>
      <c r="G90" s="351">
        <f>IF(G$39=0,0,G$39/TEL!G$5*1000)</f>
        <v>24.959676268890185</v>
      </c>
      <c r="H90" s="351">
        <f>IF(H$39=0,0,H$39/TEL!H$5*1000)</f>
        <v>23.616130842820965</v>
      </c>
      <c r="I90" s="351">
        <f>IF(I$39=0,0,I$39/TEL!I$5*1000)</f>
        <v>22.31851600877631</v>
      </c>
      <c r="J90" s="351">
        <f>IF(J$39=0,0,J$39/TEL!J$5*1000)</f>
        <v>20.547015062816715</v>
      </c>
      <c r="K90" s="351">
        <f>IF(K$39=0,0,K$39/TEL!K$5*1000)</f>
        <v>19.119279283602427</v>
      </c>
      <c r="L90" s="351">
        <f>IF(L$39=0,0,L$39/TEL!L$5*1000)</f>
        <v>19.139686728959287</v>
      </c>
      <c r="M90" s="351">
        <f>IF(M$39=0,0,M$39/TEL!M$5*1000)</f>
        <v>16.917263636603444</v>
      </c>
      <c r="N90" s="351">
        <f>IF(N$39=0,0,N$39/TEL!N$5*1000)</f>
        <v>17.41779588242893</v>
      </c>
      <c r="O90" s="351">
        <f>IF(O$39=0,0,O$39/TEL!O$5*1000)</f>
        <v>17.346924641011729</v>
      </c>
      <c r="P90" s="351">
        <f>IF(P$39=0,0,P$39/TEL!P$5*1000)</f>
        <v>16.079208508731991</v>
      </c>
      <c r="Q90" s="351">
        <f>IF(Q$39=0,0,Q$39/TEL!Q$5*1000)</f>
        <v>16.196960460975621</v>
      </c>
      <c r="R90" s="351">
        <f>IF(R$39=0,0,R$39/TEL!R$5*1000)</f>
        <v>15.082418050730892</v>
      </c>
      <c r="S90" s="351">
        <f>IF(S$39=0,0,S$39/TEL!S$5*1000)</f>
        <v>15.830716174629091</v>
      </c>
      <c r="T90" s="351">
        <f>IF(T$39=0,0,T$39/TEL!T$5*1000)</f>
        <v>14.981659193359697</v>
      </c>
      <c r="U90" s="351">
        <f>IF(U$39=0,0,U$39/TEL!U$5*1000)</f>
        <v>15.857660990029052</v>
      </c>
      <c r="V90" s="351">
        <f>IF(V$39=0,0,V$39/TEL!V$5*1000)</f>
        <v>16.34792964325338</v>
      </c>
      <c r="W90" s="351">
        <f>IF(W$39=0,0,W$39/TEL!W$5*1000)</f>
        <v>14.918479430350413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2.8312506906466703</v>
      </c>
      <c r="C91" s="339">
        <f>IF(C$59=0,0,C$59/TEL!C$5*1000)</f>
        <v>3.3947500631053673</v>
      </c>
      <c r="D91" s="339">
        <f>IF(D$59=0,0,D$59/TEL!D$5*1000)</f>
        <v>3.6460098786104145</v>
      </c>
      <c r="E91" s="339">
        <f>IF(E$59=0,0,E$59/TEL!E$5*1000)</f>
        <v>3.8608696302691334</v>
      </c>
      <c r="F91" s="339">
        <f>IF(F$59=0,0,F$59/TEL!F$5*1000)</f>
        <v>3.7227739418655319</v>
      </c>
      <c r="G91" s="339">
        <f>IF(G$59=0,0,G$59/TEL!G$5*1000)</f>
        <v>3.1861193247925361</v>
      </c>
      <c r="H91" s="339">
        <f>IF(H$59=0,0,H$59/TEL!H$5*1000)</f>
        <v>3.129018753245755</v>
      </c>
      <c r="I91" s="339">
        <f>IF(I$59=0,0,I$59/TEL!I$5*1000)</f>
        <v>3.2491008430801065</v>
      </c>
      <c r="J91" s="339">
        <f>IF(J$59=0,0,J$59/TEL!J$5*1000)</f>
        <v>2.885435272027765</v>
      </c>
      <c r="K91" s="339">
        <f>IF(K$59=0,0,K$59/TEL!K$5*1000)</f>
        <v>2.2947350032637877</v>
      </c>
      <c r="L91" s="339">
        <f>IF(L$59=0,0,L$59/TEL!L$5*1000)</f>
        <v>2.6430502710327746</v>
      </c>
      <c r="M91" s="339">
        <f>IF(M$59=0,0,M$59/TEL!M$5*1000)</f>
        <v>2.2909843087517769</v>
      </c>
      <c r="N91" s="339">
        <f>IF(N$59=0,0,N$59/TEL!N$5*1000)</f>
        <v>2.4418072752863531</v>
      </c>
      <c r="O91" s="339">
        <f>IF(O$59=0,0,O$59/TEL!O$5*1000)</f>
        <v>2.5498001504711412</v>
      </c>
      <c r="P91" s="339">
        <f>IF(P$59=0,0,P$59/TEL!P$5*1000)</f>
        <v>2.2855729782036653</v>
      </c>
      <c r="Q91" s="339">
        <f>IF(Q$59=0,0,Q$59/TEL!Q$5*1000)</f>
        <v>2.3795385867316408</v>
      </c>
      <c r="R91" s="339">
        <f>IF(R$59=0,0,R$59/TEL!R$5*1000)</f>
        <v>1.955177132653241</v>
      </c>
      <c r="S91" s="339">
        <f>IF(S$59=0,0,S$59/TEL!S$5*1000)</f>
        <v>2.3067943320632507</v>
      </c>
      <c r="T91" s="339">
        <f>IF(T$59=0,0,T$59/TEL!T$5*1000)</f>
        <v>1.9556261643119892</v>
      </c>
      <c r="U91" s="339">
        <f>IF(U$59=0,0,U$59/TEL!U$5*1000)</f>
        <v>2.3778947432475772</v>
      </c>
      <c r="V91" s="339">
        <f>IF(V$59=0,0,V$59/TEL!V$5*1000)</f>
        <v>2.368556733221812</v>
      </c>
      <c r="W91" s="339">
        <f>IF(W$59=0,0,W$59/TEL!W$5*1000)</f>
        <v>1.9645720725065363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ES: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583.37283177107963</v>
      </c>
      <c r="C5" s="225">
        <v>482.8779466877412</v>
      </c>
      <c r="D5" s="225">
        <v>497.67850580117022</v>
      </c>
      <c r="E5" s="225">
        <v>482.5105196549444</v>
      </c>
      <c r="F5" s="225">
        <v>482.80985447316198</v>
      </c>
      <c r="G5" s="225">
        <v>473.88981892172308</v>
      </c>
      <c r="H5" s="225">
        <v>303.23694604583312</v>
      </c>
      <c r="I5" s="225">
        <v>261.51249989264431</v>
      </c>
      <c r="J5" s="225">
        <v>233.7620308869017</v>
      </c>
      <c r="K5" s="225">
        <v>247.36419071095821</v>
      </c>
      <c r="L5" s="225">
        <v>208.51146606061459</v>
      </c>
      <c r="M5" s="225">
        <v>201.6724602353257</v>
      </c>
      <c r="N5" s="225">
        <v>189.68480879347871</v>
      </c>
      <c r="O5" s="225">
        <v>165.3572623021789</v>
      </c>
      <c r="P5" s="225">
        <v>158.79233871414809</v>
      </c>
      <c r="Q5" s="225">
        <v>156.56554299830501</v>
      </c>
      <c r="R5" s="225">
        <v>183.00549661477541</v>
      </c>
      <c r="S5" s="225">
        <v>152.88157508036889</v>
      </c>
      <c r="T5" s="225">
        <v>167.48003099682961</v>
      </c>
      <c r="U5" s="225">
        <v>182.9579046184098</v>
      </c>
      <c r="V5" s="225">
        <v>170.30822480884461</v>
      </c>
      <c r="W5" s="225">
        <v>143.96276124219619</v>
      </c>
      <c r="DA5" s="89" t="s">
        <v>2761</v>
      </c>
    </row>
    <row r="6" spans="1:105" ht="12" customHeight="1" x14ac:dyDescent="0.25">
      <c r="A6" s="55" t="s">
        <v>92</v>
      </c>
      <c r="B6" s="261">
        <v>11.96711073942642</v>
      </c>
      <c r="C6" s="261">
        <v>12.083138132841651</v>
      </c>
      <c r="D6" s="261">
        <v>12.87789684186037</v>
      </c>
      <c r="E6" s="261">
        <v>12.68461549741248</v>
      </c>
      <c r="F6" s="261">
        <v>12.447156814735809</v>
      </c>
      <c r="G6" s="261">
        <v>12.076628556330011</v>
      </c>
      <c r="H6" s="261">
        <v>8.2268185715597983</v>
      </c>
      <c r="I6" s="261">
        <v>8.1560236584473369</v>
      </c>
      <c r="J6" s="261">
        <v>6.9165803722491539</v>
      </c>
      <c r="K6" s="261">
        <v>5.8008677764665588</v>
      </c>
      <c r="L6" s="261">
        <v>6.0044414023545336</v>
      </c>
      <c r="M6" s="261">
        <v>5.6316007894299247</v>
      </c>
      <c r="N6" s="261">
        <v>5.536258024944777</v>
      </c>
      <c r="O6" s="261">
        <v>5.1160198068720364</v>
      </c>
      <c r="P6" s="261">
        <v>4.645353941427488</v>
      </c>
      <c r="Q6" s="261">
        <v>4.8080118386992972</v>
      </c>
      <c r="R6" s="261">
        <v>4.6778459600730944</v>
      </c>
      <c r="S6" s="261">
        <v>4.6342938873742732</v>
      </c>
      <c r="T6" s="261">
        <v>4.3132831157788223</v>
      </c>
      <c r="U6" s="261">
        <v>5.762141001370404</v>
      </c>
      <c r="V6" s="261">
        <v>5.0848664989667087</v>
      </c>
      <c r="W6" s="261">
        <v>3.7385896604593518</v>
      </c>
      <c r="DA6" s="67" t="s">
        <v>2762</v>
      </c>
    </row>
    <row r="7" spans="1:105" ht="12" customHeight="1" x14ac:dyDescent="0.25">
      <c r="A7" s="202" t="s">
        <v>93</v>
      </c>
      <c r="B7" s="226">
        <v>2.5223156563518629</v>
      </c>
      <c r="C7" s="226">
        <v>2.5467708249676901</v>
      </c>
      <c r="D7" s="226">
        <v>2.714282631152912</v>
      </c>
      <c r="E7" s="226">
        <v>2.673544597403839</v>
      </c>
      <c r="F7" s="226">
        <v>2.623495277556001</v>
      </c>
      <c r="G7" s="226">
        <v>2.5453987973238381</v>
      </c>
      <c r="H7" s="226">
        <v>1.733971861449167</v>
      </c>
      <c r="I7" s="226">
        <v>1.719050371908228</v>
      </c>
      <c r="J7" s="226">
        <v>1.457812110308609</v>
      </c>
      <c r="K7" s="226">
        <v>1.222652646206724</v>
      </c>
      <c r="L7" s="226">
        <v>1.265559990759481</v>
      </c>
      <c r="M7" s="226">
        <v>1.186976134072562</v>
      </c>
      <c r="N7" s="226">
        <v>1.1668806780500429</v>
      </c>
      <c r="O7" s="226">
        <v>1.0783067975268079</v>
      </c>
      <c r="P7" s="226">
        <v>0.97910424921161743</v>
      </c>
      <c r="Q7" s="226">
        <v>1.013387759229309</v>
      </c>
      <c r="R7" s="226">
        <v>0.98595261295795422</v>
      </c>
      <c r="S7" s="226">
        <v>0.97677311447860182</v>
      </c>
      <c r="T7" s="226">
        <v>0.90911346690926653</v>
      </c>
      <c r="U7" s="226">
        <v>1.214490178818231</v>
      </c>
      <c r="V7" s="226">
        <v>1.0717405947074521</v>
      </c>
      <c r="W7" s="226">
        <v>0.78798495631734999</v>
      </c>
      <c r="DA7" s="174" t="s">
        <v>2763</v>
      </c>
    </row>
    <row r="8" spans="1:105" ht="12" customHeight="1" x14ac:dyDescent="0.25">
      <c r="A8" s="202" t="s">
        <v>94</v>
      </c>
      <c r="B8" s="226">
        <v>9.7737851746949715</v>
      </c>
      <c r="C8" s="226">
        <v>9.8685471303844228</v>
      </c>
      <c r="D8" s="226">
        <v>10.517642894333131</v>
      </c>
      <c r="E8" s="226">
        <v>10.35978604984968</v>
      </c>
      <c r="F8" s="226">
        <v>10.16584866572391</v>
      </c>
      <c r="G8" s="226">
        <v>9.8632306255247002</v>
      </c>
      <c r="H8" s="226">
        <v>6.7190117264236422</v>
      </c>
      <c r="I8" s="226">
        <v>6.6611920665835482</v>
      </c>
      <c r="J8" s="226">
        <v>5.6489132735405034</v>
      </c>
      <c r="K8" s="226">
        <v>4.7376878770917159</v>
      </c>
      <c r="L8" s="226">
        <v>4.9039506392559913</v>
      </c>
      <c r="M8" s="226">
        <v>4.5994440516198356</v>
      </c>
      <c r="N8" s="226">
        <v>4.5215756572905912</v>
      </c>
      <c r="O8" s="226">
        <v>4.1783584718668996</v>
      </c>
      <c r="P8" s="226">
        <v>3.7939559909270941</v>
      </c>
      <c r="Q8" s="226">
        <v>3.926802037021131</v>
      </c>
      <c r="R8" s="226">
        <v>3.820492890020712</v>
      </c>
      <c r="S8" s="226">
        <v>3.784923017581197</v>
      </c>
      <c r="T8" s="226">
        <v>3.522746926070623</v>
      </c>
      <c r="U8" s="226">
        <v>4.7060589243277429</v>
      </c>
      <c r="V8" s="226">
        <v>4.1529149253352653</v>
      </c>
      <c r="W8" s="226">
        <v>3.0533829754981352</v>
      </c>
      <c r="DA8" s="174" t="s">
        <v>2764</v>
      </c>
    </row>
    <row r="9" spans="1:105" ht="12" customHeight="1" x14ac:dyDescent="0.25">
      <c r="A9" s="202" t="s">
        <v>95</v>
      </c>
      <c r="B9" s="226">
        <v>13.7465873553233</v>
      </c>
      <c r="C9" s="226">
        <v>13.87986770460077</v>
      </c>
      <c r="D9" s="226">
        <v>14.792804858590319</v>
      </c>
      <c r="E9" s="226">
        <v>14.570783107186809</v>
      </c>
      <c r="F9" s="226">
        <v>14.29801496826247</v>
      </c>
      <c r="G9" s="226">
        <v>13.872390171876971</v>
      </c>
      <c r="H9" s="226">
        <v>9.4501239783599793</v>
      </c>
      <c r="I9" s="226">
        <v>9.3688020554160598</v>
      </c>
      <c r="J9" s="226">
        <v>7.9450569446134063</v>
      </c>
      <c r="K9" s="226">
        <v>6.6634409392704921</v>
      </c>
      <c r="L9" s="226">
        <v>6.8972854061967768</v>
      </c>
      <c r="M9" s="226">
        <v>6.4690044145038632</v>
      </c>
      <c r="N9" s="226">
        <v>6.359484441869605</v>
      </c>
      <c r="O9" s="226">
        <v>5.8767579508586927</v>
      </c>
      <c r="P9" s="226">
        <v>5.3361053593199239</v>
      </c>
      <c r="Q9" s="226">
        <v>5.5229500407611596</v>
      </c>
      <c r="R9" s="226">
        <v>5.3734288522154232</v>
      </c>
      <c r="S9" s="226">
        <v>5.3234007054976624</v>
      </c>
      <c r="T9" s="226">
        <v>4.9546565106939511</v>
      </c>
      <c r="U9" s="226">
        <v>6.6189555987032529</v>
      </c>
      <c r="V9" s="226">
        <v>5.8409722313268304</v>
      </c>
      <c r="W9" s="226">
        <v>4.2945077113639378</v>
      </c>
      <c r="DA9" s="174" t="s">
        <v>2765</v>
      </c>
    </row>
    <row r="10" spans="1:105" ht="12" customHeight="1" x14ac:dyDescent="0.25">
      <c r="A10" s="56" t="s">
        <v>96</v>
      </c>
      <c r="B10" s="262">
        <v>84.505395523897107</v>
      </c>
      <c r="C10" s="262">
        <v>63.174566574908823</v>
      </c>
      <c r="D10" s="262">
        <v>64.017288409228215</v>
      </c>
      <c r="E10" s="262">
        <v>61.523787266523868</v>
      </c>
      <c r="F10" s="262">
        <v>62.315933349282197</v>
      </c>
      <c r="G10" s="262">
        <v>61.467659145646678</v>
      </c>
      <c r="H10" s="262">
        <v>37.97397764024663</v>
      </c>
      <c r="I10" s="262">
        <v>30.922665760234491</v>
      </c>
      <c r="J10" s="262">
        <v>28.11525258748425</v>
      </c>
      <c r="K10" s="262">
        <v>33.430670693131653</v>
      </c>
      <c r="L10" s="262">
        <v>25.410032356522901</v>
      </c>
      <c r="M10" s="262">
        <v>24.94706284168095</v>
      </c>
      <c r="N10" s="262">
        <v>23.093348936423759</v>
      </c>
      <c r="O10" s="262">
        <v>19.801370642965381</v>
      </c>
      <c r="P10" s="262">
        <v>20.355530834233399</v>
      </c>
      <c r="Q10" s="262">
        <v>19.876628934890419</v>
      </c>
      <c r="R10" s="262">
        <v>25.131952972332211</v>
      </c>
      <c r="S10" s="262">
        <v>19.658258734387761</v>
      </c>
      <c r="T10" s="262">
        <v>23.226403221319959</v>
      </c>
      <c r="U10" s="262">
        <v>23.623384889435801</v>
      </c>
      <c r="V10" s="262">
        <v>22.700933728277271</v>
      </c>
      <c r="W10" s="262">
        <v>20.346789358552549</v>
      </c>
      <c r="DA10" s="68" t="s">
        <v>2766</v>
      </c>
    </row>
    <row r="11" spans="1:105" ht="12" customHeight="1" x14ac:dyDescent="0.25">
      <c r="A11" s="37" t="s">
        <v>160</v>
      </c>
      <c r="B11" s="228">
        <v>9.2357126900719777</v>
      </c>
      <c r="C11" s="228">
        <v>8.9443010976595669</v>
      </c>
      <c r="D11" s="228">
        <v>8.6392822167125178</v>
      </c>
      <c r="E11" s="228">
        <v>9.5048428851432316</v>
      </c>
      <c r="F11" s="228">
        <v>10.540511808711789</v>
      </c>
      <c r="G11" s="228">
        <v>14.60473930984532</v>
      </c>
      <c r="H11" s="228">
        <v>5.7206878717917551</v>
      </c>
      <c r="I11" s="228">
        <v>5.5712000746498553</v>
      </c>
      <c r="J11" s="228">
        <v>5.651572915953242</v>
      </c>
      <c r="K11" s="228">
        <v>5.8828705050511676</v>
      </c>
      <c r="L11" s="228">
        <v>5.2762999788296234</v>
      </c>
      <c r="M11" s="228">
        <v>5.1252376562008068</v>
      </c>
      <c r="N11" s="228">
        <v>3.9420751743518299</v>
      </c>
      <c r="O11" s="228">
        <v>1.03353025392249</v>
      </c>
      <c r="P11" s="228">
        <v>1.134045291662737</v>
      </c>
      <c r="Q11" s="228">
        <v>1.703051019674382</v>
      </c>
      <c r="R11" s="228">
        <v>2.1512400911902132</v>
      </c>
      <c r="S11" s="228">
        <v>1.5833965376719139</v>
      </c>
      <c r="T11" s="228">
        <v>1.6239102195467841</v>
      </c>
      <c r="U11" s="228">
        <v>1.3443007382204559</v>
      </c>
      <c r="V11" s="228">
        <v>1.3341011685209609</v>
      </c>
      <c r="W11" s="228">
        <v>1.512203224947323</v>
      </c>
      <c r="DA11" s="69" t="s">
        <v>2767</v>
      </c>
    </row>
    <row r="12" spans="1:105" ht="12" customHeight="1" x14ac:dyDescent="0.25">
      <c r="A12" s="37" t="s">
        <v>162</v>
      </c>
      <c r="B12" s="228">
        <v>70.225938650126722</v>
      </c>
      <c r="C12" s="228">
        <v>45.595242946032833</v>
      </c>
      <c r="D12" s="228">
        <v>45.272194471240951</v>
      </c>
      <c r="E12" s="228">
        <v>41.642372930657189</v>
      </c>
      <c r="F12" s="228">
        <v>42.474963235282239</v>
      </c>
      <c r="G12" s="228">
        <v>38.345600463746763</v>
      </c>
      <c r="H12" s="228">
        <v>24.646420307068571</v>
      </c>
      <c r="I12" s="228">
        <v>14.26143804298461</v>
      </c>
      <c r="J12" s="228">
        <v>14.380206971299019</v>
      </c>
      <c r="K12" s="228">
        <v>24.035182749529849</v>
      </c>
      <c r="L12" s="228">
        <v>13.76889554454644</v>
      </c>
      <c r="M12" s="228">
        <v>14.40635311617706</v>
      </c>
      <c r="N12" s="228">
        <v>13.30917243418234</v>
      </c>
      <c r="O12" s="228">
        <v>12.54982651470792</v>
      </c>
      <c r="P12" s="228">
        <v>12.4521223041483</v>
      </c>
      <c r="Q12" s="228">
        <v>10.331330662409799</v>
      </c>
      <c r="R12" s="228">
        <v>16.855273896657511</v>
      </c>
      <c r="S12" s="228">
        <v>10.30323774434966</v>
      </c>
      <c r="T12" s="228">
        <v>15.401744707095521</v>
      </c>
      <c r="U12" s="228">
        <v>11.45127820035662</v>
      </c>
      <c r="V12" s="228">
        <v>11.86794455467869</v>
      </c>
      <c r="W12" s="228">
        <v>12.559986644286081</v>
      </c>
      <c r="DA12" s="69" t="s">
        <v>2768</v>
      </c>
    </row>
    <row r="13" spans="1:105" ht="12" customHeight="1" x14ac:dyDescent="0.25">
      <c r="A13" s="37" t="s">
        <v>97</v>
      </c>
      <c r="B13" s="228">
        <v>3.831226785570691E-3</v>
      </c>
      <c r="C13" s="228">
        <v>6.671619057632373E-3</v>
      </c>
      <c r="D13" s="228">
        <v>6.6716190576296174E-3</v>
      </c>
      <c r="E13" s="228">
        <v>6.6716190576302731E-3</v>
      </c>
      <c r="F13" s="228">
        <v>6.8697859603308398E-3</v>
      </c>
      <c r="G13" s="228">
        <v>1.4862517702646421E-2</v>
      </c>
      <c r="H13" s="228">
        <v>4.8352724259235133E-2</v>
      </c>
      <c r="I13" s="228">
        <v>4.8352724259266948E-2</v>
      </c>
      <c r="J13" s="228">
        <v>5.0136226383550711E-2</v>
      </c>
      <c r="K13" s="228">
        <v>5.0466504554704097E-2</v>
      </c>
      <c r="L13" s="228">
        <v>5.0466504554693398E-2</v>
      </c>
      <c r="M13" s="228">
        <v>5.0466504554730493E-2</v>
      </c>
      <c r="N13" s="228">
        <v>5.0466504554697512E-2</v>
      </c>
      <c r="O13" s="228">
        <v>5.5024343316815577E-2</v>
      </c>
      <c r="P13" s="228">
        <v>9.6110947810325559E-2</v>
      </c>
      <c r="Q13" s="228">
        <v>9.6110947810263053E-2</v>
      </c>
      <c r="R13" s="228">
        <v>9.6110947810267258E-2</v>
      </c>
      <c r="S13" s="228">
        <v>9.6110947810376726E-2</v>
      </c>
      <c r="T13" s="228">
        <v>9.2345776658945805E-2</v>
      </c>
      <c r="U13" s="228">
        <v>9.2345776658995571E-2</v>
      </c>
      <c r="V13" s="228">
        <v>9.2345776659019677E-2</v>
      </c>
      <c r="W13" s="228">
        <v>9.2345776658953868E-2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1.9058474272421151</v>
      </c>
      <c r="Q14" s="228">
        <v>2.2015302422122751</v>
      </c>
      <c r="R14" s="228">
        <v>2.7157038061194809</v>
      </c>
      <c r="S14" s="228">
        <v>2.489703302145668</v>
      </c>
      <c r="T14" s="228">
        <v>3.015199116886242</v>
      </c>
      <c r="U14" s="228">
        <v>3.6519565243469838</v>
      </c>
      <c r="V14" s="228">
        <v>4.0514204443089916</v>
      </c>
      <c r="W14" s="228">
        <v>3.4829285388472062</v>
      </c>
      <c r="DA14" s="69" t="s">
        <v>2770</v>
      </c>
    </row>
    <row r="15" spans="1:105" ht="12" customHeight="1" x14ac:dyDescent="0.25">
      <c r="A15" s="37" t="s">
        <v>38</v>
      </c>
      <c r="B15" s="228">
        <v>5.0399129569128451</v>
      </c>
      <c r="C15" s="228">
        <v>8.6283509121587851</v>
      </c>
      <c r="D15" s="228">
        <v>10.09914010221712</v>
      </c>
      <c r="E15" s="228">
        <v>10.369899831665821</v>
      </c>
      <c r="F15" s="228">
        <v>9.2935885193278462</v>
      </c>
      <c r="G15" s="228">
        <v>8.5024568543519585</v>
      </c>
      <c r="H15" s="228">
        <v>7.5585167371270696</v>
      </c>
      <c r="I15" s="228">
        <v>11.04167491834076</v>
      </c>
      <c r="J15" s="228">
        <v>8.0333364738484452</v>
      </c>
      <c r="K15" s="228">
        <v>3.4621509339959289</v>
      </c>
      <c r="L15" s="228">
        <v>6.3143703285921369</v>
      </c>
      <c r="M15" s="228">
        <v>5.3650055647483574</v>
      </c>
      <c r="N15" s="228">
        <v>5.7916348233348929</v>
      </c>
      <c r="O15" s="228">
        <v>6.1629895310181606</v>
      </c>
      <c r="P15" s="228">
        <v>4.7674048633699293</v>
      </c>
      <c r="Q15" s="228">
        <v>5.5446060627836999</v>
      </c>
      <c r="R15" s="228">
        <v>3.3136242305547459</v>
      </c>
      <c r="S15" s="228">
        <v>5.1858102024101438</v>
      </c>
      <c r="T15" s="228">
        <v>3.0932034011324681</v>
      </c>
      <c r="U15" s="228">
        <v>7.0835036498527497</v>
      </c>
      <c r="V15" s="228">
        <v>5.3551217841096106</v>
      </c>
      <c r="W15" s="228">
        <v>2.6993251738129862</v>
      </c>
      <c r="DA15" s="69" t="s">
        <v>2771</v>
      </c>
    </row>
    <row r="16" spans="1:105" ht="12" customHeight="1" x14ac:dyDescent="0.25">
      <c r="A16" s="57" t="s">
        <v>2709</v>
      </c>
      <c r="B16" s="263">
        <v>31.697554196249111</v>
      </c>
      <c r="C16" s="263">
        <v>23.95587658128229</v>
      </c>
      <c r="D16" s="263">
        <v>24.223062461605931</v>
      </c>
      <c r="E16" s="263">
        <v>23.26970002219953</v>
      </c>
      <c r="F16" s="263">
        <v>23.544713600908899</v>
      </c>
      <c r="G16" s="263">
        <v>23.275026879235039</v>
      </c>
      <c r="H16" s="263">
        <v>14.345986215778129</v>
      </c>
      <c r="I16" s="263">
        <v>11.11953288939401</v>
      </c>
      <c r="J16" s="263">
        <v>10.398195395332611</v>
      </c>
      <c r="K16" s="263">
        <v>12.694337832825919</v>
      </c>
      <c r="L16" s="263">
        <v>9.4658082951321809</v>
      </c>
      <c r="M16" s="263">
        <v>9.3568672657949072</v>
      </c>
      <c r="N16" s="263">
        <v>8.5137698799156105</v>
      </c>
      <c r="O16" s="263">
        <v>7.0612246154680536</v>
      </c>
      <c r="P16" s="263">
        <v>7.0126327736689049</v>
      </c>
      <c r="Q16" s="263">
        <v>6.6269975826498104</v>
      </c>
      <c r="R16" s="263">
        <v>8.8321443723030164</v>
      </c>
      <c r="S16" s="263">
        <v>6.5281333428582089</v>
      </c>
      <c r="T16" s="263">
        <v>8.0171599952848425</v>
      </c>
      <c r="U16" s="263">
        <v>7.5115093850340893</v>
      </c>
      <c r="V16" s="263">
        <v>7.2995199594654956</v>
      </c>
      <c r="W16" s="263">
        <v>6.8132133621452979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0.146756041597189</v>
      </c>
      <c r="C19" s="231">
        <v>0.14671018284822551</v>
      </c>
      <c r="D19" s="231">
        <v>0.14671216001689169</v>
      </c>
      <c r="E19" s="231">
        <v>0.14670472404042209</v>
      </c>
      <c r="F19" s="231">
        <v>0.14670582997314169</v>
      </c>
      <c r="G19" s="231">
        <v>0.14670375196200641</v>
      </c>
      <c r="H19" s="231">
        <v>0.14657315319284739</v>
      </c>
      <c r="I19" s="231">
        <v>0.14647766371350729</v>
      </c>
      <c r="J19" s="231">
        <v>0.14644837078442671</v>
      </c>
      <c r="K19" s="231">
        <v>0.14688458911823521</v>
      </c>
      <c r="L19" s="231">
        <v>0.146880262773632</v>
      </c>
      <c r="M19" s="231">
        <v>0.14688002067415559</v>
      </c>
      <c r="N19" s="231">
        <v>9.7848026763511675E-2</v>
      </c>
      <c r="O19" s="231">
        <v>4.8910363646672193E-2</v>
      </c>
      <c r="P19" s="231">
        <v>0.19539351680395409</v>
      </c>
      <c r="Q19" s="231">
        <v>0.14652418935117259</v>
      </c>
      <c r="R19" s="231">
        <v>0.2438418747854782</v>
      </c>
      <c r="S19" s="231">
        <v>0.14608712991908621</v>
      </c>
      <c r="T19" s="231">
        <v>9.7491253385646445E-2</v>
      </c>
      <c r="U19" s="231">
        <v>0.146183505428856</v>
      </c>
      <c r="V19" s="231">
        <v>9.7442275256594352E-2</v>
      </c>
      <c r="W19" s="231">
        <v>5.8446641838600759E-2</v>
      </c>
      <c r="DA19" s="73" t="s">
        <v>2775</v>
      </c>
    </row>
    <row r="20" spans="1:105" ht="12" customHeight="1" x14ac:dyDescent="0.25">
      <c r="A20" s="46" t="s">
        <v>160</v>
      </c>
      <c r="B20" s="231">
        <v>3.384562003891185</v>
      </c>
      <c r="C20" s="231">
        <v>3.4904336739973418</v>
      </c>
      <c r="D20" s="231">
        <v>3.4251342826332261</v>
      </c>
      <c r="E20" s="231">
        <v>3.7976579270471129</v>
      </c>
      <c r="F20" s="231">
        <v>4.3750444186866826</v>
      </c>
      <c r="G20" s="231">
        <v>6.1702170616064009</v>
      </c>
      <c r="H20" s="231">
        <v>2.240699511446596</v>
      </c>
      <c r="I20" s="231">
        <v>2.4658301181498401</v>
      </c>
      <c r="J20" s="231">
        <v>2.37328610731167</v>
      </c>
      <c r="K20" s="231">
        <v>2.2341395284670829</v>
      </c>
      <c r="L20" s="231">
        <v>2.2330591863409301</v>
      </c>
      <c r="M20" s="231">
        <v>2.1568878751406189</v>
      </c>
      <c r="N20" s="231">
        <v>1.8045868131412961</v>
      </c>
      <c r="O20" s="231">
        <v>0.53429616193490825</v>
      </c>
      <c r="P20" s="231">
        <v>0.56987789884872397</v>
      </c>
      <c r="Q20" s="231">
        <v>0.91943214161468978</v>
      </c>
      <c r="R20" s="231">
        <v>0.97328306170360801</v>
      </c>
      <c r="S20" s="231">
        <v>0.83875266731379061</v>
      </c>
      <c r="T20" s="231">
        <v>0.75046455164463344</v>
      </c>
      <c r="U20" s="231">
        <v>0.76961531379920334</v>
      </c>
      <c r="V20" s="231">
        <v>0.72707170768606932</v>
      </c>
      <c r="W20" s="231">
        <v>0.72481497321558785</v>
      </c>
      <c r="DA20" s="73" t="s">
        <v>2776</v>
      </c>
    </row>
    <row r="21" spans="1:105" ht="12" customHeight="1" x14ac:dyDescent="0.25">
      <c r="A21" s="46" t="s">
        <v>70</v>
      </c>
      <c r="B21" s="231">
        <v>3.3471584536750711</v>
      </c>
      <c r="C21" s="231">
        <v>3.0887210172314719</v>
      </c>
      <c r="D21" s="231">
        <v>3.2726171331325848</v>
      </c>
      <c r="E21" s="231">
        <v>3.1989112288891359</v>
      </c>
      <c r="F21" s="231">
        <v>1.948778097178097</v>
      </c>
      <c r="G21" s="231">
        <v>1.2501428152966449</v>
      </c>
      <c r="H21" s="231">
        <v>2.4980565501594221</v>
      </c>
      <c r="I21" s="231">
        <v>2.2394455460678868</v>
      </c>
      <c r="J21" s="231">
        <v>1.8719465884203601</v>
      </c>
      <c r="K21" s="231">
        <v>1.583011513543487</v>
      </c>
      <c r="L21" s="231">
        <v>1.5093368590038709</v>
      </c>
      <c r="M21" s="231">
        <v>1.251644897289149</v>
      </c>
      <c r="N21" s="231">
        <v>0.73571811921300212</v>
      </c>
      <c r="O21" s="231">
        <v>0.22065320104019109</v>
      </c>
      <c r="P21" s="231">
        <v>0.1469168014278929</v>
      </c>
      <c r="Q21" s="231">
        <v>0.11017266814155389</v>
      </c>
      <c r="R21" s="231">
        <v>7.3337572560070494E-2</v>
      </c>
      <c r="S21" s="231">
        <v>7.3227184747666499E-2</v>
      </c>
      <c r="T21" s="231">
        <v>0.1099566380833385</v>
      </c>
      <c r="U21" s="231">
        <v>7.3275493638825989E-2</v>
      </c>
      <c r="V21" s="231">
        <v>3.6632711056064957E-2</v>
      </c>
      <c r="W21" s="231">
        <v>1.9445878553099739E-2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24.591096871473859</v>
      </c>
      <c r="C23" s="231">
        <v>17.002030881593448</v>
      </c>
      <c r="D23" s="231">
        <v>17.150618060211588</v>
      </c>
      <c r="E23" s="231">
        <v>15.8984453166112</v>
      </c>
      <c r="F23" s="231">
        <v>16.846204429459359</v>
      </c>
      <c r="G23" s="231">
        <v>15.479982424758189</v>
      </c>
      <c r="H23" s="231">
        <v>9.2243867774769779</v>
      </c>
      <c r="I23" s="231">
        <v>6.0315093379604514</v>
      </c>
      <c r="J23" s="231">
        <v>5.770244105314049</v>
      </c>
      <c r="K23" s="231">
        <v>8.7220128038062494</v>
      </c>
      <c r="L23" s="231">
        <v>5.5682425891228959</v>
      </c>
      <c r="M23" s="231">
        <v>5.7931650748001182</v>
      </c>
      <c r="N23" s="231">
        <v>5.8217321039051377</v>
      </c>
      <c r="O23" s="231">
        <v>6.1993316424061744</v>
      </c>
      <c r="P23" s="231">
        <v>5.9791999879777293</v>
      </c>
      <c r="Q23" s="231">
        <v>5.3296240149320528</v>
      </c>
      <c r="R23" s="231">
        <v>7.2867586291963562</v>
      </c>
      <c r="S23" s="231">
        <v>5.2151431268200037</v>
      </c>
      <c r="T23" s="231">
        <v>6.8012129959530414</v>
      </c>
      <c r="U23" s="231">
        <v>6.2644005159493927</v>
      </c>
      <c r="V23" s="231">
        <v>6.1803387092485433</v>
      </c>
      <c r="W23" s="231">
        <v>5.7524713123198072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0.2279808256118048</v>
      </c>
      <c r="C25" s="231">
        <v>0.22798082561179689</v>
      </c>
      <c r="D25" s="231">
        <v>0.22798082561164171</v>
      </c>
      <c r="E25" s="231">
        <v>0.22798082561166691</v>
      </c>
      <c r="F25" s="231">
        <v>0.2279808256116217</v>
      </c>
      <c r="G25" s="231">
        <v>0.22798082561180061</v>
      </c>
      <c r="H25" s="231">
        <v>0.23627022350228721</v>
      </c>
      <c r="I25" s="231">
        <v>0.2362702235023206</v>
      </c>
      <c r="J25" s="231">
        <v>0.2362702235021015</v>
      </c>
      <c r="K25" s="231">
        <v>8.2893978908650193E-3</v>
      </c>
      <c r="L25" s="231">
        <v>8.2893978908521217E-3</v>
      </c>
      <c r="M25" s="231">
        <v>8.2893978908661504E-3</v>
      </c>
      <c r="N25" s="231">
        <v>5.3884816892661627E-2</v>
      </c>
      <c r="O25" s="231">
        <v>5.803324644010717E-2</v>
      </c>
      <c r="P25" s="231">
        <v>0.1212445686106044</v>
      </c>
      <c r="Q25" s="231">
        <v>0.1212445686103409</v>
      </c>
      <c r="R25" s="231">
        <v>0.25492323405750411</v>
      </c>
      <c r="S25" s="231">
        <v>0.25492323405766232</v>
      </c>
      <c r="T25" s="231">
        <v>0.2580345562181825</v>
      </c>
      <c r="U25" s="231">
        <v>0.25803455621781202</v>
      </c>
      <c r="V25" s="231">
        <v>0.25803455621822369</v>
      </c>
      <c r="W25" s="231">
        <v>0.25803455621820293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2782</v>
      </c>
    </row>
    <row r="27" spans="1:105" ht="12" customHeight="1" x14ac:dyDescent="0.25">
      <c r="A27" s="57" t="s">
        <v>2721</v>
      </c>
      <c r="B27" s="263">
        <v>238.3412248217962</v>
      </c>
      <c r="C27" s="263">
        <v>180.12976429387251</v>
      </c>
      <c r="D27" s="263">
        <v>182.13879658630611</v>
      </c>
      <c r="E27" s="263">
        <v>174.97024439769271</v>
      </c>
      <c r="F27" s="263">
        <v>177.03813496068051</v>
      </c>
      <c r="G27" s="263">
        <v>175.01029826501741</v>
      </c>
      <c r="H27" s="263">
        <v>107.87078096863939</v>
      </c>
      <c r="I27" s="263">
        <v>83.610333841404923</v>
      </c>
      <c r="J27" s="263">
        <v>78.186430761058631</v>
      </c>
      <c r="K27" s="263">
        <v>95.45165562759496</v>
      </c>
      <c r="L27" s="263">
        <v>71.175596988397743</v>
      </c>
      <c r="M27" s="263">
        <v>70.356444248573226</v>
      </c>
      <c r="N27" s="263">
        <v>64.0170004432116</v>
      </c>
      <c r="O27" s="263">
        <v>53.094977397077081</v>
      </c>
      <c r="P27" s="263">
        <v>52.729604125087327</v>
      </c>
      <c r="Q27" s="263">
        <v>49.829924131078357</v>
      </c>
      <c r="R27" s="263">
        <v>66.410931722509233</v>
      </c>
      <c r="S27" s="263">
        <v>49.086541097260778</v>
      </c>
      <c r="T27" s="263">
        <v>60.282876118391812</v>
      </c>
      <c r="U27" s="263">
        <v>56.480772491313978</v>
      </c>
      <c r="V27" s="263">
        <v>54.886775079827103</v>
      </c>
      <c r="W27" s="263">
        <v>51.230123549977151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1.103492543548094</v>
      </c>
      <c r="C30" s="231">
        <v>1.103147721031849</v>
      </c>
      <c r="D30" s="231">
        <v>1.1031625878193201</v>
      </c>
      <c r="E30" s="231">
        <v>1.103106674996251</v>
      </c>
      <c r="F30" s="231">
        <v>1.103114990759585</v>
      </c>
      <c r="G30" s="231">
        <v>1.103099365714318</v>
      </c>
      <c r="H30" s="231">
        <v>1.102117363430833</v>
      </c>
      <c r="I30" s="231">
        <v>1.101399355999642</v>
      </c>
      <c r="J30" s="231">
        <v>1.1011790957059771</v>
      </c>
      <c r="K30" s="231">
        <v>1.1044591220236539</v>
      </c>
      <c r="L30" s="231">
        <v>1.104426591240194</v>
      </c>
      <c r="M30" s="231">
        <v>1.1044247708383621</v>
      </c>
      <c r="N30" s="231">
        <v>0.73574189354871267</v>
      </c>
      <c r="O30" s="231">
        <v>0.36776831126632348</v>
      </c>
      <c r="P30" s="231">
        <v>1.4692089436605009</v>
      </c>
      <c r="Q30" s="231">
        <v>1.101749193005932</v>
      </c>
      <c r="R30" s="231">
        <v>1.8335033277138839</v>
      </c>
      <c r="S30" s="231">
        <v>1.0984628422762059</v>
      </c>
      <c r="T30" s="231">
        <v>0.73305923218822611</v>
      </c>
      <c r="U30" s="231">
        <v>1.099187511974667</v>
      </c>
      <c r="V30" s="231">
        <v>0.73269095433323828</v>
      </c>
      <c r="W30" s="231">
        <v>0.4394737876710173</v>
      </c>
      <c r="DA30" s="73" t="s">
        <v>2786</v>
      </c>
    </row>
    <row r="31" spans="1:105" ht="12" customHeight="1" x14ac:dyDescent="0.25">
      <c r="A31" s="46" t="s">
        <v>160</v>
      </c>
      <c r="B31" s="231">
        <v>25.449302760027962</v>
      </c>
      <c r="C31" s="231">
        <v>26.245376279479999</v>
      </c>
      <c r="D31" s="231">
        <v>25.754375086722909</v>
      </c>
      <c r="E31" s="231">
        <v>28.555466336065791</v>
      </c>
      <c r="F31" s="231">
        <v>32.896968609740263</v>
      </c>
      <c r="G31" s="231">
        <v>46.39528598246352</v>
      </c>
      <c r="H31" s="231">
        <v>16.848336711069599</v>
      </c>
      <c r="I31" s="231">
        <v>18.541145696088229</v>
      </c>
      <c r="J31" s="231">
        <v>17.845285922285829</v>
      </c>
      <c r="K31" s="231">
        <v>16.799010685204429</v>
      </c>
      <c r="L31" s="231">
        <v>16.790887343448141</v>
      </c>
      <c r="M31" s="231">
        <v>16.21813767653812</v>
      </c>
      <c r="N31" s="231">
        <v>13.569104691120129</v>
      </c>
      <c r="O31" s="231">
        <v>4.0174961407028649</v>
      </c>
      <c r="P31" s="231">
        <v>4.285043431727904</v>
      </c>
      <c r="Q31" s="231">
        <v>6.913422449448916</v>
      </c>
      <c r="R31" s="231">
        <v>7.3183399447328989</v>
      </c>
      <c r="S31" s="231">
        <v>6.3067748638402357</v>
      </c>
      <c r="T31" s="231">
        <v>5.6429161479433034</v>
      </c>
      <c r="U31" s="231">
        <v>5.7869151479901593</v>
      </c>
      <c r="V31" s="231">
        <v>5.4670199558702501</v>
      </c>
      <c r="W31" s="231">
        <v>5.450051048601825</v>
      </c>
      <c r="DA31" s="73" t="s">
        <v>2787</v>
      </c>
    </row>
    <row r="32" spans="1:105" ht="12" customHeight="1" x14ac:dyDescent="0.25">
      <c r="A32" s="46" t="s">
        <v>70</v>
      </c>
      <c r="B32" s="231">
        <v>25.168056834364481</v>
      </c>
      <c r="C32" s="231">
        <v>23.22480611033664</v>
      </c>
      <c r="D32" s="231">
        <v>24.60756344336232</v>
      </c>
      <c r="E32" s="231">
        <v>24.053351740301</v>
      </c>
      <c r="F32" s="231">
        <v>14.65331223070454</v>
      </c>
      <c r="G32" s="231">
        <v>9.4001123227113101</v>
      </c>
      <c r="H32" s="231">
        <v>18.78346367523719</v>
      </c>
      <c r="I32" s="231">
        <v>16.838907856010451</v>
      </c>
      <c r="J32" s="231">
        <v>14.075598386006931</v>
      </c>
      <c r="K32" s="231">
        <v>11.90302888068276</v>
      </c>
      <c r="L32" s="231">
        <v>11.34905215135603</v>
      </c>
      <c r="M32" s="231">
        <v>9.411406823847253</v>
      </c>
      <c r="N32" s="231">
        <v>5.5320343194669954</v>
      </c>
      <c r="O32" s="231">
        <v>1.659142338590667</v>
      </c>
      <c r="P32" s="231">
        <v>1.1047013338135789</v>
      </c>
      <c r="Q32" s="231">
        <v>0.82841371621822224</v>
      </c>
      <c r="R32" s="231">
        <v>0.55144213213437632</v>
      </c>
      <c r="S32" s="231">
        <v>0.55061210069880007</v>
      </c>
      <c r="T32" s="231">
        <v>0.8267893363574107</v>
      </c>
      <c r="U32" s="231">
        <v>0.55097534639963364</v>
      </c>
      <c r="V32" s="231">
        <v>0.27544980813310382</v>
      </c>
      <c r="W32" s="231">
        <v>0.14621804835119229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184.9061322451208</v>
      </c>
      <c r="C34" s="231">
        <v>127.8421937442892</v>
      </c>
      <c r="D34" s="231">
        <v>128.95945502966791</v>
      </c>
      <c r="E34" s="231">
        <v>119.5440792075957</v>
      </c>
      <c r="F34" s="231">
        <v>126.67049869074251</v>
      </c>
      <c r="G34" s="231">
        <v>116.39756015539329</v>
      </c>
      <c r="H34" s="231">
        <v>69.360292884490349</v>
      </c>
      <c r="I34" s="231">
        <v>45.352310598894917</v>
      </c>
      <c r="J34" s="231">
        <v>43.387797022649863</v>
      </c>
      <c r="K34" s="231">
        <v>65.582827044004731</v>
      </c>
      <c r="L34" s="231">
        <v>41.868901006674079</v>
      </c>
      <c r="M34" s="231">
        <v>43.560145081670093</v>
      </c>
      <c r="N34" s="231">
        <v>43.774947165902098</v>
      </c>
      <c r="O34" s="231">
        <v>46.61420523424642</v>
      </c>
      <c r="P34" s="231">
        <v>44.958984524986377</v>
      </c>
      <c r="Q34" s="231">
        <v>40.074672881508313</v>
      </c>
      <c r="R34" s="231">
        <v>54.79081969261108</v>
      </c>
      <c r="S34" s="231">
        <v>39.213864665127339</v>
      </c>
      <c r="T34" s="231">
        <v>51.139890027262311</v>
      </c>
      <c r="U34" s="231">
        <v>47.103473110311739</v>
      </c>
      <c r="V34" s="231">
        <v>46.471392986849636</v>
      </c>
      <c r="W34" s="231">
        <v>43.254159290712387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1.714240438734917</v>
      </c>
      <c r="C36" s="231">
        <v>1.7142404387348571</v>
      </c>
      <c r="D36" s="231">
        <v>1.71424043873369</v>
      </c>
      <c r="E36" s="231">
        <v>1.714240438733879</v>
      </c>
      <c r="F36" s="231">
        <v>1.714240438733541</v>
      </c>
      <c r="G36" s="231">
        <v>1.7142404387348851</v>
      </c>
      <c r="H36" s="231">
        <v>1.7765703344114281</v>
      </c>
      <c r="I36" s="231">
        <v>1.7765703344116801</v>
      </c>
      <c r="J36" s="231">
        <v>1.7765703344100321</v>
      </c>
      <c r="K36" s="231">
        <v>6.2329895679388923E-2</v>
      </c>
      <c r="L36" s="231">
        <v>6.2329895679291897E-2</v>
      </c>
      <c r="M36" s="231">
        <v>6.2329895679397403E-2</v>
      </c>
      <c r="N36" s="231">
        <v>0.40517237317366722</v>
      </c>
      <c r="O36" s="231">
        <v>0.43636537227080591</v>
      </c>
      <c r="P36" s="231">
        <v>0.91166589089896766</v>
      </c>
      <c r="Q36" s="231">
        <v>0.91166589089698613</v>
      </c>
      <c r="R36" s="231">
        <v>1.9168266253170021</v>
      </c>
      <c r="S36" s="231">
        <v>1.916826625318192</v>
      </c>
      <c r="T36" s="231">
        <v>1.9402213746405641</v>
      </c>
      <c r="U36" s="231">
        <v>1.940221374637777</v>
      </c>
      <c r="V36" s="231">
        <v>1.940221374640875</v>
      </c>
      <c r="W36" s="231">
        <v>1.940221374640718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2793</v>
      </c>
    </row>
    <row r="38" spans="1:105" ht="12" customHeight="1" x14ac:dyDescent="0.25">
      <c r="A38" s="57" t="s">
        <v>2733</v>
      </c>
      <c r="B38" s="263">
        <v>53.249023679668007</v>
      </c>
      <c r="C38" s="263">
        <v>53.765300795672523</v>
      </c>
      <c r="D38" s="263">
        <v>57.301670286825782</v>
      </c>
      <c r="E38" s="263">
        <v>56.44164290749886</v>
      </c>
      <c r="F38" s="263">
        <v>55.385043424790418</v>
      </c>
      <c r="G38" s="263">
        <v>53.736335692786767</v>
      </c>
      <c r="H38" s="263">
        <v>36.606167224814769</v>
      </c>
      <c r="I38" s="263">
        <v>36.291157187153338</v>
      </c>
      <c r="J38" s="263">
        <v>30.77611296859067</v>
      </c>
      <c r="K38" s="263">
        <v>25.811622564336361</v>
      </c>
      <c r="L38" s="263">
        <v>26.717446623417839</v>
      </c>
      <c r="M38" s="263">
        <v>25.05844980633681</v>
      </c>
      <c r="N38" s="263">
        <v>24.63421130513964</v>
      </c>
      <c r="O38" s="263">
        <v>22.764313439856799</v>
      </c>
      <c r="P38" s="263">
        <v>20.670032008023959</v>
      </c>
      <c r="Q38" s="263">
        <v>21.39379686757156</v>
      </c>
      <c r="R38" s="263">
        <v>20.814608949604349</v>
      </c>
      <c r="S38" s="263">
        <v>20.620819036488751</v>
      </c>
      <c r="T38" s="263">
        <v>19.192445007843819</v>
      </c>
      <c r="U38" s="263">
        <v>25.639303363065959</v>
      </c>
      <c r="V38" s="263">
        <v>22.625693244350011</v>
      </c>
      <c r="W38" s="263">
        <v>16.63528095403116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122.11111871347896</v>
      </c>
      <c r="C39" s="263">
        <f t="shared" si="0"/>
        <v>107.86551840852951</v>
      </c>
      <c r="D39" s="263">
        <f t="shared" si="0"/>
        <v>112.45982170514907</v>
      </c>
      <c r="E39" s="263">
        <f t="shared" si="0"/>
        <v>109.63085109985106</v>
      </c>
      <c r="F39" s="263">
        <f t="shared" si="0"/>
        <v>108.91268993591969</v>
      </c>
      <c r="G39" s="263">
        <f t="shared" si="0"/>
        <v>106.44266340188398</v>
      </c>
      <c r="H39" s="263">
        <f t="shared" si="0"/>
        <v>69.682977057184644</v>
      </c>
      <c r="I39" s="263">
        <f t="shared" si="0"/>
        <v>63.12806177652017</v>
      </c>
      <c r="J39" s="263">
        <f t="shared" si="0"/>
        <v>55.383067830690216</v>
      </c>
      <c r="K39" s="263">
        <f t="shared" si="0"/>
        <v>54.057886560025608</v>
      </c>
      <c r="L39" s="263">
        <f t="shared" si="0"/>
        <v>48.91500652068973</v>
      </c>
      <c r="M39" s="263">
        <f t="shared" si="0"/>
        <v>46.791895957343634</v>
      </c>
      <c r="N39" s="263">
        <f t="shared" si="0"/>
        <v>44.69072531498027</v>
      </c>
      <c r="O39" s="263">
        <f t="shared" si="0"/>
        <v>39.777228830959075</v>
      </c>
      <c r="P39" s="263">
        <f t="shared" si="0"/>
        <v>37.269305605289432</v>
      </c>
      <c r="Q39" s="263">
        <f t="shared" si="0"/>
        <v>37.356213913902955</v>
      </c>
      <c r="R39" s="263">
        <f t="shared" si="0"/>
        <v>40.915452346029923</v>
      </c>
      <c r="S39" s="263">
        <f t="shared" si="0"/>
        <v>36.282005327712909</v>
      </c>
      <c r="T39" s="263">
        <f t="shared" si="0"/>
        <v>37.489590863330648</v>
      </c>
      <c r="U39" s="263">
        <f t="shared" si="0"/>
        <v>43.957946553264961</v>
      </c>
      <c r="V39" s="263">
        <f t="shared" si="0"/>
        <v>40.076347005590463</v>
      </c>
      <c r="W39" s="263">
        <f t="shared" si="0"/>
        <v>32.233502847518317</v>
      </c>
      <c r="DA39" s="70"/>
    </row>
    <row r="40" spans="1:105" ht="12" customHeight="1" x14ac:dyDescent="0.25">
      <c r="A40" s="60" t="s">
        <v>2736</v>
      </c>
      <c r="B40" s="331">
        <v>36.251513617199357</v>
      </c>
      <c r="C40" s="331">
        <v>27.381510315270599</v>
      </c>
      <c r="D40" s="331">
        <v>27.6912595095508</v>
      </c>
      <c r="E40" s="331">
        <v>26.589465804617792</v>
      </c>
      <c r="F40" s="331">
        <v>26.87776285540237</v>
      </c>
      <c r="G40" s="331">
        <v>26.517187781401219</v>
      </c>
      <c r="H40" s="331">
        <v>16.400453576326861</v>
      </c>
      <c r="I40" s="331">
        <v>12.69734344175828</v>
      </c>
      <c r="J40" s="331">
        <v>11.86917891435569</v>
      </c>
      <c r="K40" s="331">
        <v>14.49854780642057</v>
      </c>
      <c r="L40" s="331">
        <v>10.80109199204797</v>
      </c>
      <c r="M40" s="331">
        <v>10.675318975212731</v>
      </c>
      <c r="N40" s="331">
        <v>9.7136864974000439</v>
      </c>
      <c r="O40" s="331">
        <v>8.077056584988048</v>
      </c>
      <c r="P40" s="331">
        <v>8.0219363752167254</v>
      </c>
      <c r="Q40" s="331">
        <v>7.5715635505911552</v>
      </c>
      <c r="R40" s="331">
        <v>10.097986565905231</v>
      </c>
      <c r="S40" s="331">
        <v>7.4650789028557014</v>
      </c>
      <c r="T40" s="331">
        <v>9.1715420080169014</v>
      </c>
      <c r="U40" s="331">
        <v>8.5947652868579762</v>
      </c>
      <c r="V40" s="331">
        <v>8.3522518623719488</v>
      </c>
      <c r="W40" s="331">
        <v>7.7932017889966083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0.168857690773423</v>
      </c>
      <c r="C42" s="297">
        <v>0.16920362842883399</v>
      </c>
      <c r="D42" s="297">
        <v>0.16918871356202789</v>
      </c>
      <c r="E42" s="297">
        <v>0.16924480720458279</v>
      </c>
      <c r="F42" s="297">
        <v>0.16923646454822361</v>
      </c>
      <c r="G42" s="297">
        <v>0.16925214012512679</v>
      </c>
      <c r="H42" s="297">
        <v>0.17023731815402099</v>
      </c>
      <c r="I42" s="297">
        <v>0.17095764758642881</v>
      </c>
      <c r="J42" s="297">
        <v>0.17117862018996399</v>
      </c>
      <c r="K42" s="297">
        <v>0.16788798642822561</v>
      </c>
      <c r="L42" s="297">
        <v>0.1679206224126667</v>
      </c>
      <c r="M42" s="297">
        <v>0.16792244870374981</v>
      </c>
      <c r="N42" s="297">
        <v>0.112491336640583</v>
      </c>
      <c r="O42" s="297">
        <v>5.6348635745876778E-2</v>
      </c>
      <c r="P42" s="297">
        <v>0.22726487345095259</v>
      </c>
      <c r="Q42" s="297">
        <v>0.17060667921987521</v>
      </c>
      <c r="R42" s="297">
        <v>0.28706630116071119</v>
      </c>
      <c r="S42" s="297">
        <v>0.17390365785131659</v>
      </c>
      <c r="T42" s="297">
        <v>0.115182673597314</v>
      </c>
      <c r="U42" s="297">
        <v>0.17317664460387</v>
      </c>
      <c r="V42" s="297">
        <v>0.11555214244507089</v>
      </c>
      <c r="W42" s="297">
        <v>6.9478999639756164E-2</v>
      </c>
      <c r="DA42" s="122" t="s">
        <v>2797</v>
      </c>
    </row>
    <row r="43" spans="1:105" ht="12" customHeight="1" x14ac:dyDescent="0.25">
      <c r="A43" s="59" t="s">
        <v>160</v>
      </c>
      <c r="B43" s="297">
        <v>3.821606510393242</v>
      </c>
      <c r="C43" s="297">
        <v>3.9504579219561791</v>
      </c>
      <c r="D43" s="297">
        <v>3.8761584037728292</v>
      </c>
      <c r="E43" s="297">
        <v>4.2993790293752294</v>
      </c>
      <c r="F43" s="297">
        <v>4.9527644639698467</v>
      </c>
      <c r="G43" s="297">
        <v>6.9857337149212206</v>
      </c>
      <c r="H43" s="297">
        <v>2.553892393088403</v>
      </c>
      <c r="I43" s="297">
        <v>2.8242225642969641</v>
      </c>
      <c r="J43" s="297">
        <v>2.7222857553464088</v>
      </c>
      <c r="K43" s="297">
        <v>2.5059495134910228</v>
      </c>
      <c r="L43" s="297">
        <v>2.5052984254229771</v>
      </c>
      <c r="M43" s="297">
        <v>2.4198711377274469</v>
      </c>
      <c r="N43" s="297">
        <v>2.0359327177753821</v>
      </c>
      <c r="O43" s="297">
        <v>0.60406434952461541</v>
      </c>
      <c r="P43" s="297">
        <v>0.6504630288458999</v>
      </c>
      <c r="Q43" s="297">
        <v>1.0505700632652939</v>
      </c>
      <c r="R43" s="297">
        <v>1.1244281948510291</v>
      </c>
      <c r="S43" s="297">
        <v>0.97982679388539029</v>
      </c>
      <c r="T43" s="297">
        <v>0.87010230904952124</v>
      </c>
      <c r="U43" s="297">
        <v>0.89471204987812092</v>
      </c>
      <c r="V43" s="297">
        <v>0.84610929948365943</v>
      </c>
      <c r="W43" s="297">
        <v>0.84555096039784949</v>
      </c>
      <c r="DA43" s="122" t="s">
        <v>2798</v>
      </c>
    </row>
    <row r="44" spans="1:105" ht="12" customHeight="1" x14ac:dyDescent="0.25">
      <c r="A44" s="59" t="s">
        <v>70</v>
      </c>
      <c r="B44" s="297">
        <v>3.898363893508999</v>
      </c>
      <c r="C44" s="297">
        <v>3.605864010159507</v>
      </c>
      <c r="D44" s="297">
        <v>3.8201615046086181</v>
      </c>
      <c r="E44" s="297">
        <v>3.7355511650310689</v>
      </c>
      <c r="F44" s="297">
        <v>2.2755700458095758</v>
      </c>
      <c r="G44" s="297">
        <v>1.459936021497624</v>
      </c>
      <c r="H44" s="297">
        <v>2.9368641023451931</v>
      </c>
      <c r="I44" s="297">
        <v>2.6456895539820611</v>
      </c>
      <c r="J44" s="297">
        <v>2.214826325597683</v>
      </c>
      <c r="K44" s="297">
        <v>1.831507529342669</v>
      </c>
      <c r="L44" s="297">
        <v>1.746658571969163</v>
      </c>
      <c r="M44" s="297">
        <v>1.4484663620764231</v>
      </c>
      <c r="N44" s="297">
        <v>0.85616940486824344</v>
      </c>
      <c r="O44" s="297">
        <v>0.25732026699939797</v>
      </c>
      <c r="P44" s="297">
        <v>0.1729716298079238</v>
      </c>
      <c r="Q44" s="297">
        <v>0.12984995897804619</v>
      </c>
      <c r="R44" s="297">
        <v>8.739401718976704E-2</v>
      </c>
      <c r="S44" s="297">
        <v>8.8236920984479356E-2</v>
      </c>
      <c r="T44" s="297">
        <v>0.13149953017651711</v>
      </c>
      <c r="U44" s="297">
        <v>8.7868041966854118E-2</v>
      </c>
      <c r="V44" s="297">
        <v>4.397247327265965E-2</v>
      </c>
      <c r="W44" s="297">
        <v>2.3399297012898189E-2</v>
      </c>
      <c r="DA44" s="122" t="s">
        <v>2799</v>
      </c>
    </row>
    <row r="45" spans="1:105" ht="12" customHeight="1" x14ac:dyDescent="0.25">
      <c r="A45" s="59" t="s">
        <v>162</v>
      </c>
      <c r="B45" s="297">
        <v>28.362685522523702</v>
      </c>
      <c r="C45" s="297">
        <v>19.655984754726081</v>
      </c>
      <c r="D45" s="297">
        <v>19.82575088760732</v>
      </c>
      <c r="E45" s="297">
        <v>18.38529080300691</v>
      </c>
      <c r="F45" s="297">
        <v>19.48019188107472</v>
      </c>
      <c r="G45" s="297">
        <v>17.902265904857249</v>
      </c>
      <c r="H45" s="297">
        <v>10.73945976273925</v>
      </c>
      <c r="I45" s="297">
        <v>7.0564736758928239</v>
      </c>
      <c r="J45" s="297">
        <v>6.7608882132216301</v>
      </c>
      <c r="K45" s="297">
        <v>9.9932027771586487</v>
      </c>
      <c r="L45" s="297">
        <v>6.3812143722431669</v>
      </c>
      <c r="M45" s="297">
        <v>6.6390590267051088</v>
      </c>
      <c r="N45" s="297">
        <v>6.7090930381158351</v>
      </c>
      <c r="O45" s="297">
        <v>7.1593233327181576</v>
      </c>
      <c r="P45" s="297">
        <v>6.9712368431119494</v>
      </c>
      <c r="Q45" s="297">
        <v>6.2205368491279396</v>
      </c>
      <c r="R45" s="297">
        <v>8.5990980527037255</v>
      </c>
      <c r="S45" s="297">
        <v>6.2231115301345152</v>
      </c>
      <c r="T45" s="297">
        <v>8.0547574951935488</v>
      </c>
      <c r="U45" s="297">
        <v>7.439008550409131</v>
      </c>
      <c r="V45" s="297">
        <v>7.3466179471705582</v>
      </c>
      <c r="W45" s="297">
        <v>6.8547725319461046</v>
      </c>
      <c r="DA45" s="122" t="s">
        <v>2800</v>
      </c>
    </row>
    <row r="46" spans="1:105" ht="12" customHeight="1" x14ac:dyDescent="0.25">
      <c r="A46" s="60" t="s">
        <v>2743</v>
      </c>
      <c r="B46" s="331">
        <v>24.447754621107009</v>
      </c>
      <c r="C46" s="331">
        <v>18.47673762987105</v>
      </c>
      <c r="D46" s="331">
        <v>18.682813303720689</v>
      </c>
      <c r="E46" s="331">
        <v>17.947501965840061</v>
      </c>
      <c r="F46" s="331">
        <v>18.15961500295743</v>
      </c>
      <c r="G46" s="331">
        <v>17.95161047506129</v>
      </c>
      <c r="H46" s="331">
        <v>11.06480167616939</v>
      </c>
      <c r="I46" s="331">
        <v>8.5762961362300434</v>
      </c>
      <c r="J46" s="331">
        <v>8.0199414741437156</v>
      </c>
      <c r="K46" s="331">
        <v>9.7909149233693249</v>
      </c>
      <c r="L46" s="331">
        <v>7.3008080389122059</v>
      </c>
      <c r="M46" s="331">
        <v>7.2167837783361746</v>
      </c>
      <c r="N46" s="331">
        <v>6.5665178971246538</v>
      </c>
      <c r="O46" s="331">
        <v>5.4461958059815148</v>
      </c>
      <c r="P46" s="331">
        <v>5.4087177905630961</v>
      </c>
      <c r="Q46" s="331">
        <v>5.111284289387342</v>
      </c>
      <c r="R46" s="331">
        <v>6.8120744286890984</v>
      </c>
      <c r="S46" s="331">
        <v>5.0350320757224356</v>
      </c>
      <c r="T46" s="331">
        <v>6.1834916066196959</v>
      </c>
      <c r="U46" s="331">
        <v>5.7934923667134726</v>
      </c>
      <c r="V46" s="331">
        <v>5.629988727710824</v>
      </c>
      <c r="W46" s="331">
        <v>5.2549091777777086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0.113190300801114</v>
      </c>
      <c r="C49" s="231">
        <v>0.1131549307711442</v>
      </c>
      <c r="D49" s="231">
        <v>0.1131564557258488</v>
      </c>
      <c r="E49" s="231">
        <v>0.1131507204906641</v>
      </c>
      <c r="F49" s="231">
        <v>0.1131515734767205</v>
      </c>
      <c r="G49" s="231">
        <v>0.1131499707440296</v>
      </c>
      <c r="H49" s="231">
        <v>0.11304924225745761</v>
      </c>
      <c r="I49" s="231">
        <v>0.1129755929359564</v>
      </c>
      <c r="J49" s="231">
        <v>0.1129529998255271</v>
      </c>
      <c r="K49" s="231">
        <v>0.1132894471968337</v>
      </c>
      <c r="L49" s="231">
        <v>0.11328611036489369</v>
      </c>
      <c r="M49" s="231">
        <v>0.1132859236379129</v>
      </c>
      <c r="N49" s="231">
        <v>7.5468426796062346E-2</v>
      </c>
      <c r="O49" s="231">
        <v>3.7723685602356401E-2</v>
      </c>
      <c r="P49" s="231">
        <v>0.1507035124477677</v>
      </c>
      <c r="Q49" s="231">
        <v>0.11301147732521211</v>
      </c>
      <c r="R49" s="231">
        <v>0.18807086137300469</v>
      </c>
      <c r="S49" s="231">
        <v>0.1126743812299003</v>
      </c>
      <c r="T49" s="231">
        <v>7.5193253893339626E-2</v>
      </c>
      <c r="U49" s="231">
        <v>0.112748713930769</v>
      </c>
      <c r="V49" s="231">
        <v>7.5155477941496351E-2</v>
      </c>
      <c r="W49" s="231">
        <v>4.5078845807823363E-2</v>
      </c>
      <c r="DA49" s="73" t="s">
        <v>2804</v>
      </c>
    </row>
    <row r="50" spans="1:105" ht="12" customHeight="1" x14ac:dyDescent="0.25">
      <c r="A50" s="64" t="s">
        <v>160</v>
      </c>
      <c r="B50" s="231">
        <v>2.6104519250524838</v>
      </c>
      <c r="C50" s="231">
        <v>2.6921088439446161</v>
      </c>
      <c r="D50" s="231">
        <v>2.6417445954258318</v>
      </c>
      <c r="E50" s="231">
        <v>2.9290653960404409</v>
      </c>
      <c r="F50" s="231">
        <v>3.3743932336947542</v>
      </c>
      <c r="G50" s="231">
        <v>4.7589776721312953</v>
      </c>
      <c r="H50" s="231">
        <v>1.728211315495221</v>
      </c>
      <c r="I50" s="231">
        <v>1.9018505116396709</v>
      </c>
      <c r="J50" s="231">
        <v>1.83047297712654</v>
      </c>
      <c r="K50" s="231">
        <v>1.7231517183664069</v>
      </c>
      <c r="L50" s="231">
        <v>1.7223184698752609</v>
      </c>
      <c r="M50" s="231">
        <v>1.663568904723842</v>
      </c>
      <c r="N50" s="231">
        <v>1.3918454189561591</v>
      </c>
      <c r="O50" s="231">
        <v>0.41209303976928308</v>
      </c>
      <c r="P50" s="231">
        <v>0.43953659480434909</v>
      </c>
      <c r="Q50" s="231">
        <v>0.7091415081992275</v>
      </c>
      <c r="R50" s="231">
        <v>0.75067575630883421</v>
      </c>
      <c r="S50" s="231">
        <v>0.64691487776407219</v>
      </c>
      <c r="T50" s="231">
        <v>0.57881983880693766</v>
      </c>
      <c r="U50" s="231">
        <v>0.5935904779251292</v>
      </c>
      <c r="V50" s="231">
        <v>0.56077735813325524</v>
      </c>
      <c r="W50" s="231">
        <v>0.55903677934166374</v>
      </c>
      <c r="DA50" s="73" t="s">
        <v>2805</v>
      </c>
    </row>
    <row r="51" spans="1:105" ht="12" customHeight="1" x14ac:dyDescent="0.25">
      <c r="A51" s="64" t="s">
        <v>70</v>
      </c>
      <c r="B51" s="231">
        <v>2.5816032381165681</v>
      </c>
      <c r="C51" s="231">
        <v>2.3822750820082739</v>
      </c>
      <c r="D51" s="231">
        <v>2.5241108555032872</v>
      </c>
      <c r="E51" s="231">
        <v>2.467262814486801</v>
      </c>
      <c r="F51" s="231">
        <v>1.503057568285056</v>
      </c>
      <c r="G51" s="231">
        <v>0.96421271497751482</v>
      </c>
      <c r="H51" s="231">
        <v>1.9267061802255241</v>
      </c>
      <c r="I51" s="231">
        <v>1.7272441545056929</v>
      </c>
      <c r="J51" s="231">
        <v>1.4437988046072929</v>
      </c>
      <c r="K51" s="231">
        <v>1.2209483673689261</v>
      </c>
      <c r="L51" s="231">
        <v>1.1641244286881141</v>
      </c>
      <c r="M51" s="231">
        <v>0.9653712438578872</v>
      </c>
      <c r="N51" s="231">
        <v>0.56744618015197701</v>
      </c>
      <c r="O51" s="231">
        <v>0.1701858535202295</v>
      </c>
      <c r="P51" s="231">
        <v>0.113314291973103</v>
      </c>
      <c r="Q51" s="231">
        <v>8.4974201479434408E-2</v>
      </c>
      <c r="R51" s="231">
        <v>5.656395340017744E-2</v>
      </c>
      <c r="S51" s="231">
        <v>5.647881326178996E-2</v>
      </c>
      <c r="T51" s="231">
        <v>8.4807581372995433E-2</v>
      </c>
      <c r="U51" s="231">
        <v>5.6516073042458613E-2</v>
      </c>
      <c r="V51" s="231">
        <v>2.825415252734445E-2</v>
      </c>
      <c r="W51" s="231">
        <v>1.499825709941642E-2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18.966671638306</v>
      </c>
      <c r="C53" s="231">
        <v>13.113361254316169</v>
      </c>
      <c r="D53" s="231">
        <v>13.22796387823499</v>
      </c>
      <c r="E53" s="231">
        <v>12.26218551599141</v>
      </c>
      <c r="F53" s="231">
        <v>12.99317510867019</v>
      </c>
      <c r="G53" s="231">
        <v>11.9394325983776</v>
      </c>
      <c r="H53" s="231">
        <v>7.114603955551476</v>
      </c>
      <c r="I53" s="231">
        <v>4.6519948945089826</v>
      </c>
      <c r="J53" s="231">
        <v>4.4504857099447861</v>
      </c>
      <c r="K53" s="231">
        <v>6.7271319266280001</v>
      </c>
      <c r="L53" s="231">
        <v>4.2946855661747882</v>
      </c>
      <c r="M53" s="231">
        <v>4.4681642423073722</v>
      </c>
      <c r="N53" s="231">
        <v>4.490197479114526</v>
      </c>
      <c r="O53" s="231">
        <v>4.781433225732763</v>
      </c>
      <c r="P53" s="231">
        <v>4.6116496317530808</v>
      </c>
      <c r="Q53" s="231">
        <v>4.110643342798876</v>
      </c>
      <c r="R53" s="231">
        <v>5.6201461427237547</v>
      </c>
      <c r="S53" s="231">
        <v>4.0223462885832246</v>
      </c>
      <c r="T53" s="231">
        <v>5.245653510724809</v>
      </c>
      <c r="U53" s="231">
        <v>4.8316196799937883</v>
      </c>
      <c r="V53" s="231">
        <v>4.7667843172870832</v>
      </c>
      <c r="W53" s="231">
        <v>4.4367778737071752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0.1758375188308485</v>
      </c>
      <c r="C55" s="231">
        <v>0.17583751883084239</v>
      </c>
      <c r="D55" s="231">
        <v>0.17583751883072271</v>
      </c>
      <c r="E55" s="231">
        <v>0.17583751883074211</v>
      </c>
      <c r="F55" s="231">
        <v>0.1758375188307072</v>
      </c>
      <c r="G55" s="231">
        <v>0.1758375188308452</v>
      </c>
      <c r="H55" s="231">
        <v>0.1822309826397128</v>
      </c>
      <c r="I55" s="231">
        <v>0.1822309826397385</v>
      </c>
      <c r="J55" s="231">
        <v>0.18223098263956961</v>
      </c>
      <c r="K55" s="231">
        <v>6.3934638091594819E-3</v>
      </c>
      <c r="L55" s="231">
        <v>6.3934638091495341E-3</v>
      </c>
      <c r="M55" s="231">
        <v>6.3934638091603536E-3</v>
      </c>
      <c r="N55" s="231">
        <v>4.1560392105929787E-2</v>
      </c>
      <c r="O55" s="231">
        <v>4.4760001356882663E-2</v>
      </c>
      <c r="P55" s="231">
        <v>9.3513759584794368E-2</v>
      </c>
      <c r="Q55" s="231">
        <v>9.3513759584591127E-2</v>
      </c>
      <c r="R55" s="231">
        <v>0.1966177148833263</v>
      </c>
      <c r="S55" s="231">
        <v>0.1966177148834482</v>
      </c>
      <c r="T55" s="231">
        <v>0.19901742182161361</v>
      </c>
      <c r="U55" s="231">
        <v>0.19901742182132781</v>
      </c>
      <c r="V55" s="231">
        <v>0.19901742182164531</v>
      </c>
      <c r="W55" s="231">
        <v>0.1990174218216294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61.411850475172599</v>
      </c>
      <c r="C58" s="331">
        <v>62.007270463387862</v>
      </c>
      <c r="D58" s="331">
        <v>66.085748891877586</v>
      </c>
      <c r="E58" s="331">
        <v>65.093883329393208</v>
      </c>
      <c r="F58" s="331">
        <v>63.875312077559883</v>
      </c>
      <c r="G58" s="331">
        <v>61.973865145421478</v>
      </c>
      <c r="H58" s="331">
        <v>42.217721804688388</v>
      </c>
      <c r="I58" s="331">
        <v>41.854422198531843</v>
      </c>
      <c r="J58" s="331">
        <v>35.493947442190809</v>
      </c>
      <c r="K58" s="331">
        <v>29.768423830235712</v>
      </c>
      <c r="L58" s="331">
        <v>30.813106489729549</v>
      </c>
      <c r="M58" s="331">
        <v>28.899793203794729</v>
      </c>
      <c r="N58" s="331">
        <v>28.410520920455571</v>
      </c>
      <c r="O58" s="331">
        <v>26.253976439989511</v>
      </c>
      <c r="P58" s="331">
        <v>23.838651439509611</v>
      </c>
      <c r="Q58" s="331">
        <v>24.673366073924459</v>
      </c>
      <c r="R58" s="331">
        <v>24.005391351435591</v>
      </c>
      <c r="S58" s="331">
        <v>23.78189434913477</v>
      </c>
      <c r="T58" s="331">
        <v>22.134557248694051</v>
      </c>
      <c r="U58" s="331">
        <v>29.56968889969351</v>
      </c>
      <c r="V58" s="331">
        <v>26.094106415507689</v>
      </c>
      <c r="W58" s="331">
        <v>19.185391880744</v>
      </c>
      <c r="DA58" s="72" t="s">
        <v>2813</v>
      </c>
    </row>
    <row r="59" spans="1:105" ht="12" customHeight="1" x14ac:dyDescent="0.25">
      <c r="A59" s="132" t="s">
        <v>2759</v>
      </c>
      <c r="B59" s="318">
        <v>15.458715910193471</v>
      </c>
      <c r="C59" s="318">
        <v>15.60859624068101</v>
      </c>
      <c r="D59" s="318">
        <v>16.635239126118311</v>
      </c>
      <c r="E59" s="318">
        <v>16.385564709325589</v>
      </c>
      <c r="F59" s="318">
        <v>16.078823475302102</v>
      </c>
      <c r="G59" s="318">
        <v>15.60018738609779</v>
      </c>
      <c r="H59" s="318">
        <v>10.627130801376881</v>
      </c>
      <c r="I59" s="318">
        <v>10.53568028558222</v>
      </c>
      <c r="J59" s="318">
        <v>8.9346086430336289</v>
      </c>
      <c r="K59" s="318">
        <v>7.4933681940082231</v>
      </c>
      <c r="L59" s="318">
        <v>7.7563378378874503</v>
      </c>
      <c r="M59" s="318">
        <v>7.2747147259699432</v>
      </c>
      <c r="N59" s="318">
        <v>7.1515541116528532</v>
      </c>
      <c r="O59" s="318">
        <v>6.6087043487280592</v>
      </c>
      <c r="P59" s="318">
        <v>6.0007138269589468</v>
      </c>
      <c r="Q59" s="318">
        <v>6.2108298925009997</v>
      </c>
      <c r="R59" s="318">
        <v>6.0426859367294607</v>
      </c>
      <c r="S59" s="318">
        <v>5.9864268167287538</v>
      </c>
      <c r="T59" s="318">
        <v>5.5717557712058694</v>
      </c>
      <c r="U59" s="318">
        <v>7.4433422330753931</v>
      </c>
      <c r="V59" s="318">
        <v>6.5684615409979816</v>
      </c>
      <c r="W59" s="318">
        <v>4.8293858663329958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1</v>
      </c>
      <c r="G63" s="234">
        <f t="shared" si="1"/>
        <v>1.0000000000000002</v>
      </c>
      <c r="H63" s="234">
        <f t="shared" si="1"/>
        <v>0.99999999999999978</v>
      </c>
      <c r="I63" s="234">
        <f t="shared" si="1"/>
        <v>1</v>
      </c>
      <c r="J63" s="234">
        <f t="shared" si="1"/>
        <v>0.99999999999999989</v>
      </c>
      <c r="K63" s="234">
        <f t="shared" si="1"/>
        <v>1.0000000000000002</v>
      </c>
      <c r="L63" s="234">
        <f t="shared" si="1"/>
        <v>1</v>
      </c>
      <c r="M63" s="234">
        <f t="shared" si="1"/>
        <v>0.99999999999999967</v>
      </c>
      <c r="N63" s="234">
        <f t="shared" si="1"/>
        <v>1.0000000000000004</v>
      </c>
      <c r="O63" s="234">
        <f t="shared" si="1"/>
        <v>1</v>
      </c>
      <c r="P63" s="234">
        <f t="shared" si="1"/>
        <v>0.99999999999999989</v>
      </c>
      <c r="Q63" s="234">
        <f t="shared" si="1"/>
        <v>0.99999999999999989</v>
      </c>
      <c r="R63" s="234">
        <f t="shared" si="1"/>
        <v>0.99999999999999967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0.99999999999999967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2.0513657969115733E-2</v>
      </c>
      <c r="C64" s="301">
        <f t="shared" si="2"/>
        <v>2.5023172451185384E-2</v>
      </c>
      <c r="D64" s="301">
        <f t="shared" si="2"/>
        <v>2.5875935351335578E-2</v>
      </c>
      <c r="E64" s="301">
        <f t="shared" si="2"/>
        <v>2.6288785385412058E-2</v>
      </c>
      <c r="F64" s="301">
        <f t="shared" si="2"/>
        <v>2.5780660231796721E-2</v>
      </c>
      <c r="G64" s="301">
        <f t="shared" si="2"/>
        <v>2.548404307104311E-2</v>
      </c>
      <c r="H64" s="301">
        <f t="shared" si="2"/>
        <v>2.7130000743103202E-2</v>
      </c>
      <c r="I64" s="301">
        <f t="shared" si="2"/>
        <v>3.1187892210871506E-2</v>
      </c>
      <c r="J64" s="301">
        <f t="shared" si="2"/>
        <v>2.9588125779055712E-2</v>
      </c>
      <c r="K64" s="301">
        <f t="shared" si="2"/>
        <v>2.345071758282425E-2</v>
      </c>
      <c r="L64" s="301">
        <f t="shared" si="2"/>
        <v>2.879669648770794E-2</v>
      </c>
      <c r="M64" s="301">
        <f t="shared" si="2"/>
        <v>2.7924490943674583E-2</v>
      </c>
      <c r="N64" s="301">
        <f t="shared" si="2"/>
        <v>2.9186617843353156E-2</v>
      </c>
      <c r="O64" s="301">
        <f t="shared" si="2"/>
        <v>3.0939190306155807E-2</v>
      </c>
      <c r="P64" s="301">
        <f t="shared" si="2"/>
        <v>2.9254269941762601E-2</v>
      </c>
      <c r="Q64" s="301">
        <f t="shared" si="2"/>
        <v>3.0709259180682874E-2</v>
      </c>
      <c r="R64" s="301">
        <f t="shared" si="2"/>
        <v>2.5561232020915248E-2</v>
      </c>
      <c r="S64" s="301">
        <f t="shared" si="2"/>
        <v>3.0312965345484267E-2</v>
      </c>
      <c r="T64" s="301">
        <f t="shared" si="2"/>
        <v>2.5754014315058686E-2</v>
      </c>
      <c r="U64" s="301">
        <f t="shared" si="2"/>
        <v>3.1494353924681966E-2</v>
      </c>
      <c r="V64" s="301">
        <f t="shared" si="2"/>
        <v>2.9856846342412445E-2</v>
      </c>
      <c r="W64" s="301">
        <f t="shared" si="2"/>
        <v>2.5969143882769267E-2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4.3236769334874352E-3</v>
      </c>
      <c r="C65" s="235">
        <f t="shared" si="3"/>
        <v>5.2741502121541077E-3</v>
      </c>
      <c r="D65" s="235">
        <f t="shared" si="3"/>
        <v>5.4538875991508202E-3</v>
      </c>
      <c r="E65" s="235">
        <f t="shared" si="3"/>
        <v>5.5409042673634536E-3</v>
      </c>
      <c r="F65" s="235">
        <f t="shared" si="3"/>
        <v>5.4338064006973028E-3</v>
      </c>
      <c r="G65" s="235">
        <f t="shared" si="3"/>
        <v>5.3712882102332866E-3</v>
      </c>
      <c r="H65" s="235">
        <f t="shared" si="3"/>
        <v>5.7182077713811424E-3</v>
      </c>
      <c r="I65" s="235">
        <f t="shared" si="3"/>
        <v>6.5734921757618844E-3</v>
      </c>
      <c r="J65" s="235">
        <f t="shared" si="3"/>
        <v>6.2363083721407473E-3</v>
      </c>
      <c r="K65" s="235">
        <f t="shared" si="3"/>
        <v>4.9427228843942793E-3</v>
      </c>
      <c r="L65" s="235">
        <f t="shared" si="3"/>
        <v>6.0694983094674556E-3</v>
      </c>
      <c r="M65" s="235">
        <f t="shared" si="3"/>
        <v>5.8856629838675749E-3</v>
      </c>
      <c r="N65" s="235">
        <f t="shared" si="3"/>
        <v>6.1516822853246843E-3</v>
      </c>
      <c r="O65" s="235">
        <f t="shared" si="3"/>
        <v>6.5210731147464047E-3</v>
      </c>
      <c r="P65" s="235">
        <f t="shared" si="3"/>
        <v>6.1659413617817143E-3</v>
      </c>
      <c r="Q65" s="235">
        <f t="shared" si="3"/>
        <v>6.4726103829900817E-3</v>
      </c>
      <c r="R65" s="235">
        <f t="shared" si="3"/>
        <v>5.3875573750299631E-3</v>
      </c>
      <c r="S65" s="235">
        <f t="shared" si="3"/>
        <v>6.3890832755033973E-3</v>
      </c>
      <c r="T65" s="235">
        <f t="shared" si="3"/>
        <v>5.428190223624188E-3</v>
      </c>
      <c r="U65" s="235">
        <f t="shared" si="3"/>
        <v>6.6380853090291956E-3</v>
      </c>
      <c r="V65" s="235">
        <f t="shared" si="3"/>
        <v>6.292946778761758E-3</v>
      </c>
      <c r="W65" s="235">
        <f t="shared" si="3"/>
        <v>5.4735332214952527E-3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1.67539258642238E-2</v>
      </c>
      <c r="C66" s="235">
        <f t="shared" si="4"/>
        <v>2.0436938978217693E-2</v>
      </c>
      <c r="D66" s="235">
        <f t="shared" si="4"/>
        <v>2.1133407956611817E-2</v>
      </c>
      <c r="E66" s="235">
        <f t="shared" si="4"/>
        <v>2.1470591060394346E-2</v>
      </c>
      <c r="F66" s="235">
        <f t="shared" si="4"/>
        <v>2.1055594809299819E-2</v>
      </c>
      <c r="G66" s="235">
        <f t="shared" si="4"/>
        <v>2.0813341480868372E-2</v>
      </c>
      <c r="H66" s="235">
        <f t="shared" si="4"/>
        <v>2.2157628923647348E-2</v>
      </c>
      <c r="I66" s="235">
        <f t="shared" si="4"/>
        <v>2.5471792244416959E-2</v>
      </c>
      <c r="J66" s="235">
        <f t="shared" si="4"/>
        <v>2.4165230136426859E-2</v>
      </c>
      <c r="K66" s="235">
        <f t="shared" si="4"/>
        <v>1.9152682785147514E-2</v>
      </c>
      <c r="L66" s="235">
        <f t="shared" si="4"/>
        <v>2.3518853576284412E-2</v>
      </c>
      <c r="M66" s="235">
        <f t="shared" si="4"/>
        <v>2.2806505391231299E-2</v>
      </c>
      <c r="N66" s="235">
        <f t="shared" si="4"/>
        <v>2.3837310357380823E-2</v>
      </c>
      <c r="O66" s="235">
        <f t="shared" si="4"/>
        <v>2.5268672289888546E-2</v>
      </c>
      <c r="P66" s="235">
        <f t="shared" si="4"/>
        <v>2.3892563215891852E-2</v>
      </c>
      <c r="Q66" s="235">
        <f t="shared" si="4"/>
        <v>2.5080882816365557E-2</v>
      </c>
      <c r="R66" s="235">
        <f t="shared" si="4"/>
        <v>2.0876383281879279E-2</v>
      </c>
      <c r="S66" s="235">
        <f t="shared" si="4"/>
        <v>2.475722150031151E-2</v>
      </c>
      <c r="T66" s="235">
        <f t="shared" si="4"/>
        <v>2.1033832541727367E-2</v>
      </c>
      <c r="U66" s="235">
        <f t="shared" si="4"/>
        <v>2.5722085821561189E-2</v>
      </c>
      <c r="V66" s="235">
        <f t="shared" si="4"/>
        <v>2.4384699740699733E-2</v>
      </c>
      <c r="W66" s="235">
        <f t="shared" si="4"/>
        <v>2.1209533278965572E-2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2.3563982768257496E-2</v>
      </c>
      <c r="C67" s="235">
        <f t="shared" si="5"/>
        <v>2.8744049712372457E-2</v>
      </c>
      <c r="D67" s="235">
        <f t="shared" si="5"/>
        <v>2.9723616121971438E-2</v>
      </c>
      <c r="E67" s="235">
        <f t="shared" si="5"/>
        <v>3.0197855826245505E-2</v>
      </c>
      <c r="F67" s="235">
        <f t="shared" si="5"/>
        <v>2.9614173852901868E-2</v>
      </c>
      <c r="G67" s="235">
        <f t="shared" si="5"/>
        <v>2.9273450532112836E-2</v>
      </c>
      <c r="H67" s="235">
        <f t="shared" si="5"/>
        <v>3.1164157605424601E-2</v>
      </c>
      <c r="I67" s="235">
        <f t="shared" si="5"/>
        <v>3.5825446428993359E-2</v>
      </c>
      <c r="J67" s="235">
        <f t="shared" si="5"/>
        <v>3.3987799106936098E-2</v>
      </c>
      <c r="K67" s="235">
        <f t="shared" si="5"/>
        <v>2.6937775108510489E-2</v>
      </c>
      <c r="L67" s="235">
        <f t="shared" si="5"/>
        <v>3.3078686445913365E-2</v>
      </c>
      <c r="M67" s="235">
        <f t="shared" si="5"/>
        <v>3.2076786324495524E-2</v>
      </c>
      <c r="N67" s="235">
        <f t="shared" si="5"/>
        <v>3.3526588040023592E-2</v>
      </c>
      <c r="O67" s="235">
        <f t="shared" si="5"/>
        <v>3.5539763231682724E-2</v>
      </c>
      <c r="P67" s="235">
        <f t="shared" si="5"/>
        <v>3.3604299820319275E-2</v>
      </c>
      <c r="Q67" s="235">
        <f t="shared" si="5"/>
        <v>3.5275641977117224E-2</v>
      </c>
      <c r="R67" s="235">
        <f t="shared" si="5"/>
        <v>2.9362117267583678E-2</v>
      </c>
      <c r="S67" s="235">
        <f t="shared" si="5"/>
        <v>3.482042033318393E-2</v>
      </c>
      <c r="T67" s="235">
        <f t="shared" si="5"/>
        <v>2.9583565761268235E-2</v>
      </c>
      <c r="U67" s="235">
        <f t="shared" si="5"/>
        <v>3.6177478160936659E-2</v>
      </c>
      <c r="V67" s="235">
        <f t="shared" si="5"/>
        <v>3.4296477682641498E-2</v>
      </c>
      <c r="W67" s="235">
        <f t="shared" si="5"/>
        <v>2.9830684506940371E-2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0.14485658385452158</v>
      </c>
      <c r="C68" s="302">
        <f t="shared" si="6"/>
        <v>0.13082926443058585</v>
      </c>
      <c r="D68" s="302">
        <f t="shared" si="6"/>
        <v>0.12863181283301001</v>
      </c>
      <c r="E68" s="302">
        <f t="shared" si="6"/>
        <v>0.12750765995842142</v>
      </c>
      <c r="F68" s="302">
        <f t="shared" si="6"/>
        <v>0.12906930704072064</v>
      </c>
      <c r="G68" s="302">
        <f t="shared" si="6"/>
        <v>0.12970875653228559</v>
      </c>
      <c r="H68" s="302">
        <f t="shared" si="6"/>
        <v>0.12522872999290466</v>
      </c>
      <c r="I68" s="302">
        <f t="shared" si="6"/>
        <v>0.11824545967373955</v>
      </c>
      <c r="J68" s="302">
        <f t="shared" si="6"/>
        <v>0.12027296512104191</v>
      </c>
      <c r="K68" s="302">
        <f t="shared" si="6"/>
        <v>0.1351475757143642</v>
      </c>
      <c r="L68" s="302">
        <f t="shared" si="6"/>
        <v>0.1218639571079327</v>
      </c>
      <c r="M68" s="302">
        <f t="shared" si="6"/>
        <v>0.12370089010949215</v>
      </c>
      <c r="N68" s="302">
        <f t="shared" si="6"/>
        <v>0.12174590618675679</v>
      </c>
      <c r="O68" s="302">
        <f t="shared" si="6"/>
        <v>0.11974902321967422</v>
      </c>
      <c r="P68" s="302">
        <f t="shared" si="6"/>
        <v>0.12818962803285269</v>
      </c>
      <c r="Q68" s="302">
        <f t="shared" si="6"/>
        <v>0.12695404463998575</v>
      </c>
      <c r="R68" s="302">
        <f t="shared" si="6"/>
        <v>0.13732895151906122</v>
      </c>
      <c r="S68" s="302">
        <f t="shared" si="6"/>
        <v>0.12858487835472349</v>
      </c>
      <c r="T68" s="302">
        <f t="shared" si="6"/>
        <v>0.13868162719506325</v>
      </c>
      <c r="U68" s="302">
        <f t="shared" si="6"/>
        <v>0.12911923613634751</v>
      </c>
      <c r="V68" s="302">
        <f t="shared" si="6"/>
        <v>0.13329323204300314</v>
      </c>
      <c r="W68" s="302">
        <f t="shared" si="6"/>
        <v>0.14133369756865155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5.4334985227230286E-2</v>
      </c>
      <c r="C69" s="303">
        <f t="shared" si="7"/>
        <v>4.9610624683950715E-2</v>
      </c>
      <c r="D69" s="303">
        <f t="shared" si="7"/>
        <v>4.8672108960404643E-2</v>
      </c>
      <c r="E69" s="303">
        <f t="shared" si="7"/>
        <v>4.8226306110051832E-2</v>
      </c>
      <c r="F69" s="303">
        <f t="shared" si="7"/>
        <v>4.8766017061935681E-2</v>
      </c>
      <c r="G69" s="303">
        <f t="shared" si="7"/>
        <v>4.911484895833898E-2</v>
      </c>
      <c r="H69" s="303">
        <f t="shared" si="7"/>
        <v>4.7309493130199866E-2</v>
      </c>
      <c r="I69" s="303">
        <f t="shared" si="7"/>
        <v>4.2520081808551345E-2</v>
      </c>
      <c r="J69" s="303">
        <f t="shared" si="7"/>
        <v>4.448196893174429E-2</v>
      </c>
      <c r="K69" s="303">
        <f t="shared" si="7"/>
        <v>5.1318413535688702E-2</v>
      </c>
      <c r="L69" s="303">
        <f t="shared" si="7"/>
        <v>4.5397063643399141E-2</v>
      </c>
      <c r="M69" s="303">
        <f t="shared" si="7"/>
        <v>4.6396356026383832E-2</v>
      </c>
      <c r="N69" s="303">
        <f t="shared" si="7"/>
        <v>4.4883772897096177E-2</v>
      </c>
      <c r="O69" s="303">
        <f t="shared" si="7"/>
        <v>4.2702839398514936E-2</v>
      </c>
      <c r="P69" s="303">
        <f t="shared" si="7"/>
        <v>4.4162286609385981E-2</v>
      </c>
      <c r="Q69" s="303">
        <f t="shared" si="7"/>
        <v>4.2327305585505202E-2</v>
      </c>
      <c r="R69" s="303">
        <f t="shared" si="7"/>
        <v>4.8261634408143406E-2</v>
      </c>
      <c r="S69" s="303">
        <f t="shared" si="7"/>
        <v>4.2700589259539026E-2</v>
      </c>
      <c r="T69" s="303">
        <f t="shared" si="7"/>
        <v>4.786934864752089E-2</v>
      </c>
      <c r="U69" s="303">
        <f t="shared" si="7"/>
        <v>4.1055943446120215E-2</v>
      </c>
      <c r="V69" s="303">
        <f t="shared" si="7"/>
        <v>4.2860642624033794E-2</v>
      </c>
      <c r="W69" s="303">
        <f t="shared" si="7"/>
        <v>4.7326220359743362E-2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0.40855729276628927</v>
      </c>
      <c r="C70" s="303">
        <f t="shared" si="8"/>
        <v>0.37303373560432151</v>
      </c>
      <c r="D70" s="303">
        <f t="shared" si="8"/>
        <v>0.36597681929842718</v>
      </c>
      <c r="E70" s="303">
        <f t="shared" si="8"/>
        <v>0.36262472478904378</v>
      </c>
      <c r="F70" s="303">
        <f t="shared" si="8"/>
        <v>0.36668293598493973</v>
      </c>
      <c r="G70" s="303">
        <f t="shared" si="8"/>
        <v>0.36930588351366445</v>
      </c>
      <c r="H70" s="303">
        <f t="shared" si="8"/>
        <v>0.35573099642131051</v>
      </c>
      <c r="I70" s="303">
        <f t="shared" si="8"/>
        <v>0.31971830744506857</v>
      </c>
      <c r="J70" s="303">
        <f t="shared" si="8"/>
        <v>0.33447018946753865</v>
      </c>
      <c r="K70" s="303">
        <f t="shared" si="8"/>
        <v>0.38587499408565956</v>
      </c>
      <c r="L70" s="303">
        <f t="shared" si="8"/>
        <v>0.3413509977801743</v>
      </c>
      <c r="M70" s="303">
        <f t="shared" si="8"/>
        <v>0.34886490781377066</v>
      </c>
      <c r="N70" s="303">
        <f t="shared" si="8"/>
        <v>0.3374914462070116</v>
      </c>
      <c r="O70" s="303">
        <f t="shared" si="8"/>
        <v>0.32109250393883337</v>
      </c>
      <c r="P70" s="303">
        <f t="shared" si="8"/>
        <v>0.33206642431288291</v>
      </c>
      <c r="Q70" s="303">
        <f t="shared" si="8"/>
        <v>0.31826877853716395</v>
      </c>
      <c r="R70" s="303">
        <f t="shared" si="8"/>
        <v>0.36289036641507838</v>
      </c>
      <c r="S70" s="303">
        <f t="shared" si="8"/>
        <v>0.32107558462461083</v>
      </c>
      <c r="T70" s="303">
        <f t="shared" si="8"/>
        <v>0.3599406792534745</v>
      </c>
      <c r="U70" s="303">
        <f t="shared" si="8"/>
        <v>0.30870911321986527</v>
      </c>
      <c r="V70" s="303">
        <f t="shared" si="8"/>
        <v>0.32227906280763879</v>
      </c>
      <c r="W70" s="303">
        <f t="shared" si="8"/>
        <v>0.35585677232037799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9.1277860023079319E-2</v>
      </c>
      <c r="C71" s="303">
        <f t="shared" si="9"/>
        <v>0.1113434588687905</v>
      </c>
      <c r="D71" s="303">
        <f t="shared" si="9"/>
        <v>0.11513792462180118</v>
      </c>
      <c r="E71" s="303">
        <f t="shared" si="9"/>
        <v>0.1169749479200199</v>
      </c>
      <c r="F71" s="303">
        <f t="shared" si="9"/>
        <v>0.11471398711450517</v>
      </c>
      <c r="G71" s="303">
        <f t="shared" si="9"/>
        <v>0.11339415523856805</v>
      </c>
      <c r="H71" s="303">
        <f t="shared" si="9"/>
        <v>0.1207180315662521</v>
      </c>
      <c r="I71" s="303">
        <f t="shared" si="9"/>
        <v>0.13877408231748586</v>
      </c>
      <c r="J71" s="303">
        <f t="shared" si="9"/>
        <v>0.13165573917981876</v>
      </c>
      <c r="K71" s="303">
        <f t="shared" si="9"/>
        <v>0.10434664164667594</v>
      </c>
      <c r="L71" s="303">
        <f t="shared" si="9"/>
        <v>0.12813418431220006</v>
      </c>
      <c r="M71" s="303">
        <f t="shared" si="9"/>
        <v>0.12425320629845461</v>
      </c>
      <c r="N71" s="303">
        <f t="shared" si="9"/>
        <v>0.12986918384149779</v>
      </c>
      <c r="O71" s="303">
        <f t="shared" si="9"/>
        <v>0.13766745483640508</v>
      </c>
      <c r="P71" s="303">
        <f t="shared" si="9"/>
        <v>0.13017020956680639</v>
      </c>
      <c r="Q71" s="303">
        <f t="shared" si="9"/>
        <v>0.13664435007773817</v>
      </c>
      <c r="R71" s="303">
        <f t="shared" si="9"/>
        <v>0.11373761627181546</v>
      </c>
      <c r="S71" s="303">
        <f t="shared" si="9"/>
        <v>0.13488099547410154</v>
      </c>
      <c r="T71" s="303">
        <f t="shared" si="9"/>
        <v>0.11459542306991292</v>
      </c>
      <c r="U71" s="303">
        <f t="shared" si="9"/>
        <v>0.14013771865468802</v>
      </c>
      <c r="V71" s="303">
        <f t="shared" si="9"/>
        <v>0.13285144196497425</v>
      </c>
      <c r="W71" s="303">
        <f t="shared" si="9"/>
        <v>0.11555266660969876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0.209319173028264</v>
      </c>
      <c r="C72" s="303">
        <f t="shared" si="10"/>
        <v>0.22338050256472375</v>
      </c>
      <c r="D72" s="303">
        <f t="shared" si="10"/>
        <v>0.22596881399189539</v>
      </c>
      <c r="E72" s="303">
        <f t="shared" si="10"/>
        <v>0.22720924546526131</v>
      </c>
      <c r="F72" s="303">
        <f t="shared" si="10"/>
        <v>0.22558091747063508</v>
      </c>
      <c r="G72" s="303">
        <f t="shared" si="10"/>
        <v>0.2246147926201093</v>
      </c>
      <c r="H72" s="303">
        <f t="shared" si="10"/>
        <v>0.2297971205878466</v>
      </c>
      <c r="I72" s="303">
        <f t="shared" si="10"/>
        <v>0.24139596310859099</v>
      </c>
      <c r="J72" s="303">
        <f t="shared" si="10"/>
        <v>0.23692071642501064</v>
      </c>
      <c r="K72" s="303">
        <f t="shared" si="10"/>
        <v>0.21853561909933655</v>
      </c>
      <c r="L72" s="303">
        <f t="shared" si="10"/>
        <v>0.23459144691098216</v>
      </c>
      <c r="M72" s="303">
        <f t="shared" si="10"/>
        <v>0.2320192648155506</v>
      </c>
      <c r="N72" s="303">
        <f t="shared" si="10"/>
        <v>0.23560518946795447</v>
      </c>
      <c r="O72" s="303">
        <f t="shared" si="10"/>
        <v>0.24055326193214879</v>
      </c>
      <c r="P72" s="303">
        <f t="shared" si="10"/>
        <v>0.23470468353249846</v>
      </c>
      <c r="Q72" s="303">
        <f t="shared" si="10"/>
        <v>0.23859792645631725</v>
      </c>
      <c r="R72" s="303">
        <f t="shared" si="10"/>
        <v>0.22357499147775056</v>
      </c>
      <c r="S72" s="303">
        <f t="shared" si="10"/>
        <v>0.23732098069135987</v>
      </c>
      <c r="T72" s="303">
        <f t="shared" si="10"/>
        <v>0.2238451392694113</v>
      </c>
      <c r="U72" s="303">
        <f t="shared" si="10"/>
        <v>0.24026262568401635</v>
      </c>
      <c r="V72" s="303">
        <f t="shared" si="10"/>
        <v>0.23531656824309274</v>
      </c>
      <c r="W72" s="303">
        <f t="shared" si="10"/>
        <v>0.22390167130297109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6.214124423165588E-2</v>
      </c>
      <c r="C73" s="304">
        <f t="shared" si="11"/>
        <v>5.6704826764385617E-2</v>
      </c>
      <c r="D73" s="304">
        <f t="shared" si="11"/>
        <v>5.5640858881323398E-2</v>
      </c>
      <c r="E73" s="304">
        <f t="shared" si="11"/>
        <v>5.5106499695866937E-2</v>
      </c>
      <c r="F73" s="304">
        <f t="shared" si="11"/>
        <v>5.5669457875359971E-2</v>
      </c>
      <c r="G73" s="304">
        <f t="shared" si="11"/>
        <v>5.5956441186556315E-2</v>
      </c>
      <c r="H73" s="304">
        <f t="shared" si="11"/>
        <v>5.4084615315470146E-2</v>
      </c>
      <c r="I73" s="304">
        <f t="shared" si="11"/>
        <v>4.8553485768254953E-2</v>
      </c>
      <c r="J73" s="304">
        <f t="shared" si="11"/>
        <v>5.0774622676418364E-2</v>
      </c>
      <c r="K73" s="304">
        <f t="shared" si="11"/>
        <v>5.8612153055580832E-2</v>
      </c>
      <c r="L73" s="304">
        <f t="shared" si="11"/>
        <v>5.1800949828380551E-2</v>
      </c>
      <c r="M73" s="304">
        <f t="shared" si="11"/>
        <v>5.2933945283138877E-2</v>
      </c>
      <c r="N73" s="304">
        <f t="shared" si="11"/>
        <v>5.1209617465866338E-2</v>
      </c>
      <c r="O73" s="304">
        <f t="shared" si="11"/>
        <v>4.8846095251793592E-2</v>
      </c>
      <c r="P73" s="304">
        <f t="shared" si="11"/>
        <v>5.0518409390376884E-2</v>
      </c>
      <c r="Q73" s="304">
        <f t="shared" si="11"/>
        <v>4.8360344208515441E-2</v>
      </c>
      <c r="R73" s="304">
        <f t="shared" si="11"/>
        <v>5.5178597106082465E-2</v>
      </c>
      <c r="S73" s="304">
        <f t="shared" si="11"/>
        <v>4.8829160079828821E-2</v>
      </c>
      <c r="T73" s="304">
        <f t="shared" si="11"/>
        <v>5.476200328736814E-2</v>
      </c>
      <c r="U73" s="304">
        <f t="shared" si="11"/>
        <v>4.6976736560160319E-2</v>
      </c>
      <c r="V73" s="304">
        <f t="shared" si="11"/>
        <v>4.9041975933614403E-2</v>
      </c>
      <c r="W73" s="304">
        <f t="shared" si="11"/>
        <v>5.4133455914239459E-2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4.1907598862438132E-2</v>
      </c>
      <c r="C74" s="304">
        <f t="shared" si="12"/>
        <v>3.8263784371621451E-2</v>
      </c>
      <c r="D74" s="304">
        <f t="shared" si="12"/>
        <v>3.7539924039204427E-2</v>
      </c>
      <c r="E74" s="304">
        <f t="shared" si="12"/>
        <v>3.7196084302316926E-2</v>
      </c>
      <c r="F74" s="304">
        <f t="shared" si="12"/>
        <v>3.7612353672385267E-2</v>
      </c>
      <c r="G74" s="304">
        <f t="shared" si="12"/>
        <v>3.788140145299583E-2</v>
      </c>
      <c r="H74" s="304">
        <f t="shared" si="12"/>
        <v>3.6488962906574669E-2</v>
      </c>
      <c r="I74" s="304">
        <f t="shared" si="12"/>
        <v>3.2794975917980099E-2</v>
      </c>
      <c r="J74" s="304">
        <f t="shared" si="12"/>
        <v>3.4308144242740209E-2</v>
      </c>
      <c r="K74" s="304">
        <f t="shared" si="12"/>
        <v>3.958097126034657E-2</v>
      </c>
      <c r="L74" s="304">
        <f t="shared" si="12"/>
        <v>3.5013940369062725E-2</v>
      </c>
      <c r="M74" s="304">
        <f t="shared" si="12"/>
        <v>3.5784676648041684E-2</v>
      </c>
      <c r="N74" s="304">
        <f t="shared" si="12"/>
        <v>3.4618048429350068E-2</v>
      </c>
      <c r="O74" s="304">
        <f t="shared" si="12"/>
        <v>3.2935933566854599E-2</v>
      </c>
      <c r="P74" s="304">
        <f t="shared" si="12"/>
        <v>3.4061579005393097E-2</v>
      </c>
      <c r="Q74" s="304">
        <f t="shared" si="12"/>
        <v>3.2646291077230688E-2</v>
      </c>
      <c r="R74" s="304">
        <f t="shared" si="12"/>
        <v>3.7223332384537289E-2</v>
      </c>
      <c r="S74" s="304">
        <f t="shared" si="12"/>
        <v>3.2934198075049596E-2</v>
      </c>
      <c r="T74" s="304">
        <f t="shared" si="12"/>
        <v>3.6920769418395609E-2</v>
      </c>
      <c r="U74" s="304">
        <f t="shared" si="12"/>
        <v>3.1665712278443496E-2</v>
      </c>
      <c r="V74" s="304">
        <f t="shared" si="12"/>
        <v>3.305764436233171E-2</v>
      </c>
      <c r="W74" s="304">
        <f t="shared" si="12"/>
        <v>3.6501864318489251E-2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0.10527032993416999</v>
      </c>
      <c r="C76" s="304">
        <f t="shared" si="14"/>
        <v>0.12841189142871667</v>
      </c>
      <c r="D76" s="304">
        <f t="shared" si="14"/>
        <v>0.13278803107136758</v>
      </c>
      <c r="E76" s="304">
        <f t="shared" si="14"/>
        <v>0.13490666146707744</v>
      </c>
      <c r="F76" s="304">
        <f t="shared" si="14"/>
        <v>0.13229910592288985</v>
      </c>
      <c r="G76" s="304">
        <f t="shared" si="14"/>
        <v>0.13077694998055717</v>
      </c>
      <c r="H76" s="304">
        <f t="shared" si="14"/>
        <v>0.13922354236580176</v>
      </c>
      <c r="I76" s="304">
        <f t="shared" si="14"/>
        <v>0.16004750142235591</v>
      </c>
      <c r="J76" s="304">
        <f t="shared" si="14"/>
        <v>0.15183794950585205</v>
      </c>
      <c r="K76" s="304">
        <f t="shared" si="14"/>
        <v>0.12034249478340914</v>
      </c>
      <c r="L76" s="304">
        <f t="shared" si="14"/>
        <v>0.14777655671353887</v>
      </c>
      <c r="M76" s="304">
        <f t="shared" si="14"/>
        <v>0.14330064288437006</v>
      </c>
      <c r="N76" s="304">
        <f t="shared" si="14"/>
        <v>0.14977752357273807</v>
      </c>
      <c r="O76" s="304">
        <f t="shared" si="14"/>
        <v>0.15877123311350061</v>
      </c>
      <c r="P76" s="304">
        <f t="shared" si="14"/>
        <v>0.15012469513672849</v>
      </c>
      <c r="Q76" s="304">
        <f t="shared" si="14"/>
        <v>0.15759129117057114</v>
      </c>
      <c r="R76" s="304">
        <f t="shared" si="14"/>
        <v>0.1311730619871308</v>
      </c>
      <c r="S76" s="304">
        <f t="shared" si="14"/>
        <v>0.15555762253648145</v>
      </c>
      <c r="T76" s="304">
        <f t="shared" si="14"/>
        <v>0.13216236656364755</v>
      </c>
      <c r="U76" s="304">
        <f t="shared" si="14"/>
        <v>0.16162017684541252</v>
      </c>
      <c r="V76" s="304">
        <f t="shared" si="14"/>
        <v>0.1532169479471466</v>
      </c>
      <c r="W76" s="304">
        <f t="shared" si="14"/>
        <v>0.13326635107024237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2.6498861565530704E-2</v>
      </c>
      <c r="C77" s="237">
        <f t="shared" si="15"/>
        <v>3.2324102493698048E-2</v>
      </c>
      <c r="D77" s="237">
        <f t="shared" si="15"/>
        <v>3.3425673265391795E-2</v>
      </c>
      <c r="E77" s="237">
        <f t="shared" si="15"/>
        <v>3.3958979217786435E-2</v>
      </c>
      <c r="F77" s="237">
        <f t="shared" si="15"/>
        <v>3.3302600032568054E-2</v>
      </c>
      <c r="G77" s="237">
        <f t="shared" si="15"/>
        <v>3.2919439842776246E-2</v>
      </c>
      <c r="H77" s="237">
        <f t="shared" si="15"/>
        <v>3.5045633257929691E-2</v>
      </c>
      <c r="I77" s="237">
        <f t="shared" si="15"/>
        <v>4.0287482586519999E-2</v>
      </c>
      <c r="J77" s="237">
        <f t="shared" si="15"/>
        <v>3.8220957480286241E-2</v>
      </c>
      <c r="K77" s="237">
        <f t="shared" si="15"/>
        <v>3.0292857557398536E-2</v>
      </c>
      <c r="L77" s="237">
        <f t="shared" si="15"/>
        <v>3.7198615425938594E-2</v>
      </c>
      <c r="M77" s="237">
        <f t="shared" si="15"/>
        <v>3.6071929293078939E-2</v>
      </c>
      <c r="N77" s="237">
        <f t="shared" si="15"/>
        <v>3.7702302873601129E-2</v>
      </c>
      <c r="O77" s="237">
        <f t="shared" si="15"/>
        <v>3.9966217731950061E-2</v>
      </c>
      <c r="P77" s="237">
        <f t="shared" si="15"/>
        <v>3.7789693605818117E-2</v>
      </c>
      <c r="Q77" s="237">
        <f t="shared" si="15"/>
        <v>3.966920034613388E-2</v>
      </c>
      <c r="R77" s="237">
        <f t="shared" si="15"/>
        <v>3.3019149962742647E-2</v>
      </c>
      <c r="S77" s="237">
        <f t="shared" si="15"/>
        <v>3.9157281141182165E-2</v>
      </c>
      <c r="T77" s="237">
        <f t="shared" si="15"/>
        <v>3.3268179722938683E-2</v>
      </c>
      <c r="U77" s="237">
        <f t="shared" si="15"/>
        <v>4.0683359642753693E-2</v>
      </c>
      <c r="V77" s="237">
        <f t="shared" si="15"/>
        <v>3.8568081772741618E-2</v>
      </c>
      <c r="W77" s="237">
        <f t="shared" si="15"/>
        <v>3.3546076948387113E-2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0.48288885182684826</v>
      </c>
      <c r="C81" s="324">
        <f>IF(C$5=0,0,C$5/TEL_fec!C$5)</f>
        <v>0.48056499521678198</v>
      </c>
      <c r="D81" s="324">
        <f>IF(D$5=0,0,D$5/TEL_fec!D$5)</f>
        <v>0.48048367650534135</v>
      </c>
      <c r="E81" s="324">
        <f>IF(E$5=0,0,E$5/TEL_fec!E$5)</f>
        <v>0.47996419199834095</v>
      </c>
      <c r="F81" s="324">
        <f>IF(F$5=0,0,F$5/TEL_fec!F$5)</f>
        <v>0.4818440120304745</v>
      </c>
      <c r="G81" s="324">
        <f>IF(G$5=0,0,G$5/TEL_fec!G$5)</f>
        <v>0.48144271542339379</v>
      </c>
      <c r="H81" s="324">
        <f>IF(H$5=0,0,H$5/TEL_fec!H$5)</f>
        <v>0.47840454334812377</v>
      </c>
      <c r="I81" s="324">
        <f>IF(I$5=0,0,I$5/TEL_fec!I$5)</f>
        <v>0.47772860546150042</v>
      </c>
      <c r="J81" s="324">
        <f>IF(J$5=0,0,J$5/TEL_fec!J$5)</f>
        <v>0.47741337399235473</v>
      </c>
      <c r="K81" s="324">
        <f>IF(K$5=0,0,K$5/TEL_fec!K$5)</f>
        <v>0.48037054770833987</v>
      </c>
      <c r="L81" s="324">
        <f>IF(L$5=0,0,L$5/TEL_fec!L$5)</f>
        <v>0.47859162543225392</v>
      </c>
      <c r="M81" s="324">
        <f>IF(M$5=0,0,M$5/TEL_fec!M$5)</f>
        <v>0.47944745407885153</v>
      </c>
      <c r="N81" s="324">
        <f>IF(N$5=0,0,N$5/TEL_fec!N$5)</f>
        <v>0.48197922283876488</v>
      </c>
      <c r="O81" s="324">
        <f>IF(O$5=0,0,O$5/TEL_fec!O$5)</f>
        <v>0.48718972751401168</v>
      </c>
      <c r="P81" s="324">
        <f>IF(P$5=0,0,P$5/TEL_fec!P$5)</f>
        <v>0.4888001322282256</v>
      </c>
      <c r="Q81" s="324">
        <f>IF(Q$5=0,0,Q$5/TEL_fec!Q$5)</f>
        <v>0.48867227735602398</v>
      </c>
      <c r="R81" s="324">
        <f>IF(R$5=0,0,R$5/TEL_fec!R$5)</f>
        <v>0.48849649071031526</v>
      </c>
      <c r="S81" s="324">
        <f>IF(S$5=0,0,S$5/TEL_fec!S$5)</f>
        <v>0.48858187772437833</v>
      </c>
      <c r="T81" s="324">
        <f>IF(T$5=0,0,T$5/TEL_fec!T$5)</f>
        <v>0.48920975374202708</v>
      </c>
      <c r="U81" s="324">
        <f>IF(U$5=0,0,U$5/TEL_fec!U$5)</f>
        <v>0.49036602627592113</v>
      </c>
      <c r="V81" s="324">
        <f>IF(V$5=0,0,V$5/TEL_fec!V$5)</f>
        <v>0.49084196607681735</v>
      </c>
      <c r="W81" s="324">
        <f>IF(W$5=0,0,W$5/TEL_fec!W$5)</f>
        <v>0.49039221695566393</v>
      </c>
      <c r="DA81" s="95"/>
    </row>
    <row r="82" spans="1:105" ht="12" customHeight="1" x14ac:dyDescent="0.25">
      <c r="A82" s="55" t="s">
        <v>92</v>
      </c>
      <c r="B82" s="336">
        <f>IF(B$6=0,0,B$6/TEL_fec!B$6)</f>
        <v>0.48256685100407598</v>
      </c>
      <c r="C82" s="336">
        <f>IF(C$6=0,0,C$6/TEL_fec!C$6)</f>
        <v>0.48256685100407587</v>
      </c>
      <c r="D82" s="336">
        <f>IF(D$6=0,0,D$6/TEL_fec!D$6)</f>
        <v>0.48256685100407609</v>
      </c>
      <c r="E82" s="336">
        <f>IF(E$6=0,0,E$6/TEL_fec!E$6)</f>
        <v>0.4825668510040762</v>
      </c>
      <c r="F82" s="336">
        <f>IF(F$6=0,0,F$6/TEL_fec!F$6)</f>
        <v>0.48256685100407609</v>
      </c>
      <c r="G82" s="336">
        <f>IF(G$6=0,0,G$6/TEL_fec!G$6)</f>
        <v>0.48256685100407609</v>
      </c>
      <c r="H82" s="336">
        <f>IF(H$6=0,0,H$6/TEL_fec!H$6)</f>
        <v>0.48256685100407598</v>
      </c>
      <c r="I82" s="336">
        <f>IF(I$6=0,0,I$6/TEL_fec!I$6)</f>
        <v>0.48256685100407609</v>
      </c>
      <c r="J82" s="336">
        <f>IF(J$6=0,0,J$6/TEL_fec!J$6)</f>
        <v>0.48256685100407631</v>
      </c>
      <c r="K82" s="336">
        <f>IF(K$6=0,0,K$6/TEL_fec!K$6)</f>
        <v>0.48256685100407631</v>
      </c>
      <c r="L82" s="336">
        <f>IF(L$6=0,0,L$6/TEL_fec!L$6)</f>
        <v>0.48256685100407576</v>
      </c>
      <c r="M82" s="336">
        <f>IF(M$6=0,0,M$6/TEL_fec!M$6)</f>
        <v>0.4825668510040762</v>
      </c>
      <c r="N82" s="336">
        <f>IF(N$6=0,0,N$6/TEL_fec!N$6)</f>
        <v>0.48256685100407615</v>
      </c>
      <c r="O82" s="336">
        <f>IF(O$6=0,0,O$6/TEL_fec!O$6)</f>
        <v>0.48256685100407615</v>
      </c>
      <c r="P82" s="336">
        <f>IF(P$6=0,0,P$6/TEL_fec!P$6)</f>
        <v>0.48256685100407604</v>
      </c>
      <c r="Q82" s="336">
        <f>IF(Q$6=0,0,Q$6/TEL_fec!Q$6)</f>
        <v>0.48256685100407609</v>
      </c>
      <c r="R82" s="336">
        <f>IF(R$6=0,0,R$6/TEL_fec!R$6)</f>
        <v>0.48256685100407615</v>
      </c>
      <c r="S82" s="336">
        <f>IF(S$6=0,0,S$6/TEL_fec!S$6)</f>
        <v>0.48256685100407609</v>
      </c>
      <c r="T82" s="336">
        <f>IF(T$6=0,0,T$6/TEL_fec!T$6)</f>
        <v>0.48256685100407615</v>
      </c>
      <c r="U82" s="336">
        <f>IF(U$6=0,0,U$6/TEL_fec!U$6)</f>
        <v>0.48256685100407609</v>
      </c>
      <c r="V82" s="336">
        <f>IF(V$6=0,0,V$6/TEL_fec!V$6)</f>
        <v>0.48256685100407598</v>
      </c>
      <c r="W82" s="336">
        <f>IF(W$6=0,0,W$6/TEL_fec!W$6)</f>
        <v>0.48256685100407604</v>
      </c>
      <c r="DA82" s="67"/>
    </row>
    <row r="83" spans="1:105" ht="12" customHeight="1" x14ac:dyDescent="0.25">
      <c r="A83" s="202" t="s">
        <v>93</v>
      </c>
      <c r="B83" s="337">
        <f>IF(B$7=0,0,B$7/TEL_fec!B$7)</f>
        <v>0.12396019194571047</v>
      </c>
      <c r="C83" s="337">
        <f>IF(C$7=0,0,C$7/TEL_fec!C$7)</f>
        <v>0.12396019194571055</v>
      </c>
      <c r="D83" s="337">
        <f>IF(D$7=0,0,D$7/TEL_fec!D$7)</f>
        <v>0.12396019194571054</v>
      </c>
      <c r="E83" s="337">
        <f>IF(E$7=0,0,E$7/TEL_fec!E$7)</f>
        <v>0.12396019194571051</v>
      </c>
      <c r="F83" s="337">
        <f>IF(F$7=0,0,F$7/TEL_fec!F$7)</f>
        <v>0.12396019194571048</v>
      </c>
      <c r="G83" s="337">
        <f>IF(G$7=0,0,G$7/TEL_fec!G$7)</f>
        <v>0.12396019194571051</v>
      </c>
      <c r="H83" s="337">
        <f>IF(H$7=0,0,H$7/TEL_fec!H$7)</f>
        <v>0.12396019194571045</v>
      </c>
      <c r="I83" s="337">
        <f>IF(I$7=0,0,I$7/TEL_fec!I$7)</f>
        <v>0.12396019194571049</v>
      </c>
      <c r="J83" s="337">
        <f>IF(J$7=0,0,J$7/TEL_fec!J$7)</f>
        <v>0.12396019194571056</v>
      </c>
      <c r="K83" s="337">
        <f>IF(K$7=0,0,K$7/TEL_fec!K$7)</f>
        <v>0.12396019194571045</v>
      </c>
      <c r="L83" s="337">
        <f>IF(L$7=0,0,L$7/TEL_fec!L$7)</f>
        <v>0.12396019194571054</v>
      </c>
      <c r="M83" s="337">
        <f>IF(M$7=0,0,M$7/TEL_fec!M$7)</f>
        <v>0.12396019194571048</v>
      </c>
      <c r="N83" s="337">
        <f>IF(N$7=0,0,N$7/TEL_fec!N$7)</f>
        <v>0.12396019194571051</v>
      </c>
      <c r="O83" s="337">
        <f>IF(O$7=0,0,O$7/TEL_fec!O$7)</f>
        <v>0.12396019194571051</v>
      </c>
      <c r="P83" s="337">
        <f>IF(P$7=0,0,P$7/TEL_fec!P$7)</f>
        <v>0.12396019194571051</v>
      </c>
      <c r="Q83" s="337">
        <f>IF(Q$7=0,0,Q$7/TEL_fec!Q$7)</f>
        <v>0.12396019194571047</v>
      </c>
      <c r="R83" s="337">
        <f>IF(R$7=0,0,R$7/TEL_fec!R$7)</f>
        <v>0.12396019194571048</v>
      </c>
      <c r="S83" s="337">
        <f>IF(S$7=0,0,S$7/TEL_fec!S$7)</f>
        <v>0.12396019194571049</v>
      </c>
      <c r="T83" s="337">
        <f>IF(T$7=0,0,T$7/TEL_fec!T$7)</f>
        <v>0.12396019194571049</v>
      </c>
      <c r="U83" s="337">
        <f>IF(U$7=0,0,U$7/TEL_fec!U$7)</f>
        <v>0.12396019194571044</v>
      </c>
      <c r="V83" s="337">
        <f>IF(V$7=0,0,V$7/TEL_fec!V$7)</f>
        <v>0.12396019194571048</v>
      </c>
      <c r="W83" s="337">
        <f>IF(W$7=0,0,W$7/TEL_fec!W$7)</f>
        <v>0.12396019194571051</v>
      </c>
      <c r="DA83" s="174"/>
    </row>
    <row r="84" spans="1:105" ht="12" customHeight="1" x14ac:dyDescent="0.25">
      <c r="A84" s="202" t="s">
        <v>94</v>
      </c>
      <c r="B84" s="337">
        <f>IF(B$8=0,0,B$8/TEL_fec!B$8)</f>
        <v>0.66829426750201926</v>
      </c>
      <c r="C84" s="337">
        <f>IF(C$8=0,0,C$8/TEL_fec!C$8)</f>
        <v>0.66829426750201948</v>
      </c>
      <c r="D84" s="337">
        <f>IF(D$8=0,0,D$8/TEL_fec!D$8)</f>
        <v>0.66829426750201915</v>
      </c>
      <c r="E84" s="337">
        <f>IF(E$8=0,0,E$8/TEL_fec!E$8)</f>
        <v>0.66829426750201903</v>
      </c>
      <c r="F84" s="337">
        <f>IF(F$8=0,0,F$8/TEL_fec!F$8)</f>
        <v>0.66829426750201937</v>
      </c>
      <c r="G84" s="337">
        <f>IF(G$8=0,0,G$8/TEL_fec!G$8)</f>
        <v>0.66829426750201937</v>
      </c>
      <c r="H84" s="337">
        <f>IF(H$8=0,0,H$8/TEL_fec!H$8)</f>
        <v>0.66829426750201903</v>
      </c>
      <c r="I84" s="337">
        <f>IF(I$8=0,0,I$8/TEL_fec!I$8)</f>
        <v>0.66829426750201937</v>
      </c>
      <c r="J84" s="337">
        <f>IF(J$8=0,0,J$8/TEL_fec!J$8)</f>
        <v>0.66829426750201926</v>
      </c>
      <c r="K84" s="337">
        <f>IF(K$8=0,0,K$8/TEL_fec!K$8)</f>
        <v>0.66829426750201926</v>
      </c>
      <c r="L84" s="337">
        <f>IF(L$8=0,0,L$8/TEL_fec!L$8)</f>
        <v>0.66829426750201937</v>
      </c>
      <c r="M84" s="337">
        <f>IF(M$8=0,0,M$8/TEL_fec!M$8)</f>
        <v>0.66829426750201937</v>
      </c>
      <c r="N84" s="337">
        <f>IF(N$8=0,0,N$8/TEL_fec!N$8)</f>
        <v>0.66829426750201937</v>
      </c>
      <c r="O84" s="337">
        <f>IF(O$8=0,0,O$8/TEL_fec!O$8)</f>
        <v>0.66829426750201937</v>
      </c>
      <c r="P84" s="337">
        <f>IF(P$8=0,0,P$8/TEL_fec!P$8)</f>
        <v>0.66829426750201937</v>
      </c>
      <c r="Q84" s="337">
        <f>IF(Q$8=0,0,Q$8/TEL_fec!Q$8)</f>
        <v>0.66829426750201937</v>
      </c>
      <c r="R84" s="337">
        <f>IF(R$8=0,0,R$8/TEL_fec!R$8)</f>
        <v>0.66829426750201915</v>
      </c>
      <c r="S84" s="337">
        <f>IF(S$8=0,0,S$8/TEL_fec!S$8)</f>
        <v>0.66829426750201926</v>
      </c>
      <c r="T84" s="337">
        <f>IF(T$8=0,0,T$8/TEL_fec!T$8)</f>
        <v>0.66829426750201915</v>
      </c>
      <c r="U84" s="337">
        <f>IF(U$8=0,0,U$8/TEL_fec!U$8)</f>
        <v>0.66829426750201926</v>
      </c>
      <c r="V84" s="337">
        <f>IF(V$8=0,0,V$8/TEL_fec!V$8)</f>
        <v>0.66829426750201926</v>
      </c>
      <c r="W84" s="337">
        <f>IF(W$8=0,0,W$8/TEL_fec!W$8)</f>
        <v>0.66829426750201937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0.48041345827012261</v>
      </c>
      <c r="C85" s="337">
        <f>IF(C$9=0,0,C$9/TEL_fec!C$9)</f>
        <v>0.48041345827012283</v>
      </c>
      <c r="D85" s="337">
        <f>IF(D$9=0,0,D$9/TEL_fec!D$9)</f>
        <v>0.48041345827012277</v>
      </c>
      <c r="E85" s="337">
        <f>IF(E$9=0,0,E$9/TEL_fec!E$9)</f>
        <v>0.48041345827012288</v>
      </c>
      <c r="F85" s="337">
        <f>IF(F$9=0,0,F$9/TEL_fec!F$9)</f>
        <v>0.48041345827012277</v>
      </c>
      <c r="G85" s="337">
        <f>IF(G$9=0,0,G$9/TEL_fec!G$9)</f>
        <v>0.48041345827012277</v>
      </c>
      <c r="H85" s="337">
        <f>IF(H$9=0,0,H$9/TEL_fec!H$9)</f>
        <v>0.48041345827012272</v>
      </c>
      <c r="I85" s="337">
        <f>IF(I$9=0,0,I$9/TEL_fec!I$9)</f>
        <v>0.48041345827012272</v>
      </c>
      <c r="J85" s="337">
        <f>IF(J$9=0,0,J$9/TEL_fec!J$9)</f>
        <v>0.48041345827012277</v>
      </c>
      <c r="K85" s="337">
        <f>IF(K$9=0,0,K$9/TEL_fec!K$9)</f>
        <v>0.48041345827012277</v>
      </c>
      <c r="L85" s="337">
        <f>IF(L$9=0,0,L$9/TEL_fec!L$9)</f>
        <v>0.48041345827012288</v>
      </c>
      <c r="M85" s="337">
        <f>IF(M$9=0,0,M$9/TEL_fec!M$9)</f>
        <v>0.48041345827012261</v>
      </c>
      <c r="N85" s="337">
        <f>IF(N$9=0,0,N$9/TEL_fec!N$9)</f>
        <v>0.48041345827012288</v>
      </c>
      <c r="O85" s="337">
        <f>IF(O$9=0,0,O$9/TEL_fec!O$9)</f>
        <v>0.48041345827012266</v>
      </c>
      <c r="P85" s="337">
        <f>IF(P$9=0,0,P$9/TEL_fec!P$9)</f>
        <v>0.48041345827012272</v>
      </c>
      <c r="Q85" s="337">
        <f>IF(Q$9=0,0,Q$9/TEL_fec!Q$9)</f>
        <v>0.48041345827012266</v>
      </c>
      <c r="R85" s="337">
        <f>IF(R$9=0,0,R$9/TEL_fec!R$9)</f>
        <v>0.48041345827012288</v>
      </c>
      <c r="S85" s="337">
        <f>IF(S$9=0,0,S$9/TEL_fec!S$9)</f>
        <v>0.48041345827012283</v>
      </c>
      <c r="T85" s="337">
        <f>IF(T$9=0,0,T$9/TEL_fec!T$9)</f>
        <v>0.48041345827012277</v>
      </c>
      <c r="U85" s="337">
        <f>IF(U$9=0,0,U$9/TEL_fec!U$9)</f>
        <v>0.48041345827012277</v>
      </c>
      <c r="V85" s="337">
        <f>IF(V$9=0,0,V$9/TEL_fec!V$9)</f>
        <v>0.48041345827012272</v>
      </c>
      <c r="W85" s="337">
        <f>IF(W$9=0,0,W$9/TEL_fec!W$9)</f>
        <v>0.48041345827012266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0.67083099676414593</v>
      </c>
      <c r="C86" s="338">
        <f>IF(C$10=0,0,C$10/TEL_fec!C$10)</f>
        <v>0.67874750566301734</v>
      </c>
      <c r="D86" s="338">
        <f>IF(D$10=0,0,D$10/TEL_fec!D$10)</f>
        <v>0.68213311942682997</v>
      </c>
      <c r="E86" s="338">
        <f>IF(E$10=0,0,E$10/TEL_fec!E$10)</f>
        <v>0.68212895151755071</v>
      </c>
      <c r="F86" s="338">
        <f>IF(F$10=0,0,F$10/TEL_fec!F$10)</f>
        <v>0.67837945656404919</v>
      </c>
      <c r="G86" s="338">
        <f>IF(G$10=0,0,G$10/TEL_fec!G$10)</f>
        <v>0.67185263814639318</v>
      </c>
      <c r="H86" s="338">
        <f>IF(H$10=0,0,H$10/TEL_fec!H$10)</f>
        <v>0.68672893938768587</v>
      </c>
      <c r="I86" s="338">
        <f>IF(I$10=0,0,I$10/TEL_fec!I$10)</f>
        <v>0.70699630356918464</v>
      </c>
      <c r="J86" s="338">
        <f>IF(J$10=0,0,J$10/TEL_fec!J$10)</f>
        <v>0.69502954918632565</v>
      </c>
      <c r="K86" s="338">
        <f>IF(K$10=0,0,K$10/TEL_fec!K$10)</f>
        <v>0.67187979683419574</v>
      </c>
      <c r="L86" s="338">
        <f>IF(L$10=0,0,L$10/TEL_fec!L$10)</f>
        <v>0.68928129505940183</v>
      </c>
      <c r="M86" s="338">
        <f>IF(M$10=0,0,M$10/TEL_fec!M$10)</f>
        <v>0.68480868415592844</v>
      </c>
      <c r="N86" s="338">
        <f>IF(N$10=0,0,N$10/TEL_fec!N$10)</f>
        <v>0.69249718450117193</v>
      </c>
      <c r="O86" s="338">
        <f>IF(O$10=0,0,O$10/TEL_fec!O$10)</f>
        <v>0.71082138084094038</v>
      </c>
      <c r="P86" s="338">
        <f>IF(P$10=0,0,P$10/TEL_fec!P$10)</f>
        <v>0.7201665558996676</v>
      </c>
      <c r="Q86" s="338">
        <f>IF(Q$10=0,0,Q$10/TEL_fec!Q$10)</f>
        <v>0.7284696841322249</v>
      </c>
      <c r="R86" s="338">
        <f>IF(R$10=0,0,R$10/TEL_fec!R$10)</f>
        <v>0.70552091225579083</v>
      </c>
      <c r="S86" s="338">
        <f>IF(S$10=0,0,S$10/TEL_fec!S$10)</f>
        <v>0.73026178856209101</v>
      </c>
      <c r="T86" s="338">
        <f>IF(T$10=0,0,T$10/TEL_fec!T$10)</f>
        <v>0.71181631688854274</v>
      </c>
      <c r="U86" s="338">
        <f>IF(U$10=0,0,U$10/TEL_fec!U$10)</f>
        <v>0.74470285200031905</v>
      </c>
      <c r="V86" s="338">
        <f>IF(V$10=0,0,V$10/TEL_fec!V$10)</f>
        <v>0.73996206168198109</v>
      </c>
      <c r="W86" s="338">
        <f>IF(W$10=0,0,W$10/TEL_fec!W$10)</f>
        <v>0.72074704394298439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0.53064081403071828</v>
      </c>
      <c r="C87" s="351">
        <f>IF(C$16=0,0,C$16/TEL_fec!C$16)</f>
        <v>0.52711611629426336</v>
      </c>
      <c r="D87" s="351">
        <f>IF(D$16=0,0,D$16/TEL_fec!D$16)</f>
        <v>0.52671488878117345</v>
      </c>
      <c r="E87" s="351">
        <f>IF(E$16=0,0,E$16/TEL_fec!E$16)</f>
        <v>0.52579929319146479</v>
      </c>
      <c r="F87" s="351">
        <f>IF(F$16=0,0,F$16/TEL_fec!F$16)</f>
        <v>0.52995900173974975</v>
      </c>
      <c r="G87" s="351">
        <f>IF(G$16=0,0,G$16/TEL_fec!G$16)</f>
        <v>0.53008264117977844</v>
      </c>
      <c r="H87" s="351">
        <f>IF(H$16=0,0,H$16/TEL_fec!H$16)</f>
        <v>0.52211828865531784</v>
      </c>
      <c r="I87" s="351">
        <f>IF(I$16=0,0,I$16/TEL_fec!I$16)</f>
        <v>0.51733085830558012</v>
      </c>
      <c r="J87" s="351">
        <f>IF(J$16=0,0,J$16/TEL_fec!J$16)</f>
        <v>0.51881020135508604</v>
      </c>
      <c r="K87" s="351">
        <f>IF(K$16=0,0,K$16/TEL_fec!K$16)</f>
        <v>0.52731945191456397</v>
      </c>
      <c r="L87" s="351">
        <f>IF(L$16=0,0,L$16/TEL_fec!L$16)</f>
        <v>0.52237074973882813</v>
      </c>
      <c r="M87" s="351">
        <f>IF(M$16=0,0,M$16/TEL_fec!M$16)</f>
        <v>0.52476692354851473</v>
      </c>
      <c r="N87" s="351">
        <f>IF(N$16=0,0,N$16/TEL_fec!N$16)</f>
        <v>0.52906117252958307</v>
      </c>
      <c r="O87" s="351">
        <f>IF(O$16=0,0,O$16/TEL_fec!O$16)</f>
        <v>0.53822754194618516</v>
      </c>
      <c r="P87" s="351">
        <f>IF(P$16=0,0,P$16/TEL_fec!P$16)</f>
        <v>0.53772735168251606</v>
      </c>
      <c r="Q87" s="351">
        <f>IF(Q$16=0,0,Q$16/TEL_fec!Q$16)</f>
        <v>0.53629394319139301</v>
      </c>
      <c r="R87" s="351">
        <f>IF(R$16=0,0,R$16/TEL_fec!R$16)</f>
        <v>0.53681798728472274</v>
      </c>
      <c r="S87" s="351">
        <f>IF(S$16=0,0,S$16/TEL_fec!S$16)</f>
        <v>0.53505364155428348</v>
      </c>
      <c r="T87" s="351">
        <f>IF(T$16=0,0,T$16/TEL_fec!T$16)</f>
        <v>0.53678676412034754</v>
      </c>
      <c r="U87" s="351">
        <f>IF(U$16=0,0,U$16/TEL_fec!U$16)</f>
        <v>0.53652666080086253</v>
      </c>
      <c r="V87" s="351">
        <f>IF(V$16=0,0,V$16/TEL_fec!V$16)</f>
        <v>0.53705742602811124</v>
      </c>
      <c r="W87" s="351">
        <f>IF(W$16=0,0,W$16/TEL_fec!W$16)</f>
        <v>0.53687160413934365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0.46941302779640448</v>
      </c>
      <c r="C88" s="351">
        <f>IF(C$27=0,0,C$27/TEL_fec!C$27)</f>
        <v>0.4662950259526174</v>
      </c>
      <c r="D88" s="351">
        <f>IF(D$27=0,0,D$27/TEL_fec!D$27)</f>
        <v>0.46594009392180707</v>
      </c>
      <c r="E88" s="351">
        <f>IF(E$27=0,0,E$27/TEL_fec!E$27)</f>
        <v>0.46513014397706537</v>
      </c>
      <c r="F88" s="351">
        <f>IF(F$27=0,0,F$27/TEL_fec!F$27)</f>
        <v>0.46880988615439434</v>
      </c>
      <c r="G88" s="351">
        <f>IF(G$27=0,0,G$27/TEL_fec!G$27)</f>
        <v>0.46891925950518892</v>
      </c>
      <c r="H88" s="351">
        <f>IF(H$27=0,0,H$27/TEL_fec!H$27)</f>
        <v>0.46187387073355041</v>
      </c>
      <c r="I88" s="351">
        <f>IF(I$27=0,0,I$27/TEL_fec!I$27)</f>
        <v>0.45763883619339785</v>
      </c>
      <c r="J88" s="351">
        <f>IF(J$27=0,0,J$27/TEL_fec!J$27)</f>
        <v>0.45894748581411443</v>
      </c>
      <c r="K88" s="351">
        <f>IF(K$27=0,0,K$27/TEL_fec!K$27)</f>
        <v>0.46647489977057571</v>
      </c>
      <c r="L88" s="351">
        <f>IF(L$27=0,0,L$27/TEL_fec!L$27)</f>
        <v>0.46209720169203999</v>
      </c>
      <c r="M88" s="351">
        <f>IF(M$27=0,0,M$27/TEL_fec!M$27)</f>
        <v>0.46421689390830129</v>
      </c>
      <c r="N88" s="351">
        <f>IF(N$27=0,0,N$27/TEL_fec!N$27)</f>
        <v>0.46801565262232347</v>
      </c>
      <c r="O88" s="351">
        <f>IF(O$27=0,0,O$27/TEL_fec!O$27)</f>
        <v>0.47612436402931746</v>
      </c>
      <c r="P88" s="351">
        <f>IF(P$27=0,0,P$27/TEL_fec!P$27)</f>
        <v>0.47568188802684058</v>
      </c>
      <c r="Q88" s="351">
        <f>IF(Q$27=0,0,Q$27/TEL_fec!Q$27)</f>
        <v>0.47441387282315556</v>
      </c>
      <c r="R88" s="351">
        <f>IF(R$27=0,0,R$27/TEL_fec!R$27)</f>
        <v>0.47487745029033152</v>
      </c>
      <c r="S88" s="351">
        <f>IF(S$27=0,0,S$27/TEL_fec!S$27)</f>
        <v>0.47331668291340478</v>
      </c>
      <c r="T88" s="351">
        <f>IF(T$27=0,0,T$27/TEL_fec!T$27)</f>
        <v>0.47484982979876916</v>
      </c>
      <c r="U88" s="351">
        <f>IF(U$27=0,0,U$27/TEL_fec!U$27)</f>
        <v>0.47461973840076277</v>
      </c>
      <c r="V88" s="351">
        <f>IF(V$27=0,0,V$27/TEL_fec!V$27)</f>
        <v>0.47508926148640612</v>
      </c>
      <c r="W88" s="351">
        <f>IF(W$27=0,0,W$27/TEL_fec!W$27)</f>
        <v>0.47492488058480375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0.58973389250298081</v>
      </c>
      <c r="C89" s="351">
        <f>IF(C$38=0,0,C$38/TEL_fec!C$38)</f>
        <v>0.58973389250298092</v>
      </c>
      <c r="D89" s="351">
        <f>IF(D$38=0,0,D$38/TEL_fec!D$38)</f>
        <v>0.58973389250298114</v>
      </c>
      <c r="E89" s="351">
        <f>IF(E$38=0,0,E$38/TEL_fec!E$38)</f>
        <v>0.58973389250298092</v>
      </c>
      <c r="F89" s="351">
        <f>IF(F$38=0,0,F$38/TEL_fec!F$38)</f>
        <v>0.58973389250298092</v>
      </c>
      <c r="G89" s="351">
        <f>IF(G$38=0,0,G$38/TEL_fec!G$38)</f>
        <v>0.58973389250298103</v>
      </c>
      <c r="H89" s="351">
        <f>IF(H$38=0,0,H$38/TEL_fec!H$38)</f>
        <v>0.58973389250298103</v>
      </c>
      <c r="I89" s="351">
        <f>IF(I$38=0,0,I$38/TEL_fec!I$38)</f>
        <v>0.58973389250298103</v>
      </c>
      <c r="J89" s="351">
        <f>IF(J$38=0,0,J$38/TEL_fec!J$38)</f>
        <v>0.58973389250298081</v>
      </c>
      <c r="K89" s="351">
        <f>IF(K$38=0,0,K$38/TEL_fec!K$38)</f>
        <v>0.58973389250298114</v>
      </c>
      <c r="L89" s="351">
        <f>IF(L$38=0,0,L$38/TEL_fec!L$38)</f>
        <v>0.58973389250298125</v>
      </c>
      <c r="M89" s="351">
        <f>IF(M$38=0,0,M$38/TEL_fec!M$38)</f>
        <v>0.58973389250298114</v>
      </c>
      <c r="N89" s="351">
        <f>IF(N$38=0,0,N$38/TEL_fec!N$38)</f>
        <v>0.58973389250298069</v>
      </c>
      <c r="O89" s="351">
        <f>IF(O$38=0,0,O$38/TEL_fec!O$38)</f>
        <v>0.58973389250298081</v>
      </c>
      <c r="P89" s="351">
        <f>IF(P$38=0,0,P$38/TEL_fec!P$38)</f>
        <v>0.58973389250298092</v>
      </c>
      <c r="Q89" s="351">
        <f>IF(Q$38=0,0,Q$38/TEL_fec!Q$38)</f>
        <v>0.58973389250298092</v>
      </c>
      <c r="R89" s="351">
        <f>IF(R$38=0,0,R$38/TEL_fec!R$38)</f>
        <v>0.58973389250298103</v>
      </c>
      <c r="S89" s="351">
        <f>IF(S$38=0,0,S$38/TEL_fec!S$38)</f>
        <v>0.58973389250298081</v>
      </c>
      <c r="T89" s="351">
        <f>IF(T$38=0,0,T$38/TEL_fec!T$38)</f>
        <v>0.58973389250298081</v>
      </c>
      <c r="U89" s="351">
        <f>IF(U$38=0,0,U$38/TEL_fec!U$38)</f>
        <v>0.58973389250298092</v>
      </c>
      <c r="V89" s="351">
        <f>IF(V$38=0,0,V$38/TEL_fec!V$38)</f>
        <v>0.58973389250298103</v>
      </c>
      <c r="W89" s="351">
        <f>IF(W$38=0,0,W$38/TEL_fec!W$38)</f>
        <v>0.58973389250298103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0.40323642756924372</v>
      </c>
      <c r="C90" s="351">
        <f>IF(C$39=0,0,C$39/TEL_fec!C$39)</f>
        <v>0.40532017248772867</v>
      </c>
      <c r="D90" s="351">
        <f>IF(D$39=0,0,D$39/TEL_fec!D$39)</f>
        <v>0.40583178287221677</v>
      </c>
      <c r="E90" s="351">
        <f>IF(E$39=0,0,E$39/TEL_fec!E$39)</f>
        <v>0.40578709706602395</v>
      </c>
      <c r="F90" s="351">
        <f>IF(F$39=0,0,F$39/TEL_fec!F$39)</f>
        <v>0.40673291514412468</v>
      </c>
      <c r="G90" s="351">
        <f>IF(G$39=0,0,G$39/TEL_fec!G$39)</f>
        <v>0.40635959905996399</v>
      </c>
      <c r="H90" s="351">
        <f>IF(H$39=0,0,H$39/TEL_fec!H$39)</f>
        <v>0.40533266779796362</v>
      </c>
      <c r="I90" s="351">
        <f>IF(I$39=0,0,I$39/TEL_fec!I$39)</f>
        <v>0.40696706631675611</v>
      </c>
      <c r="J90" s="351">
        <f>IF(J$39=0,0,J$39/TEL_fec!J$39)</f>
        <v>0.4061304839015466</v>
      </c>
      <c r="K90" s="351">
        <f>IF(K$39=0,0,K$39/TEL_fec!K$39)</f>
        <v>0.40396573563610683</v>
      </c>
      <c r="L90" s="351">
        <f>IF(L$39=0,0,L$39/TEL_fec!L$39)</f>
        <v>0.40631000240080073</v>
      </c>
      <c r="M90" s="351">
        <f>IF(M$39=0,0,M$39/TEL_fec!M$39)</f>
        <v>0.40639484401930637</v>
      </c>
      <c r="N90" s="351">
        <f>IF(N$39=0,0,N$39/TEL_fec!N$39)</f>
        <v>0.40873015262236162</v>
      </c>
      <c r="O90" s="351">
        <f>IF(O$39=0,0,O$39/TEL_fec!O$39)</f>
        <v>0.41276547810692521</v>
      </c>
      <c r="P90" s="351">
        <f>IF(P$39=0,0,P$39/TEL_fec!P$39)</f>
        <v>0.41188912721199616</v>
      </c>
      <c r="Q90" s="351">
        <f>IF(Q$39=0,0,Q$39/TEL_fec!Q$39)</f>
        <v>0.41226262623205084</v>
      </c>
      <c r="R90" s="351">
        <f>IF(R$39=0,0,R$39/TEL_fec!R$39)</f>
        <v>0.40951893375558668</v>
      </c>
      <c r="S90" s="351">
        <f>IF(S$39=0,0,S$39/TEL_fec!S$39)</f>
        <v>0.41203436097397339</v>
      </c>
      <c r="T90" s="351">
        <f>IF(T$39=0,0,T$39/TEL_fec!T$39)</f>
        <v>0.40977557808950171</v>
      </c>
      <c r="U90" s="351">
        <f>IF(U$39=0,0,U$39/TEL_fec!U$39)</f>
        <v>0.41316585519466187</v>
      </c>
      <c r="V90" s="351">
        <f>IF(V$39=0,0,V$39/TEL_fec!V$39)</f>
        <v>0.41242692997009694</v>
      </c>
      <c r="W90" s="351">
        <f>IF(W$39=0,0,W$39/TEL_fec!W$39)</f>
        <v>0.41007238059781631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0.4665535697797506</v>
      </c>
      <c r="C91" s="339">
        <f>IF(C$59=0,0,C$59/TEL_fec!C$59)</f>
        <v>0.46655356977975071</v>
      </c>
      <c r="D91" s="339">
        <f>IF(D$59=0,0,D$59/TEL_fec!D$59)</f>
        <v>0.46655356977975065</v>
      </c>
      <c r="E91" s="339">
        <f>IF(E$59=0,0,E$59/TEL_fec!E$59)</f>
        <v>0.4665535697797506</v>
      </c>
      <c r="F91" s="339">
        <f>IF(F$59=0,0,F$59/TEL_fec!F$59)</f>
        <v>0.4665535697797506</v>
      </c>
      <c r="G91" s="339">
        <f>IF(G$59=0,0,G$59/TEL_fec!G$59)</f>
        <v>0.4665535697797506</v>
      </c>
      <c r="H91" s="339">
        <f>IF(H$59=0,0,H$59/TEL_fec!H$59)</f>
        <v>0.46655356977975082</v>
      </c>
      <c r="I91" s="339">
        <f>IF(I$59=0,0,I$59/TEL_fec!I$59)</f>
        <v>0.46655356977975071</v>
      </c>
      <c r="J91" s="339">
        <f>IF(J$59=0,0,J$59/TEL_fec!J$59)</f>
        <v>0.46655356977975054</v>
      </c>
      <c r="K91" s="339">
        <f>IF(K$59=0,0,K$59/TEL_fec!K$59)</f>
        <v>0.46655356977975043</v>
      </c>
      <c r="L91" s="339">
        <f>IF(L$59=0,0,L$59/TEL_fec!L$59)</f>
        <v>0.46655356977975054</v>
      </c>
      <c r="M91" s="339">
        <f>IF(M$59=0,0,M$59/TEL_fec!M$59)</f>
        <v>0.46655356977975043</v>
      </c>
      <c r="N91" s="339">
        <f>IF(N$59=0,0,N$59/TEL_fec!N$59)</f>
        <v>0.46655356977975038</v>
      </c>
      <c r="O91" s="339">
        <f>IF(O$59=0,0,O$59/TEL_fec!O$59)</f>
        <v>0.46655356977975065</v>
      </c>
      <c r="P91" s="339">
        <f>IF(P$59=0,0,P$59/TEL_fec!P$59)</f>
        <v>0.4665535697797506</v>
      </c>
      <c r="Q91" s="339">
        <f>IF(Q$59=0,0,Q$59/TEL_fec!Q$59)</f>
        <v>0.46655356977975054</v>
      </c>
      <c r="R91" s="339">
        <f>IF(R$59=0,0,R$59/TEL_fec!R$59)</f>
        <v>0.46655356977975071</v>
      </c>
      <c r="S91" s="339">
        <f>IF(S$59=0,0,S$59/TEL_fec!S$59)</f>
        <v>0.46655356977975043</v>
      </c>
      <c r="T91" s="339">
        <f>IF(T$59=0,0,T$59/TEL_fec!T$59)</f>
        <v>0.46655356977975071</v>
      </c>
      <c r="U91" s="339">
        <f>IF(U$59=0,0,U$59/TEL_fec!U$59)</f>
        <v>0.4665535697797506</v>
      </c>
      <c r="V91" s="339">
        <f>IF(V$59=0,0,V$59/TEL_fec!V$59)</f>
        <v>0.4665535697797506</v>
      </c>
      <c r="W91" s="339">
        <f>IF(W$59=0,0,W$59/TEL_fec!W$59)</f>
        <v>0.46655356977975043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ES: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2127.4428113982531</v>
      </c>
      <c r="C5" s="225">
        <v>1627.3278950386321</v>
      </c>
      <c r="D5" s="225">
        <v>1643.2547144375519</v>
      </c>
      <c r="E5" s="225">
        <v>1590.402933717804</v>
      </c>
      <c r="F5" s="225">
        <v>1584.591926757503</v>
      </c>
      <c r="G5" s="225">
        <v>1591.8860123986869</v>
      </c>
      <c r="H5" s="225">
        <v>987.39266003764033</v>
      </c>
      <c r="I5" s="225">
        <v>777.3565712382798</v>
      </c>
      <c r="J5" s="225">
        <v>726.44030387774922</v>
      </c>
      <c r="K5" s="225">
        <v>879.68378051797708</v>
      </c>
      <c r="L5" s="225">
        <v>668.79044387751526</v>
      </c>
      <c r="M5" s="225">
        <v>654.56647883860865</v>
      </c>
      <c r="N5" s="225">
        <v>573.82424495798887</v>
      </c>
      <c r="O5" s="225">
        <v>435.99377267783382</v>
      </c>
      <c r="P5" s="225">
        <v>430.37149787850751</v>
      </c>
      <c r="Q5" s="225">
        <v>411.38115299774381</v>
      </c>
      <c r="R5" s="225">
        <v>546.9731690381002</v>
      </c>
      <c r="S5" s="225">
        <v>396.58070447888417</v>
      </c>
      <c r="T5" s="225">
        <v>491.52912299833861</v>
      </c>
      <c r="U5" s="225">
        <v>449.37892151791772</v>
      </c>
      <c r="V5" s="225">
        <v>437.15128823861539</v>
      </c>
      <c r="W5" s="225">
        <v>414.0186098386331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293.21786849623788</v>
      </c>
      <c r="C10" s="262">
        <v>205.49828434049931</v>
      </c>
      <c r="D10" s="262">
        <v>202.80268458580269</v>
      </c>
      <c r="E10" s="262">
        <v>194.53597145846621</v>
      </c>
      <c r="F10" s="262">
        <v>202.76345617263681</v>
      </c>
      <c r="G10" s="262">
        <v>209.15670886987189</v>
      </c>
      <c r="H10" s="262">
        <v>115.62605326757389</v>
      </c>
      <c r="I10" s="262">
        <v>78.504491444975713</v>
      </c>
      <c r="J10" s="262">
        <v>79.332567213930844</v>
      </c>
      <c r="K10" s="262">
        <v>114.3182678153793</v>
      </c>
      <c r="L10" s="262">
        <v>75.267451852706515</v>
      </c>
      <c r="M10" s="262">
        <v>76.724071342007463</v>
      </c>
      <c r="N10" s="262">
        <v>66.813713852279875</v>
      </c>
      <c r="O10" s="262">
        <v>49.23504592010827</v>
      </c>
      <c r="P10" s="262">
        <v>49.408640735960553</v>
      </c>
      <c r="Q10" s="262">
        <v>44.90330398231599</v>
      </c>
      <c r="R10" s="262">
        <v>70.04082075863343</v>
      </c>
      <c r="S10" s="262">
        <v>44.191148469828818</v>
      </c>
      <c r="T10" s="262">
        <v>62.247322785288759</v>
      </c>
      <c r="U10" s="262">
        <v>46.983566287377563</v>
      </c>
      <c r="V10" s="262">
        <v>48.38986796286769</v>
      </c>
      <c r="W10" s="262">
        <v>51.726138355217508</v>
      </c>
      <c r="DA10" s="68" t="s">
        <v>2820</v>
      </c>
    </row>
    <row r="11" spans="1:105" ht="12" customHeight="1" x14ac:dyDescent="0.25">
      <c r="A11" s="37" t="s">
        <v>160</v>
      </c>
      <c r="B11" s="228">
        <v>47.377904212066468</v>
      </c>
      <c r="C11" s="228">
        <v>45.883003821061187</v>
      </c>
      <c r="D11" s="228">
        <v>44.318299957988948</v>
      </c>
      <c r="E11" s="228">
        <v>48.7585041755503</v>
      </c>
      <c r="F11" s="228">
        <v>54.071339763105001</v>
      </c>
      <c r="G11" s="228">
        <v>74.920253940755799</v>
      </c>
      <c r="H11" s="228">
        <v>29.346322380538211</v>
      </c>
      <c r="I11" s="228">
        <v>28.579471053355309</v>
      </c>
      <c r="J11" s="228">
        <v>28.991772399695019</v>
      </c>
      <c r="K11" s="228">
        <v>30.178296427509711</v>
      </c>
      <c r="L11" s="228">
        <v>27.066675131615639</v>
      </c>
      <c r="M11" s="228">
        <v>26.291746710633699</v>
      </c>
      <c r="N11" s="228">
        <v>20.222289960142831</v>
      </c>
      <c r="O11" s="228">
        <v>5.301864513742343</v>
      </c>
      <c r="P11" s="228">
        <v>5.8174924885112906</v>
      </c>
      <c r="Q11" s="228">
        <v>8.7364116648117793</v>
      </c>
      <c r="R11" s="228">
        <v>11.03555842389167</v>
      </c>
      <c r="S11" s="228">
        <v>8.1226010389191732</v>
      </c>
      <c r="T11" s="228">
        <v>8.3304305160324112</v>
      </c>
      <c r="U11" s="228">
        <v>6.8960732912451208</v>
      </c>
      <c r="V11" s="228">
        <v>6.8437509364422864</v>
      </c>
      <c r="W11" s="228">
        <v>7.7573893802205207</v>
      </c>
      <c r="DA11" s="69" t="s">
        <v>2821</v>
      </c>
    </row>
    <row r="12" spans="1:105" ht="12" customHeight="1" x14ac:dyDescent="0.25">
      <c r="A12" s="37" t="s">
        <v>162</v>
      </c>
      <c r="B12" s="228">
        <v>245.8399642841714</v>
      </c>
      <c r="C12" s="228">
        <v>159.6152805194381</v>
      </c>
      <c r="D12" s="228">
        <v>158.4843846278138</v>
      </c>
      <c r="E12" s="228">
        <v>145.77746728291589</v>
      </c>
      <c r="F12" s="228">
        <v>148.69211640953179</v>
      </c>
      <c r="G12" s="228">
        <v>134.23645492911609</v>
      </c>
      <c r="H12" s="228">
        <v>86.279730887035726</v>
      </c>
      <c r="I12" s="228">
        <v>49.925020391620407</v>
      </c>
      <c r="J12" s="228">
        <v>50.340794814235821</v>
      </c>
      <c r="K12" s="228">
        <v>84.139971387869636</v>
      </c>
      <c r="L12" s="228">
        <v>48.200776721090882</v>
      </c>
      <c r="M12" s="228">
        <v>50.432324631373767</v>
      </c>
      <c r="N12" s="228">
        <v>46.591423892137037</v>
      </c>
      <c r="O12" s="228">
        <v>43.933181406365932</v>
      </c>
      <c r="P12" s="228">
        <v>43.591148247449262</v>
      </c>
      <c r="Q12" s="228">
        <v>36.166892317504207</v>
      </c>
      <c r="R12" s="228">
        <v>59.005262334741758</v>
      </c>
      <c r="S12" s="228">
        <v>36.068547430909653</v>
      </c>
      <c r="T12" s="228">
        <v>53.916892269256351</v>
      </c>
      <c r="U12" s="228">
        <v>40.08749299613244</v>
      </c>
      <c r="V12" s="228">
        <v>41.546117026425406</v>
      </c>
      <c r="W12" s="228">
        <v>43.968748974996977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150.6132392978823</v>
      </c>
      <c r="C16" s="263">
        <v>116.7138453520936</v>
      </c>
      <c r="D16" s="263">
        <v>118.2440989384416</v>
      </c>
      <c r="E16" s="263">
        <v>114.5783838701729</v>
      </c>
      <c r="F16" s="263">
        <v>113.42690297750261</v>
      </c>
      <c r="G16" s="263">
        <v>113.4992398521409</v>
      </c>
      <c r="H16" s="263">
        <v>71.493938949790561</v>
      </c>
      <c r="I16" s="263">
        <v>57.275808910305557</v>
      </c>
      <c r="J16" s="263">
        <v>53.024392537443497</v>
      </c>
      <c r="K16" s="263">
        <v>62.901309505055892</v>
      </c>
      <c r="L16" s="263">
        <v>48.777052508243401</v>
      </c>
      <c r="M16" s="263">
        <v>47.488308579754289</v>
      </c>
      <c r="N16" s="263">
        <v>41.636563372087608</v>
      </c>
      <c r="O16" s="263">
        <v>31.752420212397151</v>
      </c>
      <c r="P16" s="263">
        <v>31.236949342530728</v>
      </c>
      <c r="Q16" s="263">
        <v>30.04495944435666</v>
      </c>
      <c r="R16" s="263">
        <v>39.042488836126132</v>
      </c>
      <c r="S16" s="263">
        <v>28.803784325305699</v>
      </c>
      <c r="T16" s="263">
        <v>35.124807643726569</v>
      </c>
      <c r="U16" s="263">
        <v>32.912880736166429</v>
      </c>
      <c r="V16" s="263">
        <v>31.793357997189769</v>
      </c>
      <c r="W16" s="263">
        <v>29.618832600284531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0.73523467602430459</v>
      </c>
      <c r="C19" s="231">
        <v>0.73500492778314119</v>
      </c>
      <c r="D19" s="231">
        <v>0.73501483322177197</v>
      </c>
      <c r="E19" s="231">
        <v>0.73497757964303656</v>
      </c>
      <c r="F19" s="231">
        <v>0.73498312026729928</v>
      </c>
      <c r="G19" s="231">
        <v>0.73497270961689487</v>
      </c>
      <c r="H19" s="231">
        <v>0.73431842143436543</v>
      </c>
      <c r="I19" s="231">
        <v>0.73384002766166467</v>
      </c>
      <c r="J19" s="231">
        <v>0.73369327270024709</v>
      </c>
      <c r="K19" s="231">
        <v>0.7358786876367841</v>
      </c>
      <c r="L19" s="231">
        <v>0.73585701303628326</v>
      </c>
      <c r="M19" s="231">
        <v>0.7358558001395048</v>
      </c>
      <c r="N19" s="231">
        <v>0.49020988488194528</v>
      </c>
      <c r="O19" s="231">
        <v>0.2450365584859216</v>
      </c>
      <c r="P19" s="231">
        <v>0.97890408777117388</v>
      </c>
      <c r="Q19" s="231">
        <v>0.73407311695572974</v>
      </c>
      <c r="R19" s="231">
        <v>1.221626039091082</v>
      </c>
      <c r="S19" s="231">
        <v>0.73188348819185634</v>
      </c>
      <c r="T19" s="231">
        <v>0.48842248208725259</v>
      </c>
      <c r="U19" s="231">
        <v>0.73236632089796572</v>
      </c>
      <c r="V19" s="231">
        <v>0.48817710603013109</v>
      </c>
      <c r="W19" s="231">
        <v>0.29281246147848738</v>
      </c>
      <c r="DA19" s="73" t="s">
        <v>2829</v>
      </c>
    </row>
    <row r="20" spans="1:105" ht="12" customHeight="1" x14ac:dyDescent="0.25">
      <c r="A20" s="46" t="s">
        <v>160</v>
      </c>
      <c r="B20" s="231">
        <v>20.44179521975537</v>
      </c>
      <c r="C20" s="231">
        <v>21.081230100072339</v>
      </c>
      <c r="D20" s="231">
        <v>20.686840283988229</v>
      </c>
      <c r="E20" s="231">
        <v>22.9367775121645</v>
      </c>
      <c r="F20" s="231">
        <v>26.424028273468199</v>
      </c>
      <c r="G20" s="231">
        <v>37.266362232332703</v>
      </c>
      <c r="H20" s="231">
        <v>13.53318996943683</v>
      </c>
      <c r="I20" s="231">
        <v>14.8929150253336</v>
      </c>
      <c r="J20" s="231">
        <v>14.333975429547269</v>
      </c>
      <c r="K20" s="231">
        <v>13.49356953153139</v>
      </c>
      <c r="L20" s="231">
        <v>13.48704457128995</v>
      </c>
      <c r="M20" s="231">
        <v>13.026991440814911</v>
      </c>
      <c r="N20" s="231">
        <v>10.899192878751981</v>
      </c>
      <c r="O20" s="231">
        <v>3.226997382945799</v>
      </c>
      <c r="P20" s="231">
        <v>3.4419009890015331</v>
      </c>
      <c r="Q20" s="231">
        <v>5.5531095414238019</v>
      </c>
      <c r="R20" s="231">
        <v>5.8783538358369309</v>
      </c>
      <c r="S20" s="231">
        <v>5.0658283835663314</v>
      </c>
      <c r="T20" s="231">
        <v>4.5325931883558228</v>
      </c>
      <c r="U20" s="231">
        <v>4.6482583638839667</v>
      </c>
      <c r="V20" s="231">
        <v>4.3913070410614639</v>
      </c>
      <c r="W20" s="231">
        <v>4.3776770044842328</v>
      </c>
      <c r="DA20" s="73" t="s">
        <v>2830</v>
      </c>
    </row>
    <row r="21" spans="1:105" ht="12" customHeight="1" x14ac:dyDescent="0.25">
      <c r="A21" s="46" t="s">
        <v>70</v>
      </c>
      <c r="B21" s="231">
        <v>23.365451518111939</v>
      </c>
      <c r="C21" s="231">
        <v>21.561381745120482</v>
      </c>
      <c r="D21" s="231">
        <v>22.84510220231568</v>
      </c>
      <c r="E21" s="231">
        <v>22.330584662726821</v>
      </c>
      <c r="F21" s="231">
        <v>13.60380178571419</v>
      </c>
      <c r="G21" s="231">
        <v>8.7268504750523306</v>
      </c>
      <c r="H21" s="231">
        <v>17.438140446612419</v>
      </c>
      <c r="I21" s="231">
        <v>15.632859052922649</v>
      </c>
      <c r="J21" s="231">
        <v>13.06746539238592</v>
      </c>
      <c r="K21" s="231">
        <v>11.05050127868968</v>
      </c>
      <c r="L21" s="231">
        <v>10.536201883371559</v>
      </c>
      <c r="M21" s="231">
        <v>8.7373360330137562</v>
      </c>
      <c r="N21" s="231">
        <v>5.1358148361914022</v>
      </c>
      <c r="O21" s="231">
        <v>1.5403100099907261</v>
      </c>
      <c r="P21" s="231">
        <v>1.0255795919044199</v>
      </c>
      <c r="Q21" s="231">
        <v>0.76908045188481799</v>
      </c>
      <c r="R21" s="231">
        <v>0.51194633293410541</v>
      </c>
      <c r="S21" s="231">
        <v>0.51117575062836373</v>
      </c>
      <c r="T21" s="231">
        <v>0.76757241456852565</v>
      </c>
      <c r="U21" s="231">
        <v>0.5115129796750022</v>
      </c>
      <c r="V21" s="231">
        <v>0.25572133677080472</v>
      </c>
      <c r="W21" s="231">
        <v>0.13574551036287821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106.07075788399069</v>
      </c>
      <c r="C23" s="231">
        <v>73.336228579117602</v>
      </c>
      <c r="D23" s="231">
        <v>73.97714161891588</v>
      </c>
      <c r="E23" s="231">
        <v>68.57604411563851</v>
      </c>
      <c r="F23" s="231">
        <v>72.664089798052942</v>
      </c>
      <c r="G23" s="231">
        <v>66.771054435138979</v>
      </c>
      <c r="H23" s="231">
        <v>39.788290112306953</v>
      </c>
      <c r="I23" s="231">
        <v>26.016194804387659</v>
      </c>
      <c r="J23" s="231">
        <v>24.889258442810061</v>
      </c>
      <c r="K23" s="231">
        <v>37.621360007198042</v>
      </c>
      <c r="L23" s="231">
        <v>24.01794904054562</v>
      </c>
      <c r="M23" s="231">
        <v>24.98812530578612</v>
      </c>
      <c r="N23" s="231">
        <v>25.11134577226229</v>
      </c>
      <c r="O23" s="231">
        <v>26.74007626097471</v>
      </c>
      <c r="P23" s="231">
        <v>25.790564673853599</v>
      </c>
      <c r="Q23" s="231">
        <v>22.98869633409231</v>
      </c>
      <c r="R23" s="231">
        <v>31.43056262826402</v>
      </c>
      <c r="S23" s="231">
        <v>22.494896702919149</v>
      </c>
      <c r="T23" s="231">
        <v>29.336219558714969</v>
      </c>
      <c r="U23" s="231">
        <v>27.020743071709489</v>
      </c>
      <c r="V23" s="231">
        <v>26.658152513327369</v>
      </c>
      <c r="W23" s="231">
        <v>24.812597623958929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1280.2125340319999</v>
      </c>
      <c r="C27" s="263">
        <v>992.06768549279536</v>
      </c>
      <c r="D27" s="263">
        <v>1005.074840976753</v>
      </c>
      <c r="E27" s="263">
        <v>973.91626289646956</v>
      </c>
      <c r="F27" s="263">
        <v>964.12867530877259</v>
      </c>
      <c r="G27" s="263">
        <v>964.74353874319786</v>
      </c>
      <c r="H27" s="263">
        <v>607.69848107321968</v>
      </c>
      <c r="I27" s="263">
        <v>486.84437573759749</v>
      </c>
      <c r="J27" s="263">
        <v>450.70733656826968</v>
      </c>
      <c r="K27" s="263">
        <v>534.66113079297543</v>
      </c>
      <c r="L27" s="263">
        <v>414.60494632006902</v>
      </c>
      <c r="M27" s="263">
        <v>403.65062292791151</v>
      </c>
      <c r="N27" s="263">
        <v>353.91078866274478</v>
      </c>
      <c r="O27" s="263">
        <v>269.89557180537582</v>
      </c>
      <c r="P27" s="263">
        <v>265.51406941151129</v>
      </c>
      <c r="Q27" s="263">
        <v>255.38215527703159</v>
      </c>
      <c r="R27" s="263">
        <v>331.86115510707219</v>
      </c>
      <c r="S27" s="263">
        <v>244.83216676509849</v>
      </c>
      <c r="T27" s="263">
        <v>298.56086497167593</v>
      </c>
      <c r="U27" s="263">
        <v>279.75948625741438</v>
      </c>
      <c r="V27" s="263">
        <v>270.24354297611308</v>
      </c>
      <c r="W27" s="263">
        <v>251.76007710241859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6.2494947462065911</v>
      </c>
      <c r="C30" s="231">
        <v>6.2475418861567</v>
      </c>
      <c r="D30" s="231">
        <v>6.2476260823850636</v>
      </c>
      <c r="E30" s="231">
        <v>6.2473094269658116</v>
      </c>
      <c r="F30" s="231">
        <v>6.247356522272046</v>
      </c>
      <c r="G30" s="231">
        <v>6.2472680317436078</v>
      </c>
      <c r="H30" s="231">
        <v>6.2417065821921058</v>
      </c>
      <c r="I30" s="231">
        <v>6.237640235124152</v>
      </c>
      <c r="J30" s="231">
        <v>6.2363928179521002</v>
      </c>
      <c r="K30" s="231">
        <v>6.2549688449126686</v>
      </c>
      <c r="L30" s="231">
        <v>6.25478461080841</v>
      </c>
      <c r="M30" s="231">
        <v>6.2547743011857913</v>
      </c>
      <c r="N30" s="231">
        <v>4.166784021496535</v>
      </c>
      <c r="O30" s="231">
        <v>2.0828107471303339</v>
      </c>
      <c r="P30" s="231">
        <v>8.3206847460549795</v>
      </c>
      <c r="Q30" s="231">
        <v>6.2396214941237016</v>
      </c>
      <c r="R30" s="231">
        <v>10.3838213322742</v>
      </c>
      <c r="S30" s="231">
        <v>6.2210096496307798</v>
      </c>
      <c r="T30" s="231">
        <v>4.1515910977416466</v>
      </c>
      <c r="U30" s="231">
        <v>6.2251137276327073</v>
      </c>
      <c r="V30" s="231">
        <v>4.149505401256115</v>
      </c>
      <c r="W30" s="231">
        <v>2.488905922567143</v>
      </c>
      <c r="DA30" s="73" t="s">
        <v>2840</v>
      </c>
    </row>
    <row r="31" spans="1:105" ht="12" customHeight="1" x14ac:dyDescent="0.25">
      <c r="A31" s="46" t="s">
        <v>160</v>
      </c>
      <c r="B31" s="231">
        <v>173.7552593679207</v>
      </c>
      <c r="C31" s="231">
        <v>179.19045585061491</v>
      </c>
      <c r="D31" s="231">
        <v>175.83814241389999</v>
      </c>
      <c r="E31" s="231">
        <v>194.96260885339831</v>
      </c>
      <c r="F31" s="231">
        <v>224.60424032447969</v>
      </c>
      <c r="G31" s="231">
        <v>316.76407897482801</v>
      </c>
      <c r="H31" s="231">
        <v>115.0321147402131</v>
      </c>
      <c r="I31" s="231">
        <v>126.5897777153356</v>
      </c>
      <c r="J31" s="231">
        <v>121.8387911511518</v>
      </c>
      <c r="K31" s="231">
        <v>114.6953410180169</v>
      </c>
      <c r="L31" s="231">
        <v>114.6398788559646</v>
      </c>
      <c r="M31" s="231">
        <v>110.7294272469267</v>
      </c>
      <c r="N31" s="231">
        <v>92.643139469391812</v>
      </c>
      <c r="O31" s="231">
        <v>27.42947775503929</v>
      </c>
      <c r="P31" s="231">
        <v>29.25615840651302</v>
      </c>
      <c r="Q31" s="231">
        <v>47.201431102102319</v>
      </c>
      <c r="R31" s="231">
        <v>49.966007604613942</v>
      </c>
      <c r="S31" s="231">
        <v>43.059541260313843</v>
      </c>
      <c r="T31" s="231">
        <v>38.527042101024513</v>
      </c>
      <c r="U31" s="231">
        <v>39.510196093013697</v>
      </c>
      <c r="V31" s="231">
        <v>37.326109849022451</v>
      </c>
      <c r="W31" s="231">
        <v>37.210254538115997</v>
      </c>
      <c r="DA31" s="73" t="s">
        <v>2841</v>
      </c>
    </row>
    <row r="32" spans="1:105" ht="12" customHeight="1" x14ac:dyDescent="0.25">
      <c r="A32" s="46" t="s">
        <v>70</v>
      </c>
      <c r="B32" s="231">
        <v>198.6063379039515</v>
      </c>
      <c r="C32" s="231">
        <v>183.271744833524</v>
      </c>
      <c r="D32" s="231">
        <v>194.18336871968319</v>
      </c>
      <c r="E32" s="231">
        <v>189.80996963317801</v>
      </c>
      <c r="F32" s="231">
        <v>115.63231517857059</v>
      </c>
      <c r="G32" s="231">
        <v>74.178229037944831</v>
      </c>
      <c r="H32" s="231">
        <v>148.22419379620561</v>
      </c>
      <c r="I32" s="231">
        <v>132.87930194984261</v>
      </c>
      <c r="J32" s="231">
        <v>111.0734558352803</v>
      </c>
      <c r="K32" s="231">
        <v>93.929260868862357</v>
      </c>
      <c r="L32" s="231">
        <v>89.557716008658218</v>
      </c>
      <c r="M32" s="231">
        <v>74.267356280616937</v>
      </c>
      <c r="N32" s="231">
        <v>43.654426107626918</v>
      </c>
      <c r="O32" s="231">
        <v>13.09263508492117</v>
      </c>
      <c r="P32" s="231">
        <v>8.7174265311875718</v>
      </c>
      <c r="Q32" s="231">
        <v>6.537183841020954</v>
      </c>
      <c r="R32" s="231">
        <v>4.3515438299398976</v>
      </c>
      <c r="S32" s="231">
        <v>4.344993880341093</v>
      </c>
      <c r="T32" s="231">
        <v>6.5243655238324676</v>
      </c>
      <c r="U32" s="231">
        <v>4.3478603272375169</v>
      </c>
      <c r="V32" s="231">
        <v>2.17363136255184</v>
      </c>
      <c r="W32" s="231">
        <v>1.153836838084465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901.60144201392109</v>
      </c>
      <c r="C34" s="231">
        <v>623.35794292249966</v>
      </c>
      <c r="D34" s="231">
        <v>628.80570376078515</v>
      </c>
      <c r="E34" s="231">
        <v>582.89637498292745</v>
      </c>
      <c r="F34" s="231">
        <v>617.64476328345017</v>
      </c>
      <c r="G34" s="231">
        <v>567.5539626986814</v>
      </c>
      <c r="H34" s="231">
        <v>338.20046595460889</v>
      </c>
      <c r="I34" s="231">
        <v>221.13765583729511</v>
      </c>
      <c r="J34" s="231">
        <v>211.55869676388551</v>
      </c>
      <c r="K34" s="231">
        <v>319.78156006118348</v>
      </c>
      <c r="L34" s="231">
        <v>204.15256684463779</v>
      </c>
      <c r="M34" s="231">
        <v>212.399065099182</v>
      </c>
      <c r="N34" s="231">
        <v>213.44643906422951</v>
      </c>
      <c r="O34" s="231">
        <v>227.29064821828501</v>
      </c>
      <c r="P34" s="231">
        <v>219.21979972775571</v>
      </c>
      <c r="Q34" s="231">
        <v>195.40391883978461</v>
      </c>
      <c r="R34" s="231">
        <v>267.15978234024419</v>
      </c>
      <c r="S34" s="231">
        <v>191.2066219748128</v>
      </c>
      <c r="T34" s="231">
        <v>249.35786624907729</v>
      </c>
      <c r="U34" s="231">
        <v>229.67631610953049</v>
      </c>
      <c r="V34" s="231">
        <v>226.59429636328269</v>
      </c>
      <c r="W34" s="231">
        <v>210.90707980365099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403.39916957213325</v>
      </c>
      <c r="C39" s="263">
        <f t="shared" si="0"/>
        <v>313.04807985324351</v>
      </c>
      <c r="D39" s="263">
        <f t="shared" si="0"/>
        <v>317.13308993655431</v>
      </c>
      <c r="E39" s="263">
        <f t="shared" si="0"/>
        <v>307.3723154926949</v>
      </c>
      <c r="F39" s="263">
        <f t="shared" si="0"/>
        <v>304.2728922985915</v>
      </c>
      <c r="G39" s="263">
        <f t="shared" si="0"/>
        <v>304.48652493347606</v>
      </c>
      <c r="H39" s="263">
        <f t="shared" si="0"/>
        <v>192.57418674705619</v>
      </c>
      <c r="I39" s="263">
        <f t="shared" si="0"/>
        <v>154.73189514540104</v>
      </c>
      <c r="J39" s="263">
        <f t="shared" si="0"/>
        <v>143.37600755810513</v>
      </c>
      <c r="K39" s="263">
        <f t="shared" si="0"/>
        <v>167.80307240456642</v>
      </c>
      <c r="L39" s="263">
        <f t="shared" si="0"/>
        <v>130.1409931964964</v>
      </c>
      <c r="M39" s="263">
        <f t="shared" si="0"/>
        <v>126.70347598893541</v>
      </c>
      <c r="N39" s="263">
        <f t="shared" si="0"/>
        <v>111.46317907087672</v>
      </c>
      <c r="O39" s="263">
        <f t="shared" si="0"/>
        <v>85.110734739952619</v>
      </c>
      <c r="P39" s="263">
        <f t="shared" si="0"/>
        <v>84.21183838850493</v>
      </c>
      <c r="Q39" s="263">
        <f t="shared" si="0"/>
        <v>81.050734294039486</v>
      </c>
      <c r="R39" s="263">
        <f t="shared" si="0"/>
        <v>106.02870433626836</v>
      </c>
      <c r="S39" s="263">
        <f t="shared" si="0"/>
        <v>78.753604918651163</v>
      </c>
      <c r="T39" s="263">
        <f t="shared" si="0"/>
        <v>95.59612759764731</v>
      </c>
      <c r="U39" s="263">
        <f t="shared" si="0"/>
        <v>89.722988236959168</v>
      </c>
      <c r="V39" s="263">
        <f t="shared" si="0"/>
        <v>86.72451930244479</v>
      </c>
      <c r="W39" s="263">
        <f t="shared" si="0"/>
        <v>80.913561780712442</v>
      </c>
      <c r="DA39" s="70"/>
    </row>
    <row r="40" spans="1:105" ht="12" customHeight="1" x14ac:dyDescent="0.25">
      <c r="A40" s="60" t="s">
        <v>2736</v>
      </c>
      <c r="B40" s="331">
        <v>242.74504765439201</v>
      </c>
      <c r="C40" s="331">
        <v>188.553311477677</v>
      </c>
      <c r="D40" s="331">
        <v>191.00605106888321</v>
      </c>
      <c r="E40" s="331">
        <v>185.1553726978438</v>
      </c>
      <c r="F40" s="331">
        <v>183.28419578925539</v>
      </c>
      <c r="G40" s="331">
        <v>183.42066909119239</v>
      </c>
      <c r="H40" s="331">
        <v>116.3139852006129</v>
      </c>
      <c r="I40" s="331">
        <v>93.637698974408451</v>
      </c>
      <c r="J40" s="331">
        <v>86.816655518165391</v>
      </c>
      <c r="K40" s="331">
        <v>100.7083422658401</v>
      </c>
      <c r="L40" s="331">
        <v>78.112137187703411</v>
      </c>
      <c r="M40" s="331">
        <v>76.049280170530821</v>
      </c>
      <c r="N40" s="331">
        <v>67.050844807316608</v>
      </c>
      <c r="O40" s="331">
        <v>51.24148651339565</v>
      </c>
      <c r="P40" s="331">
        <v>50.892425756472143</v>
      </c>
      <c r="Q40" s="331">
        <v>49.002777553392363</v>
      </c>
      <c r="R40" s="331">
        <v>64.383382911067145</v>
      </c>
      <c r="S40" s="331">
        <v>48.029568304991741</v>
      </c>
      <c r="T40" s="331">
        <v>58.129666111005633</v>
      </c>
      <c r="U40" s="331">
        <v>54.615915451714983</v>
      </c>
      <c r="V40" s="331">
        <v>52.811604105442363</v>
      </c>
      <c r="W40" s="331">
        <v>49.320140340408919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1.184985976668989</v>
      </c>
      <c r="C42" s="297">
        <v>1.1874136497503049</v>
      </c>
      <c r="D42" s="297">
        <v>1.187308982276007</v>
      </c>
      <c r="E42" s="297">
        <v>1.187702628425634</v>
      </c>
      <c r="F42" s="297">
        <v>1.1876440824941541</v>
      </c>
      <c r="G42" s="297">
        <v>1.187754088373788</v>
      </c>
      <c r="H42" s="297">
        <v>1.1946677334876989</v>
      </c>
      <c r="I42" s="297">
        <v>1.1997227610205019</v>
      </c>
      <c r="J42" s="297">
        <v>1.2012734717711819</v>
      </c>
      <c r="K42" s="297">
        <v>1.178180920616696</v>
      </c>
      <c r="L42" s="297">
        <v>1.1784099488813871</v>
      </c>
      <c r="M42" s="297">
        <v>1.178422765172507</v>
      </c>
      <c r="N42" s="297">
        <v>0.78942602972527343</v>
      </c>
      <c r="O42" s="297">
        <v>0.39543560531625133</v>
      </c>
      <c r="P42" s="297">
        <v>1.594867765840714</v>
      </c>
      <c r="Q42" s="297">
        <v>1.19725978411542</v>
      </c>
      <c r="R42" s="297">
        <v>2.0145338935502011</v>
      </c>
      <c r="S42" s="297">
        <v>1.2203968614125249</v>
      </c>
      <c r="T42" s="297">
        <v>0.80831291925698368</v>
      </c>
      <c r="U42" s="297">
        <v>1.215294929133748</v>
      </c>
      <c r="V42" s="297">
        <v>0.81090572626152468</v>
      </c>
      <c r="W42" s="297">
        <v>0.4875800436983071</v>
      </c>
      <c r="DA42" s="122" t="s">
        <v>2851</v>
      </c>
    </row>
    <row r="43" spans="1:105" ht="12" customHeight="1" x14ac:dyDescent="0.25">
      <c r="A43" s="59" t="s">
        <v>160</v>
      </c>
      <c r="B43" s="297">
        <v>32.946270712276011</v>
      </c>
      <c r="C43" s="297">
        <v>34.057105507921818</v>
      </c>
      <c r="D43" s="297">
        <v>33.416565454098119</v>
      </c>
      <c r="E43" s="297">
        <v>37.065172725462823</v>
      </c>
      <c r="F43" s="297">
        <v>42.698042919991899</v>
      </c>
      <c r="G43" s="297">
        <v>60.224377750493559</v>
      </c>
      <c r="H43" s="297">
        <v>22.017240635288431</v>
      </c>
      <c r="I43" s="297">
        <v>24.347771258499229</v>
      </c>
      <c r="J43" s="297">
        <v>23.468968667469269</v>
      </c>
      <c r="K43" s="297">
        <v>21.603922548864411</v>
      </c>
      <c r="L43" s="297">
        <v>21.598309484387709</v>
      </c>
      <c r="M43" s="297">
        <v>20.861836344367141</v>
      </c>
      <c r="N43" s="297">
        <v>17.551883033846259</v>
      </c>
      <c r="O43" s="297">
        <v>5.2076705262429064</v>
      </c>
      <c r="P43" s="297">
        <v>5.6076759808740331</v>
      </c>
      <c r="Q43" s="297">
        <v>9.0570197670585681</v>
      </c>
      <c r="R43" s="297">
        <v>9.693754603810806</v>
      </c>
      <c r="S43" s="297">
        <v>8.4471383211998354</v>
      </c>
      <c r="T43" s="297">
        <v>7.5011977667926306</v>
      </c>
      <c r="U43" s="297">
        <v>7.7133596367530641</v>
      </c>
      <c r="V43" s="297">
        <v>7.2943527694834307</v>
      </c>
      <c r="W43" s="297">
        <v>7.2895392988604577</v>
      </c>
      <c r="DA43" s="122" t="s">
        <v>2852</v>
      </c>
    </row>
    <row r="44" spans="1:105" ht="12" customHeight="1" x14ac:dyDescent="0.25">
      <c r="A44" s="59" t="s">
        <v>70</v>
      </c>
      <c r="B44" s="297">
        <v>37.658360371711453</v>
      </c>
      <c r="C44" s="297">
        <v>34.832799106330476</v>
      </c>
      <c r="D44" s="297">
        <v>36.902921981764628</v>
      </c>
      <c r="E44" s="297">
        <v>36.085582516793281</v>
      </c>
      <c r="F44" s="297">
        <v>21.98210305068103</v>
      </c>
      <c r="G44" s="297">
        <v>14.10304382018904</v>
      </c>
      <c r="H44" s="297">
        <v>28.370231653594299</v>
      </c>
      <c r="I44" s="297">
        <v>25.55747318033151</v>
      </c>
      <c r="J44" s="297">
        <v>21.395316139929381</v>
      </c>
      <c r="K44" s="297">
        <v>17.692440328192749</v>
      </c>
      <c r="L44" s="297">
        <v>16.87279580520304</v>
      </c>
      <c r="M44" s="297">
        <v>13.992246424249799</v>
      </c>
      <c r="N44" s="297">
        <v>8.270632724011918</v>
      </c>
      <c r="O44" s="297">
        <v>2.485724680998401</v>
      </c>
      <c r="P44" s="297">
        <v>1.6709132721639861</v>
      </c>
      <c r="Q44" s="297">
        <v>1.2543561050288909</v>
      </c>
      <c r="R44" s="297">
        <v>0.84422990864031189</v>
      </c>
      <c r="S44" s="297">
        <v>0.85237239500819872</v>
      </c>
      <c r="T44" s="297">
        <v>1.27029103269284</v>
      </c>
      <c r="U44" s="297">
        <v>0.84880900806978987</v>
      </c>
      <c r="V44" s="297">
        <v>0.42477595477797442</v>
      </c>
      <c r="W44" s="297">
        <v>0.22603820049319809</v>
      </c>
      <c r="DA44" s="122" t="s">
        <v>2853</v>
      </c>
    </row>
    <row r="45" spans="1:105" ht="12" customHeight="1" x14ac:dyDescent="0.25">
      <c r="A45" s="59" t="s">
        <v>162</v>
      </c>
      <c r="B45" s="297">
        <v>170.95543059373551</v>
      </c>
      <c r="C45" s="297">
        <v>118.4759932136744</v>
      </c>
      <c r="D45" s="297">
        <v>119.4992546507445</v>
      </c>
      <c r="E45" s="297">
        <v>110.81691482716209</v>
      </c>
      <c r="F45" s="297">
        <v>117.41640573608829</v>
      </c>
      <c r="G45" s="297">
        <v>107.905493432136</v>
      </c>
      <c r="H45" s="297">
        <v>64.731845178242509</v>
      </c>
      <c r="I45" s="297">
        <v>42.532731774557213</v>
      </c>
      <c r="J45" s="297">
        <v>40.751097238995563</v>
      </c>
      <c r="K45" s="297">
        <v>60.233798468166292</v>
      </c>
      <c r="L45" s="297">
        <v>38.46262194923127</v>
      </c>
      <c r="M45" s="297">
        <v>40.016774636741381</v>
      </c>
      <c r="N45" s="297">
        <v>40.438903019733161</v>
      </c>
      <c r="O45" s="297">
        <v>43.152655700838089</v>
      </c>
      <c r="P45" s="297">
        <v>42.018968737593411</v>
      </c>
      <c r="Q45" s="297">
        <v>37.494141897189493</v>
      </c>
      <c r="R45" s="297">
        <v>51.830864505065833</v>
      </c>
      <c r="S45" s="297">
        <v>37.509660727371177</v>
      </c>
      <c r="T45" s="297">
        <v>48.549864392263181</v>
      </c>
      <c r="U45" s="297">
        <v>44.838451877758366</v>
      </c>
      <c r="V45" s="297">
        <v>44.281569654919423</v>
      </c>
      <c r="W45" s="297">
        <v>41.316982797356957</v>
      </c>
      <c r="DA45" s="122" t="s">
        <v>2854</v>
      </c>
    </row>
    <row r="46" spans="1:105" ht="12" customHeight="1" x14ac:dyDescent="0.25">
      <c r="A46" s="60" t="s">
        <v>2743</v>
      </c>
      <c r="B46" s="331">
        <v>160.65412191774121</v>
      </c>
      <c r="C46" s="331">
        <v>124.49476837556649</v>
      </c>
      <c r="D46" s="331">
        <v>126.1270388676711</v>
      </c>
      <c r="E46" s="331">
        <v>122.21694279485109</v>
      </c>
      <c r="F46" s="331">
        <v>120.98869650933609</v>
      </c>
      <c r="G46" s="331">
        <v>121.0658558422837</v>
      </c>
      <c r="H46" s="331">
        <v>76.260201546443284</v>
      </c>
      <c r="I46" s="331">
        <v>61.094196170992603</v>
      </c>
      <c r="J46" s="331">
        <v>56.559352039939753</v>
      </c>
      <c r="K46" s="331">
        <v>67.094730138726305</v>
      </c>
      <c r="L46" s="331">
        <v>52.028856008792992</v>
      </c>
      <c r="M46" s="331">
        <v>50.654195818404588</v>
      </c>
      <c r="N46" s="331">
        <v>44.412334263560119</v>
      </c>
      <c r="O46" s="331">
        <v>33.869248226556977</v>
      </c>
      <c r="P46" s="331">
        <v>33.319412632032787</v>
      </c>
      <c r="Q46" s="331">
        <v>32.047956740647123</v>
      </c>
      <c r="R46" s="331">
        <v>41.645321425201217</v>
      </c>
      <c r="S46" s="331">
        <v>30.724036613659418</v>
      </c>
      <c r="T46" s="331">
        <v>37.466461486641677</v>
      </c>
      <c r="U46" s="331">
        <v>35.107072785244192</v>
      </c>
      <c r="V46" s="331">
        <v>33.912915197002427</v>
      </c>
      <c r="W46" s="331">
        <v>31.593421440303519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0.78425032109259185</v>
      </c>
      <c r="C49" s="231">
        <v>0.78400525630201745</v>
      </c>
      <c r="D49" s="231">
        <v>0.78401582210322374</v>
      </c>
      <c r="E49" s="231">
        <v>0.78397608495257276</v>
      </c>
      <c r="F49" s="231">
        <v>0.78398199495178589</v>
      </c>
      <c r="G49" s="231">
        <v>0.78397089025802136</v>
      </c>
      <c r="H49" s="231">
        <v>0.78327298286332325</v>
      </c>
      <c r="I49" s="231">
        <v>0.78276269617244243</v>
      </c>
      <c r="J49" s="231">
        <v>0.78260615754693053</v>
      </c>
      <c r="K49" s="231">
        <v>0.78493726681257003</v>
      </c>
      <c r="L49" s="231">
        <v>0.78491414723870268</v>
      </c>
      <c r="M49" s="231">
        <v>0.78491285348213868</v>
      </c>
      <c r="N49" s="231">
        <v>0.52289054387407508</v>
      </c>
      <c r="O49" s="231">
        <v>0.26137232905164981</v>
      </c>
      <c r="P49" s="231">
        <v>1.044164360289253</v>
      </c>
      <c r="Q49" s="231">
        <v>0.78301132475277868</v>
      </c>
      <c r="R49" s="231">
        <v>1.303067775030488</v>
      </c>
      <c r="S49" s="231">
        <v>0.78067572073798008</v>
      </c>
      <c r="T49" s="231">
        <v>0.52098398089306963</v>
      </c>
      <c r="U49" s="231">
        <v>0.7811907422911637</v>
      </c>
      <c r="V49" s="231">
        <v>0.52072224643213982</v>
      </c>
      <c r="W49" s="231">
        <v>0.31233329224371997</v>
      </c>
      <c r="DA49" s="73" t="s">
        <v>2858</v>
      </c>
    </row>
    <row r="50" spans="1:105" ht="12" customHeight="1" x14ac:dyDescent="0.25">
      <c r="A50" s="64" t="s">
        <v>160</v>
      </c>
      <c r="B50" s="231">
        <v>21.804581567739071</v>
      </c>
      <c r="C50" s="231">
        <v>22.486645440077169</v>
      </c>
      <c r="D50" s="231">
        <v>22.065962969587449</v>
      </c>
      <c r="E50" s="231">
        <v>24.465896012975481</v>
      </c>
      <c r="F50" s="231">
        <v>28.18563015836607</v>
      </c>
      <c r="G50" s="231">
        <v>39.750786381154882</v>
      </c>
      <c r="H50" s="231">
        <v>14.43540263406596</v>
      </c>
      <c r="I50" s="231">
        <v>15.8857760270225</v>
      </c>
      <c r="J50" s="231">
        <v>15.2895737915171</v>
      </c>
      <c r="K50" s="231">
        <v>14.39314083363349</v>
      </c>
      <c r="L50" s="231">
        <v>14.38618087604261</v>
      </c>
      <c r="M50" s="231">
        <v>13.895457536869239</v>
      </c>
      <c r="N50" s="231">
        <v>11.62580573733544</v>
      </c>
      <c r="O50" s="231">
        <v>3.442130541808853</v>
      </c>
      <c r="P50" s="231">
        <v>3.6713610549349678</v>
      </c>
      <c r="Q50" s="231">
        <v>5.9233168441853907</v>
      </c>
      <c r="R50" s="231">
        <v>6.2702440915593964</v>
      </c>
      <c r="S50" s="231">
        <v>5.4035502758040872</v>
      </c>
      <c r="T50" s="231">
        <v>4.8347660675795447</v>
      </c>
      <c r="U50" s="231">
        <v>4.9581422548095659</v>
      </c>
      <c r="V50" s="231">
        <v>4.6840608437988944</v>
      </c>
      <c r="W50" s="231">
        <v>4.669522138116518</v>
      </c>
      <c r="DA50" s="73" t="s">
        <v>2859</v>
      </c>
    </row>
    <row r="51" spans="1:105" ht="12" customHeight="1" x14ac:dyDescent="0.25">
      <c r="A51" s="64" t="s">
        <v>70</v>
      </c>
      <c r="B51" s="231">
        <v>24.92314828598607</v>
      </c>
      <c r="C51" s="231">
        <v>22.99880719479518</v>
      </c>
      <c r="D51" s="231">
        <v>24.368109015803402</v>
      </c>
      <c r="E51" s="231">
        <v>23.81929030690862</v>
      </c>
      <c r="F51" s="231">
        <v>14.5107219047618</v>
      </c>
      <c r="G51" s="231">
        <v>9.3086405067224902</v>
      </c>
      <c r="H51" s="231">
        <v>18.60068314305326</v>
      </c>
      <c r="I51" s="231">
        <v>16.675049656450831</v>
      </c>
      <c r="J51" s="231">
        <v>13.93862975187832</v>
      </c>
      <c r="K51" s="231">
        <v>11.78720136393566</v>
      </c>
      <c r="L51" s="231">
        <v>11.238615342263</v>
      </c>
      <c r="M51" s="231">
        <v>9.3198251018813423</v>
      </c>
      <c r="N51" s="231">
        <v>5.4782024919374956</v>
      </c>
      <c r="O51" s="231">
        <v>1.642997343990108</v>
      </c>
      <c r="P51" s="231">
        <v>1.093951564698048</v>
      </c>
      <c r="Q51" s="231">
        <v>0.82035248201047317</v>
      </c>
      <c r="R51" s="231">
        <v>0.54607608846304589</v>
      </c>
      <c r="S51" s="231">
        <v>0.54525413400358802</v>
      </c>
      <c r="T51" s="231">
        <v>0.81874390887309401</v>
      </c>
      <c r="U51" s="231">
        <v>0.54561384498666909</v>
      </c>
      <c r="V51" s="231">
        <v>0.27276942588885839</v>
      </c>
      <c r="W51" s="231">
        <v>0.1447952110537368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113.1421417429234</v>
      </c>
      <c r="C53" s="231">
        <v>78.225310484392125</v>
      </c>
      <c r="D53" s="231">
        <v>78.908951060176989</v>
      </c>
      <c r="E53" s="231">
        <v>73.147780390014461</v>
      </c>
      <c r="F53" s="231">
        <v>77.50836245125646</v>
      </c>
      <c r="G53" s="231">
        <v>71.22245806414827</v>
      </c>
      <c r="H53" s="231">
        <v>42.440842786460763</v>
      </c>
      <c r="I53" s="231">
        <v>27.75060779134683</v>
      </c>
      <c r="J53" s="231">
        <v>26.548542338997411</v>
      </c>
      <c r="K53" s="231">
        <v>40.129450674344582</v>
      </c>
      <c r="L53" s="231">
        <v>25.619145643248672</v>
      </c>
      <c r="M53" s="231">
        <v>26.654000326171872</v>
      </c>
      <c r="N53" s="231">
        <v>26.785435490413111</v>
      </c>
      <c r="O53" s="231">
        <v>28.522748011706369</v>
      </c>
      <c r="P53" s="231">
        <v>27.509935652110521</v>
      </c>
      <c r="Q53" s="231">
        <v>24.521276089698471</v>
      </c>
      <c r="R53" s="231">
        <v>33.525933470148303</v>
      </c>
      <c r="S53" s="231">
        <v>23.994556483113769</v>
      </c>
      <c r="T53" s="231">
        <v>31.291967529295981</v>
      </c>
      <c r="U53" s="231">
        <v>28.822125943156799</v>
      </c>
      <c r="V53" s="231">
        <v>28.435362680882541</v>
      </c>
      <c r="W53" s="231">
        <v>26.466770798889542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0.99999999999999989</v>
      </c>
      <c r="D63" s="234">
        <f t="shared" si="1"/>
        <v>0.99999999999999978</v>
      </c>
      <c r="E63" s="234">
        <f t="shared" si="1"/>
        <v>0.99999999999999956</v>
      </c>
      <c r="F63" s="234">
        <f t="shared" si="1"/>
        <v>1.0000000000000004</v>
      </c>
      <c r="G63" s="234">
        <f t="shared" si="1"/>
        <v>0.99999999999999989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1.0000000000000002</v>
      </c>
      <c r="O63" s="234">
        <f t="shared" si="1"/>
        <v>1</v>
      </c>
      <c r="P63" s="234">
        <f t="shared" si="1"/>
        <v>1</v>
      </c>
      <c r="Q63" s="234">
        <f t="shared" si="1"/>
        <v>0.99999999999999978</v>
      </c>
      <c r="R63" s="234">
        <f t="shared" si="1"/>
        <v>0.99999999999999989</v>
      </c>
      <c r="S63" s="234">
        <f t="shared" si="1"/>
        <v>1</v>
      </c>
      <c r="T63" s="234">
        <f t="shared" si="1"/>
        <v>0.99999999999999989</v>
      </c>
      <c r="U63" s="234">
        <f t="shared" si="1"/>
        <v>0.99999999999999978</v>
      </c>
      <c r="V63" s="234">
        <f t="shared" si="1"/>
        <v>0.99999999999999989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0.1378264397638598</v>
      </c>
      <c r="C68" s="302">
        <f t="shared" si="6"/>
        <v>0.12627958075752205</v>
      </c>
      <c r="D68" s="302">
        <f t="shared" si="6"/>
        <v>0.12341524585567208</v>
      </c>
      <c r="E68" s="302">
        <f t="shared" si="6"/>
        <v>0.12231866990065805</v>
      </c>
      <c r="F68" s="302">
        <f t="shared" si="6"/>
        <v>0.12795941513317238</v>
      </c>
      <c r="G68" s="302">
        <f t="shared" si="6"/>
        <v>0.13138924975834809</v>
      </c>
      <c r="H68" s="302">
        <f t="shared" si="6"/>
        <v>0.11710240307353117</v>
      </c>
      <c r="I68" s="302">
        <f t="shared" si="6"/>
        <v>0.10098903688422294</v>
      </c>
      <c r="J68" s="302">
        <f t="shared" si="6"/>
        <v>0.10920727662060105</v>
      </c>
      <c r="K68" s="302">
        <f t="shared" si="6"/>
        <v>0.1299538201648622</v>
      </c>
      <c r="L68" s="302">
        <f t="shared" si="6"/>
        <v>0.11254265449177273</v>
      </c>
      <c r="M68" s="302">
        <f t="shared" si="6"/>
        <v>0.11721356626471048</v>
      </c>
      <c r="N68" s="302">
        <f t="shared" si="6"/>
        <v>0.11643585024395663</v>
      </c>
      <c r="O68" s="302">
        <f t="shared" si="6"/>
        <v>0.11292603015339216</v>
      </c>
      <c r="P68" s="302">
        <f t="shared" si="6"/>
        <v>0.11480463037054664</v>
      </c>
      <c r="Q68" s="302">
        <f t="shared" si="6"/>
        <v>0.10915255513069715</v>
      </c>
      <c r="R68" s="302">
        <f t="shared" si="6"/>
        <v>0.12805165723541118</v>
      </c>
      <c r="S68" s="302">
        <f t="shared" si="6"/>
        <v>0.11143040488542418</v>
      </c>
      <c r="T68" s="302">
        <f t="shared" si="6"/>
        <v>0.12664015187051117</v>
      </c>
      <c r="U68" s="302">
        <f t="shared" si="6"/>
        <v>0.10455222538848927</v>
      </c>
      <c r="V68" s="302">
        <f t="shared" si="6"/>
        <v>0.11069364145726704</v>
      </c>
      <c r="W68" s="302">
        <f t="shared" si="6"/>
        <v>0.12493674710752294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7.0795435012841718E-2</v>
      </c>
      <c r="C69" s="303">
        <f t="shared" si="7"/>
        <v>7.1721160626526878E-2</v>
      </c>
      <c r="D69" s="303">
        <f t="shared" si="7"/>
        <v>7.1957255256628799E-2</v>
      </c>
      <c r="E69" s="303">
        <f t="shared" si="7"/>
        <v>7.2043619538810111E-2</v>
      </c>
      <c r="F69" s="303">
        <f t="shared" si="7"/>
        <v>7.158114405492666E-2</v>
      </c>
      <c r="G69" s="303">
        <f t="shared" si="7"/>
        <v>7.1298597366979743E-2</v>
      </c>
      <c r="H69" s="303">
        <f t="shared" si="7"/>
        <v>7.2406796043091054E-2</v>
      </c>
      <c r="I69" s="303">
        <f t="shared" si="7"/>
        <v>7.368022736215997E-2</v>
      </c>
      <c r="J69" s="303">
        <f t="shared" si="7"/>
        <v>7.2992085178091706E-2</v>
      </c>
      <c r="K69" s="303">
        <f t="shared" si="7"/>
        <v>7.1504455235059827E-2</v>
      </c>
      <c r="L69" s="303">
        <f t="shared" si="7"/>
        <v>7.2933237839709036E-2</v>
      </c>
      <c r="M69" s="303">
        <f t="shared" si="7"/>
        <v>7.2549252237927561E-2</v>
      </c>
      <c r="N69" s="303">
        <f t="shared" si="7"/>
        <v>7.2559784181192841E-2</v>
      </c>
      <c r="O69" s="303">
        <f t="shared" si="7"/>
        <v>7.2827692050225157E-2</v>
      </c>
      <c r="P69" s="303">
        <f t="shared" si="7"/>
        <v>7.2581361675927755E-2</v>
      </c>
      <c r="Q69" s="303">
        <f t="shared" si="7"/>
        <v>7.3034360532606701E-2</v>
      </c>
      <c r="R69" s="303">
        <f t="shared" si="7"/>
        <v>7.1379166376269856E-2</v>
      </c>
      <c r="S69" s="303">
        <f t="shared" si="7"/>
        <v>7.2630322151337412E-2</v>
      </c>
      <c r="T69" s="303">
        <f t="shared" si="7"/>
        <v>7.1460277733828792E-2</v>
      </c>
      <c r="U69" s="303">
        <f t="shared" si="7"/>
        <v>7.3240820074499474E-2</v>
      </c>
      <c r="V69" s="303">
        <f t="shared" si="7"/>
        <v>7.2728501213601887E-2</v>
      </c>
      <c r="W69" s="303">
        <f t="shared" si="7"/>
        <v>7.1539858104032322E-2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0.6017611976091547</v>
      </c>
      <c r="C70" s="303">
        <f t="shared" si="8"/>
        <v>0.60962986532547836</v>
      </c>
      <c r="D70" s="303">
        <f t="shared" si="8"/>
        <v>0.61163666968134445</v>
      </c>
      <c r="E70" s="303">
        <f t="shared" si="8"/>
        <v>0.61237076607988583</v>
      </c>
      <c r="F70" s="303">
        <f t="shared" si="8"/>
        <v>0.60843972446687689</v>
      </c>
      <c r="G70" s="303">
        <f t="shared" si="8"/>
        <v>0.60603807761932793</v>
      </c>
      <c r="H70" s="303">
        <f t="shared" si="8"/>
        <v>0.61545776636627381</v>
      </c>
      <c r="I70" s="303">
        <f t="shared" si="8"/>
        <v>0.62628193257836007</v>
      </c>
      <c r="J70" s="303">
        <f t="shared" si="8"/>
        <v>0.62043272401377947</v>
      </c>
      <c r="K70" s="303">
        <f t="shared" si="8"/>
        <v>0.607787869498009</v>
      </c>
      <c r="L70" s="303">
        <f t="shared" si="8"/>
        <v>0.61993252163752699</v>
      </c>
      <c r="M70" s="303">
        <f t="shared" si="8"/>
        <v>0.6166686440223843</v>
      </c>
      <c r="N70" s="303">
        <f t="shared" si="8"/>
        <v>0.6167581655401394</v>
      </c>
      <c r="O70" s="303">
        <f t="shared" si="8"/>
        <v>0.61903538242691392</v>
      </c>
      <c r="P70" s="303">
        <f t="shared" si="8"/>
        <v>0.61694157424538609</v>
      </c>
      <c r="Q70" s="303">
        <f t="shared" si="8"/>
        <v>0.62079206452715696</v>
      </c>
      <c r="R70" s="303">
        <f t="shared" si="8"/>
        <v>0.60672291419829394</v>
      </c>
      <c r="S70" s="303">
        <f t="shared" si="8"/>
        <v>0.6173577382863682</v>
      </c>
      <c r="T70" s="303">
        <f t="shared" si="8"/>
        <v>0.6074123607375449</v>
      </c>
      <c r="U70" s="303">
        <f t="shared" si="8"/>
        <v>0.62254697063324493</v>
      </c>
      <c r="V70" s="303">
        <f t="shared" si="8"/>
        <v>0.61819226031561614</v>
      </c>
      <c r="W70" s="303">
        <f t="shared" si="8"/>
        <v>0.60808879388427495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0.18961692761414387</v>
      </c>
      <c r="C72" s="303">
        <f t="shared" si="10"/>
        <v>0.19236939329047259</v>
      </c>
      <c r="D72" s="303">
        <f t="shared" si="10"/>
        <v>0.19299082920635444</v>
      </c>
      <c r="E72" s="303">
        <f t="shared" si="10"/>
        <v>0.19326694448064571</v>
      </c>
      <c r="F72" s="303">
        <f t="shared" si="10"/>
        <v>0.19201971634502446</v>
      </c>
      <c r="G72" s="303">
        <f t="shared" si="10"/>
        <v>0.19127407525534409</v>
      </c>
      <c r="H72" s="303">
        <f t="shared" si="10"/>
        <v>0.19503303451710394</v>
      </c>
      <c r="I72" s="303">
        <f t="shared" si="10"/>
        <v>0.19904880317525706</v>
      </c>
      <c r="J72" s="303">
        <f t="shared" si="10"/>
        <v>0.19736791418752767</v>
      </c>
      <c r="K72" s="303">
        <f t="shared" si="10"/>
        <v>0.19075385510206894</v>
      </c>
      <c r="L72" s="303">
        <f t="shared" si="10"/>
        <v>0.19459158603099133</v>
      </c>
      <c r="M72" s="303">
        <f t="shared" si="10"/>
        <v>0.19356853747497768</v>
      </c>
      <c r="N72" s="303">
        <f t="shared" si="10"/>
        <v>0.19424620003471135</v>
      </c>
      <c r="O72" s="303">
        <f t="shared" si="10"/>
        <v>0.1952108953694689</v>
      </c>
      <c r="P72" s="303">
        <f t="shared" si="10"/>
        <v>0.19567243370813941</v>
      </c>
      <c r="Q72" s="303">
        <f t="shared" si="10"/>
        <v>0.19702101980953901</v>
      </c>
      <c r="R72" s="303">
        <f t="shared" si="10"/>
        <v>0.19384626219002488</v>
      </c>
      <c r="S72" s="303">
        <f t="shared" si="10"/>
        <v>0.19858153467687023</v>
      </c>
      <c r="T72" s="303">
        <f t="shared" si="10"/>
        <v>0.19448720965811506</v>
      </c>
      <c r="U72" s="303">
        <f t="shared" si="10"/>
        <v>0.19965998390376599</v>
      </c>
      <c r="V72" s="303">
        <f t="shared" si="10"/>
        <v>0.19838559701351477</v>
      </c>
      <c r="W72" s="303">
        <f t="shared" si="10"/>
        <v>0.19543460090416978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0.1141017969337793</v>
      </c>
      <c r="C73" s="304">
        <f t="shared" si="11"/>
        <v>0.11586682195551058</v>
      </c>
      <c r="D73" s="304">
        <f t="shared" si="11"/>
        <v>0.11623642359928367</v>
      </c>
      <c r="E73" s="304">
        <f t="shared" si="11"/>
        <v>0.1164204169725816</v>
      </c>
      <c r="F73" s="304">
        <f t="shared" si="11"/>
        <v>0.11566649601976937</v>
      </c>
      <c r="G73" s="304">
        <f t="shared" si="11"/>
        <v>0.115222238063899</v>
      </c>
      <c r="H73" s="304">
        <f t="shared" si="11"/>
        <v>0.11779911873780681</v>
      </c>
      <c r="I73" s="304">
        <f t="shared" si="11"/>
        <v>0.12045656065561976</v>
      </c>
      <c r="J73" s="304">
        <f t="shared" si="11"/>
        <v>0.11950968999756316</v>
      </c>
      <c r="K73" s="304">
        <f t="shared" si="11"/>
        <v>0.11448243618467176</v>
      </c>
      <c r="L73" s="304">
        <f t="shared" si="11"/>
        <v>0.11679613233530166</v>
      </c>
      <c r="M73" s="304">
        <f t="shared" si="11"/>
        <v>0.11618266842118828</v>
      </c>
      <c r="N73" s="304">
        <f t="shared" si="11"/>
        <v>0.11684909690810567</v>
      </c>
      <c r="O73" s="304">
        <f t="shared" si="11"/>
        <v>0.1175280238492287</v>
      </c>
      <c r="P73" s="304">
        <f t="shared" si="11"/>
        <v>0.1182523145871498</v>
      </c>
      <c r="Q73" s="304">
        <f t="shared" si="11"/>
        <v>0.11911770190809183</v>
      </c>
      <c r="R73" s="304">
        <f t="shared" si="11"/>
        <v>0.11770848472200367</v>
      </c>
      <c r="S73" s="304">
        <f t="shared" si="11"/>
        <v>0.12110919104877696</v>
      </c>
      <c r="T73" s="304">
        <f t="shared" si="11"/>
        <v>0.11826291340869768</v>
      </c>
      <c r="U73" s="304">
        <f t="shared" si="11"/>
        <v>0.12153644249096657</v>
      </c>
      <c r="V73" s="304">
        <f t="shared" si="11"/>
        <v>0.12080852905233939</v>
      </c>
      <c r="W73" s="304">
        <f t="shared" si="11"/>
        <v>0.11912541892653526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7.5515130680364542E-2</v>
      </c>
      <c r="C74" s="304">
        <f t="shared" si="12"/>
        <v>7.6502571334961994E-2</v>
      </c>
      <c r="D74" s="304">
        <f t="shared" si="12"/>
        <v>7.6754405607070766E-2</v>
      </c>
      <c r="E74" s="304">
        <f t="shared" si="12"/>
        <v>7.6846527508064116E-2</v>
      </c>
      <c r="F74" s="304">
        <f t="shared" si="12"/>
        <v>7.6353220325255086E-2</v>
      </c>
      <c r="G74" s="304">
        <f t="shared" si="12"/>
        <v>7.6051837191445107E-2</v>
      </c>
      <c r="H74" s="304">
        <f t="shared" si="12"/>
        <v>7.7233915779297141E-2</v>
      </c>
      <c r="I74" s="304">
        <f t="shared" si="12"/>
        <v>7.8592242519637312E-2</v>
      </c>
      <c r="J74" s="304">
        <f t="shared" si="12"/>
        <v>7.785822418996452E-2</v>
      </c>
      <c r="K74" s="304">
        <f t="shared" si="12"/>
        <v>7.627141891739718E-2</v>
      </c>
      <c r="L74" s="304">
        <f t="shared" si="12"/>
        <v>7.7795453695689687E-2</v>
      </c>
      <c r="M74" s="304">
        <f t="shared" si="12"/>
        <v>7.7385869053789413E-2</v>
      </c>
      <c r="N74" s="304">
        <f t="shared" si="12"/>
        <v>7.7397103126605707E-2</v>
      </c>
      <c r="O74" s="304">
        <f t="shared" si="12"/>
        <v>7.7682871520240199E-2</v>
      </c>
      <c r="P74" s="304">
        <f t="shared" si="12"/>
        <v>7.7420119120989631E-2</v>
      </c>
      <c r="Q74" s="304">
        <f t="shared" si="12"/>
        <v>7.7903317901447194E-2</v>
      </c>
      <c r="R74" s="304">
        <f t="shared" si="12"/>
        <v>7.6137777468021209E-2</v>
      </c>
      <c r="S74" s="304">
        <f t="shared" si="12"/>
        <v>7.7472343628093257E-2</v>
      </c>
      <c r="T74" s="304">
        <f t="shared" si="12"/>
        <v>7.6224296249417386E-2</v>
      </c>
      <c r="U74" s="304">
        <f t="shared" si="12"/>
        <v>7.8123541412799438E-2</v>
      </c>
      <c r="V74" s="304">
        <f t="shared" si="12"/>
        <v>7.7577067961175361E-2</v>
      </c>
      <c r="W74" s="304">
        <f t="shared" si="12"/>
        <v>7.6309181977634519E-2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1.7609980454600822</v>
      </c>
      <c r="C81" s="324">
        <f>IF(C$5=0,0,C$5/TEL_fec!C$5)</f>
        <v>1.6195331086451326</v>
      </c>
      <c r="D81" s="324">
        <f>IF(D$5=0,0,D$5/TEL_fec!D$5)</f>
        <v>1.5864801421484922</v>
      </c>
      <c r="E81" s="324">
        <f>IF(E$5=0,0,E$5/TEL_fec!E$5)</f>
        <v>1.5820099830767176</v>
      </c>
      <c r="F81" s="324">
        <f>IF(F$5=0,0,F$5/TEL_fec!F$5)</f>
        <v>1.5814220118872435</v>
      </c>
      <c r="G81" s="324">
        <f>IF(G$5=0,0,G$5/TEL_fec!G$5)</f>
        <v>1.617257627938903</v>
      </c>
      <c r="H81" s="324">
        <f>IF(H$5=0,0,H$5/TEL_fec!H$5)</f>
        <v>1.5577690673589593</v>
      </c>
      <c r="I81" s="324">
        <f>IF(I$5=0,0,I$5/TEL_fec!I$5)</f>
        <v>1.4200677630187821</v>
      </c>
      <c r="J81" s="324">
        <f>IF(J$5=0,0,J$5/TEL_fec!J$5)</f>
        <v>1.4836126943391494</v>
      </c>
      <c r="K81" s="324">
        <f>IF(K$5=0,0,K$5/TEL_fec!K$5)</f>
        <v>1.7083078122303323</v>
      </c>
      <c r="L81" s="324">
        <f>IF(L$5=0,0,L$5/TEL_fec!L$5)</f>
        <v>1.535059494118427</v>
      </c>
      <c r="M81" s="324">
        <f>IF(M$5=0,0,M$5/TEL_fec!M$5)</f>
        <v>1.5561382622016415</v>
      </c>
      <c r="N81" s="324">
        <f>IF(N$5=0,0,N$5/TEL_fec!N$5)</f>
        <v>1.4580575291720512</v>
      </c>
      <c r="O81" s="324">
        <f>IF(O$5=0,0,O$5/TEL_fec!O$5)</f>
        <v>1.2845621918954624</v>
      </c>
      <c r="P81" s="324">
        <f>IF(P$5=0,0,P$5/TEL_fec!P$5)</f>
        <v>1.3247846009055022</v>
      </c>
      <c r="Q81" s="324">
        <f>IF(Q$5=0,0,Q$5/TEL_fec!Q$5)</f>
        <v>1.2840026039377692</v>
      </c>
      <c r="R81" s="324">
        <f>IF(R$5=0,0,R$5/TEL_fec!R$5)</f>
        <v>1.4600352368117853</v>
      </c>
      <c r="S81" s="324">
        <f>IF(S$5=0,0,S$5/TEL_fec!S$5)</f>
        <v>1.2674002420611539</v>
      </c>
      <c r="T81" s="324">
        <f>IF(T$5=0,0,T$5/TEL_fec!T$5)</f>
        <v>1.4357582798847446</v>
      </c>
      <c r="U81" s="324">
        <f>IF(U$5=0,0,U$5/TEL_fec!U$5)</f>
        <v>1.2044309126544674</v>
      </c>
      <c r="V81" s="324">
        <f>IF(V$5=0,0,V$5/TEL_fec!V$5)</f>
        <v>1.259905081113335</v>
      </c>
      <c r="W81" s="324">
        <f>IF(W$5=0,0,W$5/TEL_fec!W$5)</f>
        <v>1.4103057081414176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2.3276577048475589</v>
      </c>
      <c r="C86" s="338">
        <f>IF(C$10=0,0,C$10/TEL_fec!C$10)</f>
        <v>2.2078734445887207</v>
      </c>
      <c r="D86" s="338">
        <f>IF(D$10=0,0,D$10/TEL_fec!D$10)</f>
        <v>2.1609541938159835</v>
      </c>
      <c r="E86" s="338">
        <f>IF(E$10=0,0,E$10/TEL_fec!E$10)</f>
        <v>2.1568668662830399</v>
      </c>
      <c r="F86" s="338">
        <f>IF(F$10=0,0,F$10/TEL_fec!F$10)</f>
        <v>2.2073096849640006</v>
      </c>
      <c r="G86" s="338">
        <f>IF(G$10=0,0,G$10/TEL_fec!G$10)</f>
        <v>2.2861206786364625</v>
      </c>
      <c r="H86" s="338">
        <f>IF(H$10=0,0,H$10/TEL_fec!H$10)</f>
        <v>2.091004468330155</v>
      </c>
      <c r="I86" s="338">
        <f>IF(I$10=0,0,I$10/TEL_fec!I$10)</f>
        <v>1.7948771200880975</v>
      </c>
      <c r="J86" s="338">
        <f>IF(J$10=0,0,J$10/TEL_fec!J$10)</f>
        <v>1.9611589209423501</v>
      </c>
      <c r="K86" s="338">
        <f>IF(K$10=0,0,K$10/TEL_fec!K$10)</f>
        <v>2.2975349570241943</v>
      </c>
      <c r="L86" s="338">
        <f>IF(L$10=0,0,L$10/TEL_fec!L$10)</f>
        <v>2.0417308392579323</v>
      </c>
      <c r="M86" s="338">
        <f>IF(M$10=0,0,M$10/TEL_fec!M$10)</f>
        <v>2.1061120770907329</v>
      </c>
      <c r="N86" s="338">
        <f>IF(N$10=0,0,N$10/TEL_fec!N$10)</f>
        <v>2.0035339549992477</v>
      </c>
      <c r="O86" s="338">
        <f>IF(O$10=0,0,O$10/TEL_fec!O$10)</f>
        <v>1.7674192336342933</v>
      </c>
      <c r="P86" s="338">
        <f>IF(P$10=0,0,P$10/TEL_fec!P$10)</f>
        <v>1.7480482783902198</v>
      </c>
      <c r="Q86" s="338">
        <f>IF(Q$10=0,0,Q$10/TEL_fec!Q$10)</f>
        <v>1.6456862869272728</v>
      </c>
      <c r="R86" s="338">
        <f>IF(R$10=0,0,R$10/TEL_fec!R$10)</f>
        <v>1.966232541146989</v>
      </c>
      <c r="S86" s="338">
        <f>IF(S$10=0,0,S$10/TEL_fec!S$10)</f>
        <v>1.641605574340059</v>
      </c>
      <c r="T86" s="338">
        <f>IF(T$10=0,0,T$10/TEL_fec!T$10)</f>
        <v>1.9076849574593084</v>
      </c>
      <c r="U86" s="338">
        <f>IF(U$10=0,0,U$10/TEL_fec!U$10)</f>
        <v>1.4811084853044425</v>
      </c>
      <c r="V86" s="338">
        <f>IF(V$10=0,0,V$10/TEL_fec!V$10)</f>
        <v>1.5773213071724921</v>
      </c>
      <c r="W86" s="338">
        <f>IF(W$10=0,0,W$10/TEL_fec!W$10)</f>
        <v>1.8323019252390298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2.5213785079445983</v>
      </c>
      <c r="C87" s="351">
        <f>IF(C$16=0,0,C$16/TEL_fec!C$16)</f>
        <v>2.5681276437963581</v>
      </c>
      <c r="D87" s="351">
        <f>IF(D$16=0,0,D$16/TEL_fec!D$16)</f>
        <v>2.5711417588138548</v>
      </c>
      <c r="E87" s="351">
        <f>IF(E$16=0,0,E$16/TEL_fec!E$16)</f>
        <v>2.588999136064611</v>
      </c>
      <c r="F87" s="351">
        <f>IF(F$16=0,0,F$16/TEL_fec!F$16)</f>
        <v>2.5530830101101012</v>
      </c>
      <c r="G87" s="351">
        <f>IF(G$16=0,0,G$16/TEL_fec!G$16)</f>
        <v>2.5849154608880682</v>
      </c>
      <c r="H87" s="351">
        <f>IF(H$16=0,0,H$16/TEL_fec!H$16)</f>
        <v>2.6020025735587065</v>
      </c>
      <c r="I87" s="351">
        <f>IF(I$16=0,0,I$16/TEL_fec!I$16)</f>
        <v>2.6647291463094516</v>
      </c>
      <c r="J87" s="351">
        <f>IF(J$16=0,0,J$16/TEL_fec!J$16)</f>
        <v>2.6456125051689532</v>
      </c>
      <c r="K87" s="351">
        <f>IF(K$16=0,0,K$16/TEL_fec!K$16)</f>
        <v>2.6129038386817984</v>
      </c>
      <c r="L87" s="351">
        <f>IF(L$16=0,0,L$16/TEL_fec!L$16)</f>
        <v>2.6917622557266769</v>
      </c>
      <c r="M87" s="351">
        <f>IF(M$16=0,0,M$16/TEL_fec!M$16)</f>
        <v>2.6633159250873595</v>
      </c>
      <c r="N87" s="351">
        <f>IF(N$16=0,0,N$16/TEL_fec!N$16)</f>
        <v>2.5873719102632489</v>
      </c>
      <c r="O87" s="351">
        <f>IF(O$16=0,0,O$16/TEL_fec!O$16)</f>
        <v>2.4202639078105679</v>
      </c>
      <c r="P87" s="351">
        <f>IF(P$16=0,0,P$16/TEL_fec!P$16)</f>
        <v>2.3952433539182798</v>
      </c>
      <c r="Q87" s="351">
        <f>IF(Q$16=0,0,Q$16/TEL_fec!Q$16)</f>
        <v>2.4314072206129804</v>
      </c>
      <c r="R87" s="351">
        <f>IF(R$16=0,0,R$16/TEL_fec!R$16)</f>
        <v>2.3730035869115236</v>
      </c>
      <c r="S87" s="351">
        <f>IF(S$16=0,0,S$16/TEL_fec!S$16)</f>
        <v>2.3607927234910564</v>
      </c>
      <c r="T87" s="351">
        <f>IF(T$16=0,0,T$16/TEL_fec!T$16)</f>
        <v>2.3517719300244235</v>
      </c>
      <c r="U87" s="351">
        <f>IF(U$16=0,0,U$16/TEL_fec!U$16)</f>
        <v>2.3508774460024546</v>
      </c>
      <c r="V87" s="351">
        <f>IF(V$16=0,0,V$16/TEL_fec!V$16)</f>
        <v>2.339175604091547</v>
      </c>
      <c r="W87" s="351">
        <f>IF(W$16=0,0,W$16/TEL_fec!W$16)</f>
        <v>2.3339222369285211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2.5213785079445983</v>
      </c>
      <c r="C88" s="351">
        <f>IF(C$27=0,0,C$27/TEL_fec!C$27)</f>
        <v>2.5681276437963576</v>
      </c>
      <c r="D88" s="351">
        <f>IF(D$27=0,0,D$27/TEL_fec!D$27)</f>
        <v>2.5711417588138521</v>
      </c>
      <c r="E88" s="351">
        <f>IF(E$27=0,0,E$27/TEL_fec!E$27)</f>
        <v>2.5889991360646114</v>
      </c>
      <c r="F88" s="351">
        <f>IF(F$27=0,0,F$27/TEL_fec!F$27)</f>
        <v>2.5530830101101021</v>
      </c>
      <c r="G88" s="351">
        <f>IF(G$27=0,0,G$27/TEL_fec!G$27)</f>
        <v>2.5849154608880691</v>
      </c>
      <c r="H88" s="351">
        <f>IF(H$27=0,0,H$27/TEL_fec!H$27)</f>
        <v>2.602002573558706</v>
      </c>
      <c r="I88" s="351">
        <f>IF(I$27=0,0,I$27/TEL_fec!I$27)</f>
        <v>2.6647291463094542</v>
      </c>
      <c r="J88" s="351">
        <f>IF(J$27=0,0,J$27/TEL_fec!J$27)</f>
        <v>2.6456125051689536</v>
      </c>
      <c r="K88" s="351">
        <f>IF(K$27=0,0,K$27/TEL_fec!K$27)</f>
        <v>2.612903838681798</v>
      </c>
      <c r="L88" s="351">
        <f>IF(L$27=0,0,L$27/TEL_fec!L$27)</f>
        <v>2.6917622557266765</v>
      </c>
      <c r="M88" s="351">
        <f>IF(M$27=0,0,M$27/TEL_fec!M$27)</f>
        <v>2.6633159250873595</v>
      </c>
      <c r="N88" s="351">
        <f>IF(N$27=0,0,N$27/TEL_fec!N$27)</f>
        <v>2.5873719102632498</v>
      </c>
      <c r="O88" s="351">
        <f>IF(O$27=0,0,O$27/TEL_fec!O$27)</f>
        <v>2.4202639078105679</v>
      </c>
      <c r="P88" s="351">
        <f>IF(P$27=0,0,P$27/TEL_fec!P$27)</f>
        <v>2.3952433539182789</v>
      </c>
      <c r="Q88" s="351">
        <f>IF(Q$27=0,0,Q$27/TEL_fec!Q$27)</f>
        <v>2.4314072206129826</v>
      </c>
      <c r="R88" s="351">
        <f>IF(R$27=0,0,R$27/TEL_fec!R$27)</f>
        <v>2.3730035869115231</v>
      </c>
      <c r="S88" s="351">
        <f>IF(S$27=0,0,S$27/TEL_fec!S$27)</f>
        <v>2.3607927234910568</v>
      </c>
      <c r="T88" s="351">
        <f>IF(T$27=0,0,T$27/TEL_fec!T$27)</f>
        <v>2.3517719300244249</v>
      </c>
      <c r="U88" s="351">
        <f>IF(U$27=0,0,U$27/TEL_fec!U$27)</f>
        <v>2.3508774460024529</v>
      </c>
      <c r="V88" s="351">
        <f>IF(V$27=0,0,V$27/TEL_fec!V$27)</f>
        <v>2.3391756040915466</v>
      </c>
      <c r="W88" s="351">
        <f>IF(W$27=0,0,W$27/TEL_fec!W$27)</f>
        <v>2.3339222369285202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1.3321083430931759</v>
      </c>
      <c r="C90" s="351">
        <f>IF(C$39=0,0,C$39/TEL_fec!C$39)</f>
        <v>1.1763231067272695</v>
      </c>
      <c r="D90" s="351">
        <f>IF(D$39=0,0,D$39/TEL_fec!D$39)</f>
        <v>1.1444326102006805</v>
      </c>
      <c r="E90" s="351">
        <f>IF(E$39=0,0,E$39/TEL_fec!E$39)</f>
        <v>1.1377063880370821</v>
      </c>
      <c r="F90" s="351">
        <f>IF(F$39=0,0,F$39/TEL_fec!F$39)</f>
        <v>1.1363028546696905</v>
      </c>
      <c r="G90" s="351">
        <f>IF(G$39=0,0,G$39/TEL_fec!G$39)</f>
        <v>1.1624194494642746</v>
      </c>
      <c r="H90" s="351">
        <f>IF(H$39=0,0,H$39/TEL_fec!H$39)</f>
        <v>1.1201675381801088</v>
      </c>
      <c r="I90" s="351">
        <f>IF(I$39=0,0,I$39/TEL_fec!I$39)</f>
        <v>0.9975086144079448</v>
      </c>
      <c r="J90" s="351">
        <f>IF(J$39=0,0,J$39/TEL_fec!J$39)</f>
        <v>1.0513929547466774</v>
      </c>
      <c r="K90" s="351">
        <f>IF(K$39=0,0,K$39/TEL_fec!K$39)</f>
        <v>1.2539648865228863</v>
      </c>
      <c r="L90" s="351">
        <f>IF(L$39=0,0,L$39/TEL_fec!L$39)</f>
        <v>1.0810095105628832</v>
      </c>
      <c r="M90" s="351">
        <f>IF(M$39=0,0,M$39/TEL_fec!M$39)</f>
        <v>1.1004392599985278</v>
      </c>
      <c r="N90" s="351">
        <f>IF(N$39=0,0,N$39/TEL_fec!N$39)</f>
        <v>1.0194142492053482</v>
      </c>
      <c r="O90" s="351">
        <f>IF(O$39=0,0,O$39/TEL_fec!O$39)</f>
        <v>0.88318804877693102</v>
      </c>
      <c r="P90" s="351">
        <f>IF(P$39=0,0,P$39/TEL_fec!P$39)</f>
        <v>0.93068384429025108</v>
      </c>
      <c r="Q90" s="351">
        <f>IF(Q$39=0,0,Q$39/TEL_fec!Q$39)</f>
        <v>0.89447470921728034</v>
      </c>
      <c r="R90" s="351">
        <f>IF(R$39=0,0,R$39/TEL_fec!R$39)</f>
        <v>1.0612313797744959</v>
      </c>
      <c r="S90" s="351">
        <f>IF(S$39=0,0,S$39/TEL_fec!S$39)</f>
        <v>0.8943604683357419</v>
      </c>
      <c r="T90" s="351">
        <f>IF(T$39=0,0,T$39/TEL_fec!T$39)</f>
        <v>1.0449022661316794</v>
      </c>
      <c r="U90" s="351">
        <f>IF(U$39=0,0,U$39/TEL_fec!U$39)</f>
        <v>0.84331680781823115</v>
      </c>
      <c r="V90" s="351">
        <f>IF(V$39=0,0,V$39/TEL_fec!V$39)</f>
        <v>0.89248471783244909</v>
      </c>
      <c r="W90" s="351">
        <f>IF(W$39=0,0,W$39/TEL_fec!W$39)</f>
        <v>1.0293767034574657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ES: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3414.2261671905139</v>
      </c>
      <c r="C3" s="205">
        <v>3306.575664740632</v>
      </c>
      <c r="D3" s="205">
        <v>3227.8080440798699</v>
      </c>
      <c r="E3" s="205">
        <v>3133.299834900582</v>
      </c>
      <c r="F3" s="205">
        <v>3057.3130744007758</v>
      </c>
      <c r="G3" s="205">
        <v>3096.5918573987742</v>
      </c>
      <c r="H3" s="205">
        <v>3204.3556856331238</v>
      </c>
      <c r="I3" s="205">
        <v>3148.0963191010769</v>
      </c>
      <c r="J3" s="205">
        <v>2972.1393034825869</v>
      </c>
      <c r="K3" s="205">
        <v>2157.4464322555918</v>
      </c>
      <c r="L3" s="205">
        <v>2009.779463127433</v>
      </c>
      <c r="M3" s="205">
        <v>1802.962652203011</v>
      </c>
      <c r="N3" s="205">
        <v>1608.261894019151</v>
      </c>
      <c r="O3" s="205">
        <v>1502.8436257486539</v>
      </c>
      <c r="P3" s="205">
        <v>1484.759293605355</v>
      </c>
      <c r="Q3" s="205">
        <v>1602</v>
      </c>
      <c r="R3" s="205">
        <v>1651.354229915491</v>
      </c>
      <c r="S3" s="205">
        <v>1883.7639829840871</v>
      </c>
      <c r="T3" s="205">
        <v>1951.8802560929259</v>
      </c>
      <c r="U3" s="205">
        <v>1979.181656833118</v>
      </c>
      <c r="V3" s="205">
        <v>1841.4172589215771</v>
      </c>
      <c r="W3" s="205">
        <v>2302.473472104115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3852.6381305337281</v>
      </c>
      <c r="C5" s="205">
        <v>4192.2688734360381</v>
      </c>
      <c r="D5" s="205">
        <v>4214.7758753902954</v>
      </c>
      <c r="E5" s="205">
        <v>4040.6652408039022</v>
      </c>
      <c r="F5" s="205">
        <v>4558.9213458945278</v>
      </c>
      <c r="G5" s="205">
        <v>4288.377863268327</v>
      </c>
      <c r="H5" s="205">
        <v>3915.2652668284468</v>
      </c>
      <c r="I5" s="205">
        <v>4185.8663236714356</v>
      </c>
      <c r="J5" s="205">
        <v>3617.7492511439591</v>
      </c>
      <c r="K5" s="205">
        <v>2432.5435967592798</v>
      </c>
      <c r="L5" s="205">
        <v>2319.903977517045</v>
      </c>
      <c r="M5" s="205">
        <v>2440.571976600515</v>
      </c>
      <c r="N5" s="205">
        <v>2024.445416201329</v>
      </c>
      <c r="O5" s="205">
        <v>1982.2868052324691</v>
      </c>
      <c r="P5" s="205">
        <v>1915.818340493036</v>
      </c>
      <c r="Q5" s="205">
        <v>2057.8901857756509</v>
      </c>
      <c r="R5" s="205">
        <v>2551.827156625046</v>
      </c>
      <c r="S5" s="205">
        <v>2612.5934130395772</v>
      </c>
      <c r="T5" s="205">
        <v>2581.229868986924</v>
      </c>
      <c r="U5" s="205">
        <v>2721.1704773839642</v>
      </c>
      <c r="V5" s="205">
        <v>2594.0978319810738</v>
      </c>
      <c r="W5" s="205">
        <v>3050.4103949049968</v>
      </c>
      <c r="DA5" s="112" t="s">
        <v>2870</v>
      </c>
    </row>
    <row r="6" spans="1:105" ht="12" customHeight="1" x14ac:dyDescent="0.25">
      <c r="A6" s="154" t="s">
        <v>2114</v>
      </c>
      <c r="B6" s="340">
        <v>4815.797663167159</v>
      </c>
      <c r="C6" s="340">
        <v>4575.0077800088011</v>
      </c>
      <c r="D6" s="340">
        <v>4575.0077800088011</v>
      </c>
      <c r="E6" s="340">
        <v>4334.2178968504431</v>
      </c>
      <c r="F6" s="340">
        <v>4815.797663167159</v>
      </c>
      <c r="G6" s="340">
        <v>4815.797663167159</v>
      </c>
      <c r="H6" s="340">
        <v>4575.0077800088011</v>
      </c>
      <c r="I6" s="340">
        <v>4575.0077800088011</v>
      </c>
      <c r="J6" s="340">
        <v>4575.0077800088011</v>
      </c>
      <c r="K6" s="340">
        <v>4334.2178968504431</v>
      </c>
      <c r="L6" s="340">
        <v>4093.4280136920852</v>
      </c>
      <c r="M6" s="340">
        <v>4093.4280136920852</v>
      </c>
      <c r="N6" s="340">
        <v>3852.6381305337268</v>
      </c>
      <c r="O6" s="340">
        <v>3611.8482473753688</v>
      </c>
      <c r="P6" s="340">
        <v>3611.8482473753688</v>
      </c>
      <c r="Q6" s="340">
        <v>3371.0583642170109</v>
      </c>
      <c r="R6" s="340">
        <v>3130.2684810586529</v>
      </c>
      <c r="S6" s="340">
        <v>3130.2684810586529</v>
      </c>
      <c r="T6" s="340">
        <v>2889.478597900295</v>
      </c>
      <c r="U6" s="340">
        <v>2889.478597900295</v>
      </c>
      <c r="V6" s="340">
        <v>2889.478597900295</v>
      </c>
      <c r="W6" s="340">
        <v>3371.0583642170109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722.36964947507408</v>
      </c>
      <c r="G7" s="342">
        <v>0</v>
      </c>
      <c r="H7" s="342">
        <v>0</v>
      </c>
      <c r="I7" s="342">
        <v>240.78988315835801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240.78988315835801</v>
      </c>
      <c r="V7" s="342">
        <v>0</v>
      </c>
      <c r="W7" s="342">
        <v>722.36964947507408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240.78988315835795</v>
      </c>
      <c r="D8" s="344">
        <f t="shared" si="0"/>
        <v>0</v>
      </c>
      <c r="E8" s="344">
        <f t="shared" si="0"/>
        <v>240.78988315835795</v>
      </c>
      <c r="F8" s="344">
        <f t="shared" si="0"/>
        <v>240.78988315835795</v>
      </c>
      <c r="G8" s="344">
        <f t="shared" si="0"/>
        <v>0</v>
      </c>
      <c r="H8" s="344">
        <f t="shared" si="0"/>
        <v>240.78988315835795</v>
      </c>
      <c r="I8" s="344">
        <f t="shared" si="0"/>
        <v>240.78988315835795</v>
      </c>
      <c r="J8" s="344">
        <f t="shared" si="0"/>
        <v>0</v>
      </c>
      <c r="K8" s="344">
        <f t="shared" si="0"/>
        <v>240.78988315835795</v>
      </c>
      <c r="L8" s="344">
        <f t="shared" si="0"/>
        <v>240.78988315835795</v>
      </c>
      <c r="M8" s="344">
        <f t="shared" si="0"/>
        <v>0</v>
      </c>
      <c r="N8" s="344">
        <f t="shared" si="0"/>
        <v>240.78988315835841</v>
      </c>
      <c r="O8" s="344">
        <f t="shared" si="0"/>
        <v>240.78988315835795</v>
      </c>
      <c r="P8" s="344">
        <f t="shared" si="0"/>
        <v>0</v>
      </c>
      <c r="Q8" s="344">
        <f t="shared" si="0"/>
        <v>240.78988315835795</v>
      </c>
      <c r="R8" s="344">
        <f t="shared" si="0"/>
        <v>240.78988315835795</v>
      </c>
      <c r="S8" s="344">
        <f t="shared" si="0"/>
        <v>0</v>
      </c>
      <c r="T8" s="344">
        <f t="shared" si="0"/>
        <v>240.78988315835795</v>
      </c>
      <c r="U8" s="344">
        <f t="shared" si="0"/>
        <v>240.78988315835795</v>
      </c>
      <c r="V8" s="344">
        <f t="shared" si="0"/>
        <v>0</v>
      </c>
      <c r="W8" s="344">
        <f t="shared" si="0"/>
        <v>240.78988315835841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963.1595326334309</v>
      </c>
      <c r="C9" s="345">
        <f t="shared" si="1"/>
        <v>382.73890657276297</v>
      </c>
      <c r="D9" s="345">
        <f t="shared" si="1"/>
        <v>360.23190461850572</v>
      </c>
      <c r="E9" s="345">
        <f t="shared" si="1"/>
        <v>293.55265604654096</v>
      </c>
      <c r="F9" s="345">
        <f t="shared" si="1"/>
        <v>256.87631727263124</v>
      </c>
      <c r="G9" s="345">
        <f t="shared" si="1"/>
        <v>527.41979989883203</v>
      </c>
      <c r="H9" s="345">
        <f t="shared" si="1"/>
        <v>659.74251318035431</v>
      </c>
      <c r="I9" s="345">
        <f t="shared" si="1"/>
        <v>389.14145633736553</v>
      </c>
      <c r="J9" s="345">
        <f t="shared" si="1"/>
        <v>957.25852886484199</v>
      </c>
      <c r="K9" s="345">
        <f t="shared" si="1"/>
        <v>1901.6743000911633</v>
      </c>
      <c r="L9" s="345">
        <f t="shared" si="1"/>
        <v>1773.5240361750402</v>
      </c>
      <c r="M9" s="345">
        <f t="shared" si="1"/>
        <v>1652.8560370915702</v>
      </c>
      <c r="N9" s="345">
        <f t="shared" si="1"/>
        <v>1828.1927143323978</v>
      </c>
      <c r="O9" s="345">
        <f t="shared" si="1"/>
        <v>1629.5614421428998</v>
      </c>
      <c r="P9" s="345">
        <f t="shared" si="1"/>
        <v>1696.0299068823329</v>
      </c>
      <c r="Q9" s="345">
        <f t="shared" si="1"/>
        <v>1313.1681784413599</v>
      </c>
      <c r="R9" s="345">
        <f t="shared" si="1"/>
        <v>578.44132443360695</v>
      </c>
      <c r="S9" s="345">
        <f t="shared" si="1"/>
        <v>517.67506801907575</v>
      </c>
      <c r="T9" s="345">
        <f t="shared" si="1"/>
        <v>308.248728913371</v>
      </c>
      <c r="U9" s="345">
        <f t="shared" si="1"/>
        <v>168.30812051633075</v>
      </c>
      <c r="V9" s="345">
        <f t="shared" si="1"/>
        <v>295.38076591922118</v>
      </c>
      <c r="W9" s="345">
        <f t="shared" si="1"/>
        <v>320.64796931201408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599.93258813413581</v>
      </c>
      <c r="C12" s="212">
        <v>626.17695614789329</v>
      </c>
      <c r="D12" s="212">
        <v>663.40335339638864</v>
      </c>
      <c r="E12" s="212">
        <v>700.11375752364563</v>
      </c>
      <c r="F12" s="212">
        <v>864.64402407566638</v>
      </c>
      <c r="G12" s="212">
        <v>789.28899398108342</v>
      </c>
      <c r="H12" s="212">
        <v>664.9138435081685</v>
      </c>
      <c r="I12" s="212">
        <v>731.71857265692165</v>
      </c>
      <c r="J12" s="212">
        <v>692.48710232158214</v>
      </c>
      <c r="K12" s="212">
        <v>521.61367153912283</v>
      </c>
      <c r="L12" s="212">
        <v>507.21874462596719</v>
      </c>
      <c r="M12" s="212">
        <v>549.01513327601026</v>
      </c>
      <c r="N12" s="212">
        <v>493.40507308684442</v>
      </c>
      <c r="O12" s="212">
        <v>504.39879621668092</v>
      </c>
      <c r="P12" s="212">
        <v>469.44888223168431</v>
      </c>
      <c r="Q12" s="212">
        <v>498.84245345250679</v>
      </c>
      <c r="R12" s="212">
        <v>648.39884177741362</v>
      </c>
      <c r="S12" s="212">
        <v>651.92713243465198</v>
      </c>
      <c r="T12" s="212">
        <v>643.11521965957513</v>
      </c>
      <c r="U12" s="212">
        <v>648.55157788281588</v>
      </c>
      <c r="V12" s="212">
        <v>626.61714564538545</v>
      </c>
      <c r="W12" s="212">
        <v>649.98905544547063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44.728632846087706</v>
      </c>
      <c r="C14" s="206">
        <f t="shared" si="2"/>
        <v>40.642046431642299</v>
      </c>
      <c r="D14" s="206">
        <f t="shared" si="2"/>
        <v>42.571883061049007</v>
      </c>
      <c r="E14" s="206">
        <f t="shared" si="2"/>
        <v>45.590799656061904</v>
      </c>
      <c r="F14" s="206">
        <f t="shared" si="2"/>
        <v>40.952536543422177</v>
      </c>
      <c r="G14" s="206">
        <f t="shared" si="2"/>
        <v>58.412123817712818</v>
      </c>
      <c r="H14" s="206">
        <f t="shared" si="2"/>
        <v>53.840584694754938</v>
      </c>
      <c r="I14" s="206">
        <f t="shared" si="2"/>
        <v>49.980825451418738</v>
      </c>
      <c r="J14" s="206">
        <f t="shared" si="2"/>
        <v>42.034479793637146</v>
      </c>
      <c r="K14" s="206">
        <f t="shared" si="2"/>
        <v>29.263370593293203</v>
      </c>
      <c r="L14" s="206">
        <f t="shared" si="2"/>
        <v>32.22037833190025</v>
      </c>
      <c r="M14" s="206">
        <f t="shared" si="2"/>
        <v>24.149785038693032</v>
      </c>
      <c r="N14" s="206">
        <f t="shared" si="2"/>
        <v>18.298022355975924</v>
      </c>
      <c r="O14" s="206">
        <f t="shared" si="2"/>
        <v>29.057953568357693</v>
      </c>
      <c r="P14" s="206">
        <f t="shared" si="2"/>
        <v>21.173688736027511</v>
      </c>
      <c r="Q14" s="206">
        <f t="shared" si="2"/>
        <v>22.324935511607904</v>
      </c>
      <c r="R14" s="206">
        <f t="shared" si="2"/>
        <v>23.165692175408424</v>
      </c>
      <c r="S14" s="206">
        <f t="shared" si="2"/>
        <v>22.20077386070507</v>
      </c>
      <c r="T14" s="206">
        <f t="shared" si="2"/>
        <v>23.289939810834046</v>
      </c>
      <c r="U14" s="206">
        <f t="shared" si="2"/>
        <v>23.227773000859852</v>
      </c>
      <c r="V14" s="206">
        <f t="shared" si="2"/>
        <v>19.243766122098016</v>
      </c>
      <c r="W14" s="206">
        <f t="shared" si="2"/>
        <v>18.119948409286323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7.9081685296646604</v>
      </c>
      <c r="C16" s="206">
        <v>6.7784178847807386</v>
      </c>
      <c r="D16" s="206">
        <v>6.7784178847807386</v>
      </c>
      <c r="E16" s="206">
        <v>6.7784178847807386</v>
      </c>
      <c r="F16" s="206">
        <v>6.7784178847807386</v>
      </c>
      <c r="G16" s="206">
        <v>6.7784178847807386</v>
      </c>
      <c r="H16" s="206">
        <v>6.7784178847807386</v>
      </c>
      <c r="I16" s="206">
        <v>6.7784178847807386</v>
      </c>
      <c r="J16" s="206">
        <v>5.6486672398968194</v>
      </c>
      <c r="K16" s="206">
        <v>4.519002579535683</v>
      </c>
      <c r="L16" s="206">
        <v>4.519002579535683</v>
      </c>
      <c r="M16" s="206">
        <v>3.389251934651762</v>
      </c>
      <c r="N16" s="206">
        <v>3.389251934651762</v>
      </c>
      <c r="O16" s="206">
        <v>2.259501289767841</v>
      </c>
      <c r="P16" s="206">
        <v>1.129750644883921</v>
      </c>
      <c r="Q16" s="206">
        <v>1.129750644883921</v>
      </c>
      <c r="R16" s="206">
        <v>1.129750644883921</v>
      </c>
      <c r="S16" s="206">
        <v>1.129750644883921</v>
      </c>
      <c r="T16" s="206">
        <v>1.129750644883921</v>
      </c>
      <c r="U16" s="206">
        <v>1.129750644883921</v>
      </c>
      <c r="V16" s="206">
        <v>1.129750644883921</v>
      </c>
      <c r="W16" s="206">
        <v>1.129750644883921</v>
      </c>
      <c r="DA16" s="71" t="s">
        <v>2876</v>
      </c>
    </row>
    <row r="17" spans="1:105" ht="12" customHeight="1" x14ac:dyDescent="0.25">
      <c r="A17" s="18" t="s">
        <v>69</v>
      </c>
      <c r="B17" s="206">
        <v>18.486672398968189</v>
      </c>
      <c r="C17" s="206">
        <v>17.45967325881341</v>
      </c>
      <c r="D17" s="206">
        <v>17.45967325881341</v>
      </c>
      <c r="E17" s="206">
        <v>19.51367153912296</v>
      </c>
      <c r="F17" s="206">
        <v>22.594840928632841</v>
      </c>
      <c r="G17" s="206">
        <v>40.054428202923482</v>
      </c>
      <c r="H17" s="206">
        <v>12.32441960447119</v>
      </c>
      <c r="I17" s="206">
        <v>12.32441960447119</v>
      </c>
      <c r="J17" s="206">
        <v>11.297420464316421</v>
      </c>
      <c r="K17" s="206">
        <v>10.27033533963886</v>
      </c>
      <c r="L17" s="206">
        <v>11.297420464316421</v>
      </c>
      <c r="M17" s="206">
        <v>8.2163370593293195</v>
      </c>
      <c r="N17" s="206">
        <v>7.1892519346517627</v>
      </c>
      <c r="O17" s="206">
        <v>12.32441960447119</v>
      </c>
      <c r="P17" s="206">
        <v>12.32441960447119</v>
      </c>
      <c r="Q17" s="206">
        <v>15.40558899398108</v>
      </c>
      <c r="R17" s="206">
        <v>13.351504729148751</v>
      </c>
      <c r="S17" s="206">
        <v>13.351504729148751</v>
      </c>
      <c r="T17" s="206">
        <v>15.40558899398108</v>
      </c>
      <c r="U17" s="206">
        <v>14.378503869303531</v>
      </c>
      <c r="V17" s="206">
        <v>12.32441960447119</v>
      </c>
      <c r="W17" s="206">
        <v>14.244969905417021</v>
      </c>
      <c r="DA17" s="71" t="s">
        <v>2877</v>
      </c>
    </row>
    <row r="18" spans="1:105" ht="12" customHeight="1" x14ac:dyDescent="0.25">
      <c r="A18" s="18" t="s">
        <v>70</v>
      </c>
      <c r="B18" s="206">
        <v>18.33379191745486</v>
      </c>
      <c r="C18" s="206">
        <v>16.403955288048149</v>
      </c>
      <c r="D18" s="206">
        <v>18.33379191745486</v>
      </c>
      <c r="E18" s="206">
        <v>19.298710232158211</v>
      </c>
      <c r="F18" s="206">
        <v>11.5792777300086</v>
      </c>
      <c r="G18" s="206">
        <v>11.5792777300086</v>
      </c>
      <c r="H18" s="206">
        <v>34.737747205503013</v>
      </c>
      <c r="I18" s="206">
        <v>30.877987962166809</v>
      </c>
      <c r="J18" s="206">
        <v>25.088392089423909</v>
      </c>
      <c r="K18" s="206">
        <v>14.474032674118661</v>
      </c>
      <c r="L18" s="206">
        <v>16.403955288048149</v>
      </c>
      <c r="M18" s="206">
        <v>12.544196044711949</v>
      </c>
      <c r="N18" s="206">
        <v>7.7195184866723991</v>
      </c>
      <c r="O18" s="206">
        <v>14.474032674118661</v>
      </c>
      <c r="P18" s="206">
        <v>7.7195184866723991</v>
      </c>
      <c r="Q18" s="206">
        <v>5.7895958727429058</v>
      </c>
      <c r="R18" s="206">
        <v>8.6844368013757514</v>
      </c>
      <c r="S18" s="206">
        <v>7.7195184866723991</v>
      </c>
      <c r="T18" s="206">
        <v>6.7546001719690452</v>
      </c>
      <c r="U18" s="206">
        <v>7.7195184866723991</v>
      </c>
      <c r="V18" s="206">
        <v>5.7895958727429058</v>
      </c>
      <c r="W18" s="206">
        <v>2.7452278589853818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82.694926913155626</v>
      </c>
      <c r="C20" s="206">
        <f t="shared" si="3"/>
        <v>89.165176268271708</v>
      </c>
      <c r="D20" s="206">
        <f t="shared" si="3"/>
        <v>106.31900257953571</v>
      </c>
      <c r="E20" s="206">
        <f t="shared" si="3"/>
        <v>71.388048151332754</v>
      </c>
      <c r="F20" s="206">
        <f t="shared" si="3"/>
        <v>253.60928632846091</v>
      </c>
      <c r="G20" s="206">
        <f t="shared" si="3"/>
        <v>142.47515047291489</v>
      </c>
      <c r="H20" s="206">
        <f t="shared" si="3"/>
        <v>37.617884780739473</v>
      </c>
      <c r="I20" s="206">
        <f t="shared" si="3"/>
        <v>82.157523645743751</v>
      </c>
      <c r="J20" s="206">
        <f t="shared" si="3"/>
        <v>73.02278589853826</v>
      </c>
      <c r="K20" s="206">
        <f t="shared" si="3"/>
        <v>49.419346517626821</v>
      </c>
      <c r="L20" s="206">
        <f t="shared" si="3"/>
        <v>39.122871883061052</v>
      </c>
      <c r="M20" s="206">
        <f t="shared" si="3"/>
        <v>88.091143594153053</v>
      </c>
      <c r="N20" s="206">
        <f t="shared" si="3"/>
        <v>35.404557179707652</v>
      </c>
      <c r="O20" s="206">
        <f t="shared" si="3"/>
        <v>36.049183147033531</v>
      </c>
      <c r="P20" s="206">
        <f t="shared" si="3"/>
        <v>34.931728288907991</v>
      </c>
      <c r="Q20" s="206">
        <f t="shared" si="3"/>
        <v>64.166466036113491</v>
      </c>
      <c r="R20" s="206">
        <f t="shared" si="3"/>
        <v>105.05245055889939</v>
      </c>
      <c r="S20" s="206">
        <f t="shared" si="3"/>
        <v>71.582889079965597</v>
      </c>
      <c r="T20" s="206">
        <f t="shared" si="3"/>
        <v>74.183147033533956</v>
      </c>
      <c r="U20" s="206">
        <f t="shared" si="3"/>
        <v>75.171969045571785</v>
      </c>
      <c r="V20" s="206">
        <f t="shared" si="3"/>
        <v>63.735769561478932</v>
      </c>
      <c r="W20" s="206">
        <f t="shared" si="3"/>
        <v>61.156491831470333</v>
      </c>
      <c r="DA20" s="71"/>
    </row>
    <row r="21" spans="1:105" ht="12" customHeight="1" x14ac:dyDescent="0.25">
      <c r="A21" s="18" t="s">
        <v>72</v>
      </c>
      <c r="B21" s="206">
        <v>82.694926913155626</v>
      </c>
      <c r="C21" s="206">
        <v>89.165176268271708</v>
      </c>
      <c r="D21" s="206">
        <v>106.31900257953571</v>
      </c>
      <c r="E21" s="206">
        <v>71.388048151332754</v>
      </c>
      <c r="F21" s="206">
        <v>253.60928632846091</v>
      </c>
      <c r="G21" s="206">
        <v>142.47515047291489</v>
      </c>
      <c r="H21" s="206">
        <v>37.617884780739473</v>
      </c>
      <c r="I21" s="206">
        <v>82.157523645743751</v>
      </c>
      <c r="J21" s="206">
        <v>73.02278589853826</v>
      </c>
      <c r="K21" s="206">
        <v>49.419346517626821</v>
      </c>
      <c r="L21" s="206">
        <v>39.122871883061052</v>
      </c>
      <c r="M21" s="206">
        <v>88.091143594153053</v>
      </c>
      <c r="N21" s="206">
        <v>35.404557179707652</v>
      </c>
      <c r="O21" s="206">
        <v>36.049183147033531</v>
      </c>
      <c r="P21" s="206">
        <v>34.931728288907991</v>
      </c>
      <c r="Q21" s="206">
        <v>64.166466036113491</v>
      </c>
      <c r="R21" s="206">
        <v>105.05245055889939</v>
      </c>
      <c r="S21" s="206">
        <v>71.582889079965597</v>
      </c>
      <c r="T21" s="206">
        <v>74.183147033533956</v>
      </c>
      <c r="U21" s="206">
        <v>75.171969045571785</v>
      </c>
      <c r="V21" s="206">
        <v>63.735769561478932</v>
      </c>
      <c r="W21" s="206">
        <v>61.156491831470333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342.8443680137575</v>
      </c>
      <c r="C23" s="206">
        <f t="shared" si="4"/>
        <v>344.77901977644018</v>
      </c>
      <c r="D23" s="206">
        <f t="shared" si="4"/>
        <v>344.77901977644018</v>
      </c>
      <c r="E23" s="206">
        <f t="shared" si="4"/>
        <v>356.65167669819425</v>
      </c>
      <c r="F23" s="206">
        <f t="shared" si="4"/>
        <v>358.30232158211521</v>
      </c>
      <c r="G23" s="206">
        <f t="shared" si="4"/>
        <v>365.01392949269132</v>
      </c>
      <c r="H23" s="206">
        <f t="shared" si="4"/>
        <v>379.1303525365434</v>
      </c>
      <c r="I23" s="206">
        <f t="shared" si="4"/>
        <v>406.11504729148754</v>
      </c>
      <c r="J23" s="206">
        <f t="shared" si="4"/>
        <v>400.64565778159925</v>
      </c>
      <c r="K23" s="206">
        <f t="shared" si="4"/>
        <v>316.18976784178847</v>
      </c>
      <c r="L23" s="206">
        <f t="shared" si="4"/>
        <v>314.20739466895958</v>
      </c>
      <c r="M23" s="206">
        <f t="shared" si="4"/>
        <v>315.87996560619086</v>
      </c>
      <c r="N23" s="206">
        <f t="shared" si="4"/>
        <v>320.44196044711947</v>
      </c>
      <c r="O23" s="206">
        <f t="shared" si="4"/>
        <v>317.62355975924328</v>
      </c>
      <c r="P23" s="206">
        <f t="shared" si="4"/>
        <v>319.70631989290524</v>
      </c>
      <c r="Q23" s="206">
        <f t="shared" si="4"/>
        <v>315.01657211114826</v>
      </c>
      <c r="R23" s="206">
        <f t="shared" si="4"/>
        <v>414.16178244809294</v>
      </c>
      <c r="S23" s="206">
        <f t="shared" si="4"/>
        <v>421.17012469604492</v>
      </c>
      <c r="T23" s="206">
        <f t="shared" si="4"/>
        <v>424.06001759594665</v>
      </c>
      <c r="U23" s="206">
        <f t="shared" si="4"/>
        <v>424.35647900061468</v>
      </c>
      <c r="V23" s="206">
        <f t="shared" si="4"/>
        <v>424.20510781219542</v>
      </c>
      <c r="W23" s="206">
        <f t="shared" si="4"/>
        <v>425.31278717375955</v>
      </c>
      <c r="DA23" s="71"/>
    </row>
    <row r="24" spans="1:105" ht="12" customHeight="1" x14ac:dyDescent="0.25">
      <c r="A24" s="18" t="s">
        <v>73</v>
      </c>
      <c r="B24" s="206">
        <v>342.83938091143591</v>
      </c>
      <c r="C24" s="206">
        <v>344.77403267411859</v>
      </c>
      <c r="D24" s="206">
        <v>344.77403267411859</v>
      </c>
      <c r="E24" s="206">
        <v>356.64471195184859</v>
      </c>
      <c r="F24" s="206">
        <v>358.29269131556322</v>
      </c>
      <c r="G24" s="206">
        <v>365.00429922613932</v>
      </c>
      <c r="H24" s="206">
        <v>379.12012037833188</v>
      </c>
      <c r="I24" s="206">
        <v>406.10971625107481</v>
      </c>
      <c r="J24" s="206">
        <v>400.64006878761819</v>
      </c>
      <c r="K24" s="206">
        <v>316.1841788478074</v>
      </c>
      <c r="L24" s="206">
        <v>314.20180567497852</v>
      </c>
      <c r="M24" s="206">
        <v>315.87368873602747</v>
      </c>
      <c r="N24" s="206">
        <v>320.43568357695608</v>
      </c>
      <c r="O24" s="206">
        <v>317.61728288907989</v>
      </c>
      <c r="P24" s="206">
        <v>316.80515907136709</v>
      </c>
      <c r="Q24" s="206">
        <v>311.40730868443683</v>
      </c>
      <c r="R24" s="206">
        <v>409.21470335339637</v>
      </c>
      <c r="S24" s="206">
        <v>415.71126397248491</v>
      </c>
      <c r="T24" s="206">
        <v>418.09974204643157</v>
      </c>
      <c r="U24" s="206">
        <v>417.66981943250209</v>
      </c>
      <c r="V24" s="206">
        <v>416.49948409286333</v>
      </c>
      <c r="W24" s="206">
        <v>417.19208942390372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4.9871023215821153E-3</v>
      </c>
      <c r="C27" s="206">
        <v>4.9871023215821153E-3</v>
      </c>
      <c r="D27" s="206">
        <v>4.9871023215821153E-3</v>
      </c>
      <c r="E27" s="206">
        <v>6.964746345657781E-3</v>
      </c>
      <c r="F27" s="206">
        <v>9.630266552020636E-3</v>
      </c>
      <c r="G27" s="206">
        <v>9.630266552020636E-3</v>
      </c>
      <c r="H27" s="206">
        <v>1.023215821152192E-2</v>
      </c>
      <c r="I27" s="206">
        <v>5.3310404127257091E-3</v>
      </c>
      <c r="J27" s="206">
        <v>5.5889939810834051E-3</v>
      </c>
      <c r="K27" s="206">
        <v>5.5889939810834051E-3</v>
      </c>
      <c r="L27" s="206">
        <v>5.5889939810834051E-3</v>
      </c>
      <c r="M27" s="206">
        <v>6.2768701633705926E-3</v>
      </c>
      <c r="N27" s="206">
        <v>6.2768701633705926E-3</v>
      </c>
      <c r="O27" s="206">
        <v>6.2768701633705926E-3</v>
      </c>
      <c r="P27" s="206">
        <v>6.2768701633705926E-3</v>
      </c>
      <c r="Q27" s="206">
        <v>6.2768701633705926E-3</v>
      </c>
      <c r="R27" s="206">
        <v>6.5348237317282886E-3</v>
      </c>
      <c r="S27" s="206">
        <v>6.5348237317282886E-3</v>
      </c>
      <c r="T27" s="206">
        <v>6.5348237317282886E-3</v>
      </c>
      <c r="U27" s="206">
        <v>1.4101461736887359E-2</v>
      </c>
      <c r="V27" s="206">
        <v>1.4875322441960451E-2</v>
      </c>
      <c r="W27" s="206">
        <v>1.4875322441960451E-2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2.8948839513747462</v>
      </c>
      <c r="Q29" s="206">
        <v>3.6029865565480672</v>
      </c>
      <c r="R29" s="206">
        <v>4.9405442709648284</v>
      </c>
      <c r="S29" s="206">
        <v>5.4523258998282618</v>
      </c>
      <c r="T29" s="206">
        <v>5.9537407257833586</v>
      </c>
      <c r="U29" s="206">
        <v>6.6725581063756776</v>
      </c>
      <c r="V29" s="206">
        <v>7.690748396890104</v>
      </c>
      <c r="W29" s="206">
        <v>8.1058224274138304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129.66466036113499</v>
      </c>
      <c r="C31" s="209">
        <v>151.59071367153911</v>
      </c>
      <c r="D31" s="209">
        <v>169.73344797936369</v>
      </c>
      <c r="E31" s="209">
        <v>226.48323301805669</v>
      </c>
      <c r="F31" s="209">
        <v>211.7798796216681</v>
      </c>
      <c r="G31" s="209">
        <v>223.38779019776439</v>
      </c>
      <c r="H31" s="209">
        <v>194.32502149613069</v>
      </c>
      <c r="I31" s="209">
        <v>193.4651762682717</v>
      </c>
      <c r="J31" s="209">
        <v>176.7841788478074</v>
      </c>
      <c r="K31" s="209">
        <v>126.7411865864144</v>
      </c>
      <c r="L31" s="209">
        <v>121.66809974204639</v>
      </c>
      <c r="M31" s="209">
        <v>120.8942390369733</v>
      </c>
      <c r="N31" s="209">
        <v>119.2605331040413</v>
      </c>
      <c r="O31" s="209">
        <v>121.66809974204639</v>
      </c>
      <c r="P31" s="209">
        <v>93.637145313843504</v>
      </c>
      <c r="Q31" s="209">
        <v>97.334479793637144</v>
      </c>
      <c r="R31" s="209">
        <v>106.0189165950129</v>
      </c>
      <c r="S31" s="209">
        <v>136.97334479793639</v>
      </c>
      <c r="T31" s="209">
        <v>121.5821152192605</v>
      </c>
      <c r="U31" s="209">
        <v>125.7953568357696</v>
      </c>
      <c r="V31" s="209">
        <v>119.4325021496131</v>
      </c>
      <c r="W31" s="209">
        <v>145.39982803095441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331.89135191962413</v>
      </c>
      <c r="C33" s="205">
        <f>WWP_emi!C5</f>
        <v>334.66400711951349</v>
      </c>
      <c r="D33" s="205">
        <f>WWP_emi!D5</f>
        <v>381.20862131933598</v>
      </c>
      <c r="E33" s="205">
        <f>WWP_emi!E5</f>
        <v>308.66223816058971</v>
      </c>
      <c r="F33" s="205">
        <f>WWP_emi!F5</f>
        <v>721.20614939915868</v>
      </c>
      <c r="G33" s="205">
        <f>WWP_emi!G5</f>
        <v>514.34182080061714</v>
      </c>
      <c r="H33" s="205">
        <f>WWP_emi!H5</f>
        <v>257.07046752030402</v>
      </c>
      <c r="I33" s="205">
        <f>WWP_emi!I5</f>
        <v>349.17706871955528</v>
      </c>
      <c r="J33" s="205">
        <f>WWP_emi!J5</f>
        <v>302.7889403996636</v>
      </c>
      <c r="K33" s="205">
        <f>WWP_emi!K5</f>
        <v>206.78171363965279</v>
      </c>
      <c r="L33" s="205">
        <f>WWP_emi!L5</f>
        <v>192.0379305596322</v>
      </c>
      <c r="M33" s="205">
        <f>WWP_emi!M5</f>
        <v>282.00301523970012</v>
      </c>
      <c r="N33" s="205">
        <f>WWP_emi!N5</f>
        <v>139.43181779972369</v>
      </c>
      <c r="O33" s="205">
        <f>WWP_emi!O5</f>
        <v>175.78126259966609</v>
      </c>
      <c r="P33" s="205">
        <f>WWP_emi!P5</f>
        <v>148.28336999976199</v>
      </c>
      <c r="Q33" s="205">
        <f>WWP_emi!Q5</f>
        <v>220.2547730396382</v>
      </c>
      <c r="R33" s="205">
        <f>WWP_emi!R5</f>
        <v>319.29590411964273</v>
      </c>
      <c r="S33" s="205">
        <f>WWP_emi!S5</f>
        <v>237.55587407965581</v>
      </c>
      <c r="T33" s="205">
        <f>WWP_emi!T5</f>
        <v>246.90907799978251</v>
      </c>
      <c r="U33" s="205">
        <f>WWP_emi!U5</f>
        <v>249.1720678797852</v>
      </c>
      <c r="V33" s="205">
        <f>WWP_emi!V5</f>
        <v>209.6840775598067</v>
      </c>
      <c r="W33" s="205">
        <f>WWP_emi!W5</f>
        <v>199.71870695974411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175.71553809155128</v>
      </c>
      <c r="C35" s="286">
        <f t="shared" si="5"/>
        <v>189.37324278560268</v>
      </c>
      <c r="D35" s="286">
        <f t="shared" si="5"/>
        <v>205.52751103434986</v>
      </c>
      <c r="E35" s="286">
        <f t="shared" si="5"/>
        <v>223.44294973795888</v>
      </c>
      <c r="F35" s="286">
        <f t="shared" si="5"/>
        <v>282.81173796541395</v>
      </c>
      <c r="G35" s="286">
        <f t="shared" si="5"/>
        <v>254.88957871384082</v>
      </c>
      <c r="H35" s="286">
        <f t="shared" si="5"/>
        <v>207.5031328417567</v>
      </c>
      <c r="I35" s="286">
        <f t="shared" si="5"/>
        <v>232.4320791003816</v>
      </c>
      <c r="J35" s="286">
        <f t="shared" si="5"/>
        <v>232.99281480856715</v>
      </c>
      <c r="K35" s="286">
        <f t="shared" si="5"/>
        <v>241.77363745424731</v>
      </c>
      <c r="L35" s="286">
        <f t="shared" si="5"/>
        <v>252.37532472178825</v>
      </c>
      <c r="M35" s="286">
        <f t="shared" si="5"/>
        <v>304.50721350504824</v>
      </c>
      <c r="N35" s="286">
        <f t="shared" si="5"/>
        <v>306.79398356805746</v>
      </c>
      <c r="O35" s="286">
        <f t="shared" si="5"/>
        <v>335.62959417378539</v>
      </c>
      <c r="P35" s="286">
        <f t="shared" si="5"/>
        <v>316.178443370271</v>
      </c>
      <c r="Q35" s="286">
        <f t="shared" si="5"/>
        <v>311.38729928371214</v>
      </c>
      <c r="R35" s="286">
        <f t="shared" si="5"/>
        <v>392.64673201618035</v>
      </c>
      <c r="S35" s="286">
        <f t="shared" si="5"/>
        <v>346.07686436489166</v>
      </c>
      <c r="T35" s="286">
        <f t="shared" si="5"/>
        <v>329.48497616697932</v>
      </c>
      <c r="U35" s="286">
        <f t="shared" si="5"/>
        <v>327.68673640627873</v>
      </c>
      <c r="V35" s="286">
        <f t="shared" si="5"/>
        <v>340.29068784353785</v>
      </c>
      <c r="W35" s="286">
        <f t="shared" si="5"/>
        <v>282.30034496400873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155.71994249328154</v>
      </c>
      <c r="C36" s="346">
        <f t="shared" si="6"/>
        <v>149.36469369023808</v>
      </c>
      <c r="D36" s="346">
        <f t="shared" si="6"/>
        <v>157.39943783723882</v>
      </c>
      <c r="E36" s="346">
        <f t="shared" si="6"/>
        <v>173.26695378119371</v>
      </c>
      <c r="F36" s="346">
        <f t="shared" si="6"/>
        <v>189.65978100374758</v>
      </c>
      <c r="G36" s="346">
        <f t="shared" si="6"/>
        <v>184.05304269981886</v>
      </c>
      <c r="H36" s="346">
        <f t="shared" si="6"/>
        <v>169.82600109922583</v>
      </c>
      <c r="I36" s="346">
        <f t="shared" si="6"/>
        <v>174.8069613496709</v>
      </c>
      <c r="J36" s="346">
        <f t="shared" si="6"/>
        <v>191.41379190462484</v>
      </c>
      <c r="K36" s="346">
        <f t="shared" si="6"/>
        <v>214.43137637246662</v>
      </c>
      <c r="L36" s="346">
        <f t="shared" si="6"/>
        <v>218.63781843627643</v>
      </c>
      <c r="M36" s="346">
        <f t="shared" si="6"/>
        <v>224.95346932596357</v>
      </c>
      <c r="N36" s="346">
        <f t="shared" si="6"/>
        <v>243.72357443584232</v>
      </c>
      <c r="O36" s="346">
        <f t="shared" si="6"/>
        <v>254.45298575628084</v>
      </c>
      <c r="P36" s="346">
        <f t="shared" si="6"/>
        <v>245.03830676914367</v>
      </c>
      <c r="Q36" s="346">
        <f t="shared" si="6"/>
        <v>242.40479735048896</v>
      </c>
      <c r="R36" s="346">
        <f t="shared" si="6"/>
        <v>254.09199055431421</v>
      </c>
      <c r="S36" s="346">
        <f t="shared" si="6"/>
        <v>249.53256376627638</v>
      </c>
      <c r="T36" s="346">
        <f t="shared" si="6"/>
        <v>249.1506964902679</v>
      </c>
      <c r="U36" s="346">
        <f t="shared" si="6"/>
        <v>238.33551895150285</v>
      </c>
      <c r="V36" s="346">
        <f t="shared" si="6"/>
        <v>241.55493980226925</v>
      </c>
      <c r="W36" s="346">
        <f t="shared" si="6"/>
        <v>213.08249425425726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67.545873937348532</v>
      </c>
      <c r="C37" s="346">
        <f>IF(WWP_ued!C$5=0,"",WWP_ued!C$5/C$5*1000)</f>
        <v>65.249669114911512</v>
      </c>
      <c r="D37" s="346">
        <f>IF(WWP_ued!D$5=0,"",WWP_ued!D$5/D$5*1000)</f>
        <v>69.192139310481011</v>
      </c>
      <c r="E37" s="346">
        <f>IF(WWP_ued!E$5=0,"",WWP_ued!E$5/E$5*1000)</f>
        <v>76.933611495545065</v>
      </c>
      <c r="F37" s="346">
        <f>IF(WWP_ued!F$5=0,"",WWP_ued!F$5/F$5*1000)</f>
        <v>84.861365923415306</v>
      </c>
      <c r="G37" s="346">
        <f>IF(WWP_ued!G$5=0,"",WWP_ued!G$5/G$5*1000)</f>
        <v>81.908325983280847</v>
      </c>
      <c r="H37" s="346">
        <f>IF(WWP_ued!H$5=0,"",WWP_ued!H$5/H$5*1000)</f>
        <v>74.260528427652602</v>
      </c>
      <c r="I37" s="346">
        <f>IF(WWP_ued!I$5=0,"",WWP_ued!I$5/I$5*1000)</f>
        <v>76.412545550742948</v>
      </c>
      <c r="J37" s="346">
        <f>IF(WWP_ued!J$5=0,"",WWP_ued!J$5/J$5*1000)</f>
        <v>83.36080625875725</v>
      </c>
      <c r="K37" s="346">
        <f>IF(WWP_ued!K$5=0,"",WWP_ued!K$5/K$5*1000)</f>
        <v>92.951216866910826</v>
      </c>
      <c r="L37" s="346">
        <f>IF(WWP_ued!L$5=0,"",WWP_ued!L$5/L$5*1000)</f>
        <v>94.483180819283902</v>
      </c>
      <c r="M37" s="346">
        <f>IF(WWP_ued!M$5=0,"",WWP_ued!M$5/M$5*1000)</f>
        <v>97.794116567282771</v>
      </c>
      <c r="N37" s="346">
        <f>IF(WWP_ued!N$5=0,"",WWP_ued!N$5/N$5*1000)</f>
        <v>105.23022430658833</v>
      </c>
      <c r="O37" s="346">
        <f>IF(WWP_ued!O$5=0,"",WWP_ued!O$5/O$5*1000)</f>
        <v>109.87869351451678</v>
      </c>
      <c r="P37" s="346">
        <f>IF(WWP_ued!P$5=0,"",WWP_ued!P$5/P$5*1000)</f>
        <v>105.27710351378894</v>
      </c>
      <c r="Q37" s="346">
        <f>IF(WWP_ued!Q$5=0,"",WWP_ued!Q$5/Q$5*1000)</f>
        <v>105.01313881152845</v>
      </c>
      <c r="R37" s="346">
        <f>IF(WWP_ued!R$5=0,"",WWP_ued!R$5/R$5*1000)</f>
        <v>109.71571314883052</v>
      </c>
      <c r="S37" s="346">
        <f>IF(WWP_ued!S$5=0,"",WWP_ued!S$5/S$5*1000)</f>
        <v>108.24231063741672</v>
      </c>
      <c r="T37" s="346">
        <f>IF(WWP_ued!T$5=0,"",WWP_ued!T$5/T$5*1000)</f>
        <v>107.7025239032502</v>
      </c>
      <c r="U37" s="346">
        <f>IF(WWP_ued!U$5=0,"",WWP_ued!U$5/U$5*1000)</f>
        <v>103.26632174298815</v>
      </c>
      <c r="V37" s="346">
        <f>IF(WWP_ued!V$5=0,"",WWP_ued!V$5/V$5*1000)</f>
        <v>104.54899770113676</v>
      </c>
      <c r="W37" s="346">
        <f>IF(WWP_ued!W$5=0,"",WWP_ued!W$5/W$5*1000)</f>
        <v>92.962224655777248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0.55321440855854664</v>
      </c>
      <c r="C38" s="347">
        <f t="shared" si="7"/>
        <v>0.53445596142389984</v>
      </c>
      <c r="D38" s="347">
        <f t="shared" si="7"/>
        <v>0.57462570752421394</v>
      </c>
      <c r="E38" s="347">
        <f t="shared" si="7"/>
        <v>0.44087440768533243</v>
      </c>
      <c r="F38" s="347">
        <f t="shared" si="7"/>
        <v>0.83410759725096395</v>
      </c>
      <c r="G38" s="347">
        <f t="shared" si="7"/>
        <v>0.65165208779402306</v>
      </c>
      <c r="H38" s="347">
        <f t="shared" si="7"/>
        <v>0.38662222185654627</v>
      </c>
      <c r="I38" s="347">
        <f t="shared" si="7"/>
        <v>0.4772013199715141</v>
      </c>
      <c r="J38" s="347">
        <f t="shared" si="7"/>
        <v>0.43724849081600986</v>
      </c>
      <c r="K38" s="347">
        <f t="shared" si="7"/>
        <v>0.39642694377527155</v>
      </c>
      <c r="L38" s="347">
        <f t="shared" si="7"/>
        <v>0.37860968782067517</v>
      </c>
      <c r="M38" s="347">
        <f t="shared" si="7"/>
        <v>0.51365253550839141</v>
      </c>
      <c r="N38" s="347">
        <f t="shared" si="7"/>
        <v>0.28259096917550791</v>
      </c>
      <c r="O38" s="347">
        <f t="shared" si="7"/>
        <v>0.34849659419915335</v>
      </c>
      <c r="P38" s="347">
        <f t="shared" si="7"/>
        <v>0.31586691461453004</v>
      </c>
      <c r="Q38" s="347">
        <f t="shared" si="7"/>
        <v>0.44153173314589983</v>
      </c>
      <c r="R38" s="347">
        <f t="shared" si="7"/>
        <v>0.49243749918549762</v>
      </c>
      <c r="S38" s="347">
        <f t="shared" si="7"/>
        <v>0.36439022439899443</v>
      </c>
      <c r="T38" s="347">
        <f t="shared" si="7"/>
        <v>0.3839266595657318</v>
      </c>
      <c r="U38" s="347">
        <f t="shared" si="7"/>
        <v>0.38419776680399514</v>
      </c>
      <c r="V38" s="347">
        <f t="shared" si="7"/>
        <v>0.33462869475721446</v>
      </c>
      <c r="W38" s="347">
        <f t="shared" si="7"/>
        <v>0.30726472282347383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ES: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599.93258813413593</v>
      </c>
      <c r="C5" s="225">
        <v>626.17695614789318</v>
      </c>
      <c r="D5" s="225">
        <v>663.40335339638841</v>
      </c>
      <c r="E5" s="225">
        <v>700.11375752364575</v>
      </c>
      <c r="F5" s="225">
        <v>864.64402407566627</v>
      </c>
      <c r="G5" s="225">
        <v>789.28899398108331</v>
      </c>
      <c r="H5" s="225">
        <v>664.91384350816816</v>
      </c>
      <c r="I5" s="225">
        <v>731.71857265692154</v>
      </c>
      <c r="J5" s="225">
        <v>692.48710232158226</v>
      </c>
      <c r="K5" s="225">
        <v>521.61367153912283</v>
      </c>
      <c r="L5" s="225">
        <v>507.21874462596719</v>
      </c>
      <c r="M5" s="225">
        <v>549.01513327601026</v>
      </c>
      <c r="N5" s="225">
        <v>493.40507308684442</v>
      </c>
      <c r="O5" s="225">
        <v>504.39879621668092</v>
      </c>
      <c r="P5" s="225">
        <v>469.44888223168431</v>
      </c>
      <c r="Q5" s="225">
        <v>498.84245345250679</v>
      </c>
      <c r="R5" s="225">
        <v>648.39884177741385</v>
      </c>
      <c r="S5" s="225">
        <v>651.92713243465221</v>
      </c>
      <c r="T5" s="225">
        <v>643.11521965957502</v>
      </c>
      <c r="U5" s="225">
        <v>648.55157788281565</v>
      </c>
      <c r="V5" s="225">
        <v>626.61714564538545</v>
      </c>
      <c r="W5" s="225">
        <v>649.98905544547085</v>
      </c>
      <c r="DA5" s="89" t="s">
        <v>2873</v>
      </c>
    </row>
    <row r="6" spans="1:105" ht="12" customHeight="1" x14ac:dyDescent="0.25">
      <c r="A6" s="55" t="s">
        <v>92</v>
      </c>
      <c r="B6" s="261">
        <v>5.5090632314815506</v>
      </c>
      <c r="C6" s="261">
        <v>6.4103787229376854</v>
      </c>
      <c r="D6" s="261">
        <v>7.1748431034519138</v>
      </c>
      <c r="E6" s="261">
        <v>9.436806995461442</v>
      </c>
      <c r="F6" s="261">
        <v>9.0689385371813405</v>
      </c>
      <c r="G6" s="261">
        <v>9.4440479929990921</v>
      </c>
      <c r="H6" s="261">
        <v>8.0615114896322755</v>
      </c>
      <c r="I6" s="261">
        <v>8.1112222730628805</v>
      </c>
      <c r="J6" s="261">
        <v>7.4123096986937931</v>
      </c>
      <c r="K6" s="261">
        <v>5.3164604244625444</v>
      </c>
      <c r="L6" s="261">
        <v>5.0933479806344266</v>
      </c>
      <c r="M6" s="261">
        <v>5.1355690464897101</v>
      </c>
      <c r="N6" s="261">
        <v>4.976631762385896</v>
      </c>
      <c r="O6" s="261">
        <v>5.0881880164635893</v>
      </c>
      <c r="P6" s="261">
        <v>3.9790906863764399</v>
      </c>
      <c r="Q6" s="261">
        <v>4.177068310577825</v>
      </c>
      <c r="R6" s="261">
        <v>4.5896647922868858</v>
      </c>
      <c r="S6" s="261">
        <v>5.8487436506708264</v>
      </c>
      <c r="T6" s="261">
        <v>5.2214480030898622</v>
      </c>
      <c r="U6" s="261">
        <v>5.4019911813501658</v>
      </c>
      <c r="V6" s="261">
        <v>5.1311417188294284</v>
      </c>
      <c r="W6" s="261">
        <v>6.209966713075139</v>
      </c>
      <c r="DA6" s="67" t="s">
        <v>2890</v>
      </c>
    </row>
    <row r="7" spans="1:105" ht="12" customHeight="1" x14ac:dyDescent="0.25">
      <c r="A7" s="202" t="s">
        <v>93</v>
      </c>
      <c r="B7" s="226">
        <v>5.9881122081321214</v>
      </c>
      <c r="C7" s="226">
        <v>6.9678029597148763</v>
      </c>
      <c r="D7" s="226">
        <v>7.798742503752079</v>
      </c>
      <c r="E7" s="226">
        <v>10.257398908110259</v>
      </c>
      <c r="F7" s="226">
        <v>9.8575418882405899</v>
      </c>
      <c r="G7" s="226">
        <v>10.265269557607709</v>
      </c>
      <c r="H7" s="226">
        <v>8.7625124887307351</v>
      </c>
      <c r="I7" s="226">
        <v>8.8165459489813927</v>
      </c>
      <c r="J7" s="226">
        <v>8.0568583681454271</v>
      </c>
      <c r="K7" s="226">
        <v>5.7787613309375478</v>
      </c>
      <c r="L7" s="226">
        <v>5.5362478050374229</v>
      </c>
      <c r="M7" s="226">
        <v>5.5821402679235987</v>
      </c>
      <c r="N7" s="226">
        <v>5.4093823504194534</v>
      </c>
      <c r="O7" s="226">
        <v>5.5306391483299908</v>
      </c>
      <c r="P7" s="226">
        <v>4.3250985721483062</v>
      </c>
      <c r="Q7" s="226">
        <v>4.5402916419324191</v>
      </c>
      <c r="R7" s="226">
        <v>4.9887660785727013</v>
      </c>
      <c r="S7" s="226">
        <v>6.3573300550769867</v>
      </c>
      <c r="T7" s="226">
        <v>5.6754869598802848</v>
      </c>
      <c r="U7" s="226">
        <v>5.87172954494583</v>
      </c>
      <c r="V7" s="226">
        <v>5.5773279552493769</v>
      </c>
      <c r="W7" s="226">
        <v>6.7499638185599329</v>
      </c>
      <c r="DA7" s="174" t="s">
        <v>2891</v>
      </c>
    </row>
    <row r="8" spans="1:105" ht="12" customHeight="1" x14ac:dyDescent="0.25">
      <c r="A8" s="202" t="s">
        <v>94</v>
      </c>
      <c r="B8" s="226">
        <v>14.85051827616766</v>
      </c>
      <c r="C8" s="226">
        <v>17.280151340092889</v>
      </c>
      <c r="D8" s="226">
        <v>19.340881409305162</v>
      </c>
      <c r="E8" s="226">
        <v>25.43834929211345</v>
      </c>
      <c r="F8" s="226">
        <v>24.446703882836658</v>
      </c>
      <c r="G8" s="226">
        <v>25.457868502867111</v>
      </c>
      <c r="H8" s="226">
        <v>21.731030972052221</v>
      </c>
      <c r="I8" s="226">
        <v>21.865033953473851</v>
      </c>
      <c r="J8" s="226">
        <v>19.981008753000658</v>
      </c>
      <c r="K8" s="226">
        <v>14.33132810072512</v>
      </c>
      <c r="L8" s="226">
        <v>13.729894556492811</v>
      </c>
      <c r="M8" s="226">
        <v>13.84370786445052</v>
      </c>
      <c r="N8" s="226">
        <v>13.41526822904024</v>
      </c>
      <c r="O8" s="226">
        <v>13.715985087858369</v>
      </c>
      <c r="P8" s="226">
        <v>10.7262444589278</v>
      </c>
      <c r="Q8" s="226">
        <v>11.259923271992401</v>
      </c>
      <c r="R8" s="226">
        <v>12.3721398748603</v>
      </c>
      <c r="S8" s="226">
        <v>15.76617853659093</v>
      </c>
      <c r="T8" s="226">
        <v>14.075207660503111</v>
      </c>
      <c r="U8" s="226">
        <v>14.56188927146566</v>
      </c>
      <c r="V8" s="226">
        <v>13.831773329018461</v>
      </c>
      <c r="W8" s="226">
        <v>16.739910270028631</v>
      </c>
      <c r="DA8" s="174" t="s">
        <v>2892</v>
      </c>
    </row>
    <row r="9" spans="1:105" ht="12" customHeight="1" x14ac:dyDescent="0.25">
      <c r="A9" s="202" t="s">
        <v>95</v>
      </c>
      <c r="B9" s="226">
        <v>45.509652781804107</v>
      </c>
      <c r="C9" s="226">
        <v>52.955302493833052</v>
      </c>
      <c r="D9" s="226">
        <v>59.270443028515793</v>
      </c>
      <c r="E9" s="226">
        <v>77.956231701638004</v>
      </c>
      <c r="F9" s="226">
        <v>74.917318350628477</v>
      </c>
      <c r="G9" s="226">
        <v>78.016048637818614</v>
      </c>
      <c r="H9" s="226">
        <v>66.595094914353567</v>
      </c>
      <c r="I9" s="226">
        <v>67.005749212258564</v>
      </c>
      <c r="J9" s="226">
        <v>61.232123597905243</v>
      </c>
      <c r="K9" s="226">
        <v>43.918586115125372</v>
      </c>
      <c r="L9" s="226">
        <v>42.075483318284412</v>
      </c>
      <c r="M9" s="226">
        <v>42.424266036219343</v>
      </c>
      <c r="N9" s="226">
        <v>41.111305863187837</v>
      </c>
      <c r="O9" s="226">
        <v>42.032857527307932</v>
      </c>
      <c r="P9" s="226">
        <v>32.870749148327128</v>
      </c>
      <c r="Q9" s="226">
        <v>34.506216478686383</v>
      </c>
      <c r="R9" s="226">
        <v>37.914622197152532</v>
      </c>
      <c r="S9" s="226">
        <v>48.315708418585068</v>
      </c>
      <c r="T9" s="226">
        <v>43.133700895090172</v>
      </c>
      <c r="U9" s="226">
        <v>44.625144541588313</v>
      </c>
      <c r="V9" s="226">
        <v>42.38769245989527</v>
      </c>
      <c r="W9" s="226">
        <v>51.299725021055487</v>
      </c>
      <c r="DA9" s="174" t="s">
        <v>2893</v>
      </c>
    </row>
    <row r="10" spans="1:105" ht="12" customHeight="1" x14ac:dyDescent="0.25">
      <c r="A10" s="56" t="s">
        <v>96</v>
      </c>
      <c r="B10" s="262">
        <v>10.885340064227099</v>
      </c>
      <c r="C10" s="262">
        <v>11.849788566698811</v>
      </c>
      <c r="D10" s="262">
        <v>12.95380034809429</v>
      </c>
      <c r="E10" s="262">
        <v>15.910795473499711</v>
      </c>
      <c r="F10" s="262">
        <v>17.18877884616349</v>
      </c>
      <c r="G10" s="262">
        <v>16.270960343758389</v>
      </c>
      <c r="H10" s="262">
        <v>14.1005778959043</v>
      </c>
      <c r="I10" s="262">
        <v>14.389973002434729</v>
      </c>
      <c r="J10" s="262">
        <v>13.266885541508699</v>
      </c>
      <c r="K10" s="262">
        <v>9.6360795675285473</v>
      </c>
      <c r="L10" s="262">
        <v>9.2440937597841071</v>
      </c>
      <c r="M10" s="262">
        <v>10.01336844674492</v>
      </c>
      <c r="N10" s="262">
        <v>8.8899956586524276</v>
      </c>
      <c r="O10" s="262">
        <v>9.1747371883416804</v>
      </c>
      <c r="P10" s="262">
        <v>9.1568067673780398</v>
      </c>
      <c r="Q10" s="262">
        <v>10.52756309350298</v>
      </c>
      <c r="R10" s="262">
        <v>13.84919462042973</v>
      </c>
      <c r="S10" s="262">
        <v>14.145977789863091</v>
      </c>
      <c r="T10" s="262">
        <v>13.999062173981519</v>
      </c>
      <c r="U10" s="262">
        <v>14.618189562377641</v>
      </c>
      <c r="V10" s="262">
        <v>14.632024046710359</v>
      </c>
      <c r="W10" s="262">
        <v>15.93758877846172</v>
      </c>
      <c r="DA10" s="68" t="s">
        <v>2894</v>
      </c>
    </row>
    <row r="11" spans="1:105" ht="12" customHeight="1" x14ac:dyDescent="0.25">
      <c r="A11" s="37" t="s">
        <v>160</v>
      </c>
      <c r="B11" s="228">
        <v>1.03380582312092</v>
      </c>
      <c r="C11" s="228">
        <v>0.82794285011592295</v>
      </c>
      <c r="D11" s="228">
        <v>0.7455792545948704</v>
      </c>
      <c r="E11" s="228">
        <v>0.55507914726560015</v>
      </c>
      <c r="F11" s="228">
        <v>0.83888936161730221</v>
      </c>
      <c r="G11" s="228">
        <v>1.3610298600417421</v>
      </c>
      <c r="H11" s="228">
        <v>0.46007244827128779</v>
      </c>
      <c r="I11" s="228">
        <v>0.54021236706984166</v>
      </c>
      <c r="J11" s="228">
        <v>0.5240754362808161</v>
      </c>
      <c r="K11" s="228">
        <v>0.51295349889335418</v>
      </c>
      <c r="L11" s="228">
        <v>0.58760863967960386</v>
      </c>
      <c r="M11" s="228">
        <v>0.43669115981523249</v>
      </c>
      <c r="N11" s="228">
        <v>0.34412253404701271</v>
      </c>
      <c r="O11" s="228">
        <v>0.62060591567051748</v>
      </c>
      <c r="P11" s="228">
        <v>0.65225360518727515</v>
      </c>
      <c r="Q11" s="228">
        <v>0.76248526069904909</v>
      </c>
      <c r="R11" s="228">
        <v>0.73946598595026747</v>
      </c>
      <c r="S11" s="228">
        <v>0.60195186685204949</v>
      </c>
      <c r="T11" s="228">
        <v>0.75702732809395745</v>
      </c>
      <c r="U11" s="228">
        <v>0.66795992413536209</v>
      </c>
      <c r="V11" s="228">
        <v>0.55087017924874682</v>
      </c>
      <c r="W11" s="228">
        <v>0.50859811676374778</v>
      </c>
      <c r="DA11" s="69" t="s">
        <v>2895</v>
      </c>
    </row>
    <row r="12" spans="1:105" ht="12" customHeight="1" x14ac:dyDescent="0.25">
      <c r="A12" s="37" t="s">
        <v>162</v>
      </c>
      <c r="B12" s="228">
        <v>4.6244394415812078</v>
      </c>
      <c r="C12" s="228">
        <v>4.2282389295788434</v>
      </c>
      <c r="D12" s="228">
        <v>4.5401332268635848</v>
      </c>
      <c r="E12" s="228">
        <v>2.0306797115730482</v>
      </c>
      <c r="F12" s="228">
        <v>9.4158721001969496</v>
      </c>
      <c r="G12" s="228">
        <v>4.8412358584967699</v>
      </c>
      <c r="H12" s="228">
        <v>1.4042813296930601</v>
      </c>
      <c r="I12" s="228">
        <v>3.6011846192872339</v>
      </c>
      <c r="J12" s="228">
        <v>3.3874501262561139</v>
      </c>
      <c r="K12" s="228">
        <v>2.4682569624967239</v>
      </c>
      <c r="L12" s="228">
        <v>2.0348837683944638</v>
      </c>
      <c r="M12" s="228">
        <v>4.6819675711698476</v>
      </c>
      <c r="N12" s="228">
        <v>1.6946834029796041</v>
      </c>
      <c r="O12" s="228">
        <v>1.8152851845471449</v>
      </c>
      <c r="P12" s="228">
        <v>1.8487155130288331</v>
      </c>
      <c r="Q12" s="228">
        <v>3.175859397702868</v>
      </c>
      <c r="R12" s="228">
        <v>5.818274082578335</v>
      </c>
      <c r="S12" s="228">
        <v>3.227310673251413</v>
      </c>
      <c r="T12" s="228">
        <v>3.645343882037773</v>
      </c>
      <c r="U12" s="228">
        <v>3.4921479450989712</v>
      </c>
      <c r="V12" s="228">
        <v>2.848826632789351</v>
      </c>
      <c r="W12" s="228">
        <v>2.1835129719393231</v>
      </c>
      <c r="DA12" s="69" t="s">
        <v>2896</v>
      </c>
    </row>
    <row r="13" spans="1:105" ht="12" customHeight="1" x14ac:dyDescent="0.25">
      <c r="A13" s="37" t="s">
        <v>97</v>
      </c>
      <c r="B13" s="228">
        <v>4.9871023215903292E-3</v>
      </c>
      <c r="C13" s="228">
        <v>4.9871023215936018E-3</v>
      </c>
      <c r="D13" s="228">
        <v>4.9871023215950407E-3</v>
      </c>
      <c r="E13" s="228">
        <v>6.9647463456349399E-3</v>
      </c>
      <c r="F13" s="228">
        <v>9.6302665520286435E-3</v>
      </c>
      <c r="G13" s="228">
        <v>9.6302665520055543E-3</v>
      </c>
      <c r="H13" s="228">
        <v>1.023215821149592E-2</v>
      </c>
      <c r="I13" s="228">
        <v>5.3310404127387212E-3</v>
      </c>
      <c r="J13" s="228">
        <v>5.5889939810960512E-3</v>
      </c>
      <c r="K13" s="228">
        <v>5.5889939811040413E-3</v>
      </c>
      <c r="L13" s="228">
        <v>5.5889939811089532E-3</v>
      </c>
      <c r="M13" s="228">
        <v>6.2768701633802984E-3</v>
      </c>
      <c r="N13" s="228">
        <v>6.276870163404849E-3</v>
      </c>
      <c r="O13" s="228">
        <v>6.2768701634003032E-3</v>
      </c>
      <c r="P13" s="228">
        <v>6.2768701633966317E-3</v>
      </c>
      <c r="Q13" s="228">
        <v>6.27687016338546E-3</v>
      </c>
      <c r="R13" s="228">
        <v>6.5348237317337339E-3</v>
      </c>
      <c r="S13" s="228">
        <v>6.5348237317470548E-3</v>
      </c>
      <c r="T13" s="228">
        <v>6.5348237317379952E-3</v>
      </c>
      <c r="U13" s="228">
        <v>1.410146173690832E-2</v>
      </c>
      <c r="V13" s="228">
        <v>1.487532244198801E-2</v>
      </c>
      <c r="W13" s="228">
        <v>1.487532244200288E-2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2.8948839513867548</v>
      </c>
      <c r="Q14" s="228">
        <v>3.6029865565566008</v>
      </c>
      <c r="R14" s="228">
        <v>4.9405442709689442</v>
      </c>
      <c r="S14" s="228">
        <v>5.4523258998439204</v>
      </c>
      <c r="T14" s="228">
        <v>5.953740725792203</v>
      </c>
      <c r="U14" s="228">
        <v>6.6725581063855977</v>
      </c>
      <c r="V14" s="228">
        <v>7.6907483969043531</v>
      </c>
      <c r="W14" s="228">
        <v>8.1058224274369479</v>
      </c>
      <c r="DA14" s="69" t="s">
        <v>2898</v>
      </c>
    </row>
    <row r="15" spans="1:105" ht="12" customHeight="1" x14ac:dyDescent="0.25">
      <c r="A15" s="37" t="s">
        <v>38</v>
      </c>
      <c r="B15" s="228">
        <v>5.2221076972033877</v>
      </c>
      <c r="C15" s="228">
        <v>6.7886196846824518</v>
      </c>
      <c r="D15" s="228">
        <v>7.6631007643142421</v>
      </c>
      <c r="E15" s="228">
        <v>13.318071868315419</v>
      </c>
      <c r="F15" s="228">
        <v>6.9243871177972096</v>
      </c>
      <c r="G15" s="228">
        <v>10.05906435866787</v>
      </c>
      <c r="H15" s="228">
        <v>12.225991959728461</v>
      </c>
      <c r="I15" s="228">
        <v>10.24324497566491</v>
      </c>
      <c r="J15" s="228">
        <v>9.3497709849906716</v>
      </c>
      <c r="K15" s="228">
        <v>6.6492801121573653</v>
      </c>
      <c r="L15" s="228">
        <v>6.6160123577289296</v>
      </c>
      <c r="M15" s="228">
        <v>4.8884328455964594</v>
      </c>
      <c r="N15" s="228">
        <v>6.8449128514624054</v>
      </c>
      <c r="O15" s="228">
        <v>6.7325692179606174</v>
      </c>
      <c r="P15" s="228">
        <v>3.7546768276117799</v>
      </c>
      <c r="Q15" s="228">
        <v>2.9799550083810802</v>
      </c>
      <c r="R15" s="228">
        <v>2.344375457200448</v>
      </c>
      <c r="S15" s="228">
        <v>4.8578545261839601</v>
      </c>
      <c r="T15" s="228">
        <v>3.6364154143258531</v>
      </c>
      <c r="U15" s="228">
        <v>3.7714221250208002</v>
      </c>
      <c r="V15" s="228">
        <v>3.526703515325925</v>
      </c>
      <c r="W15" s="228">
        <v>5.1247799398796952</v>
      </c>
      <c r="DA15" s="69" t="s">
        <v>2899</v>
      </c>
    </row>
    <row r="16" spans="1:105" ht="12" customHeight="1" x14ac:dyDescent="0.25">
      <c r="A16" s="57" t="s">
        <v>2900</v>
      </c>
      <c r="B16" s="263">
        <v>398.93116957161033</v>
      </c>
      <c r="C16" s="263">
        <v>403.03593923131382</v>
      </c>
      <c r="D16" s="263">
        <v>418.68970371409682</v>
      </c>
      <c r="E16" s="263">
        <v>404.62860037463889</v>
      </c>
      <c r="F16" s="263">
        <v>548.73163804918704</v>
      </c>
      <c r="G16" s="263">
        <v>478.92531957490098</v>
      </c>
      <c r="H16" s="263">
        <v>403.99432669795942</v>
      </c>
      <c r="I16" s="263">
        <v>458.98628084079439</v>
      </c>
      <c r="J16" s="263">
        <v>440.42314959584678</v>
      </c>
      <c r="K16" s="263">
        <v>337.85556774279581</v>
      </c>
      <c r="L16" s="263">
        <v>330.5034670170877</v>
      </c>
      <c r="M16" s="263">
        <v>363.36928339618771</v>
      </c>
      <c r="N16" s="263">
        <v>322.63112424970041</v>
      </c>
      <c r="O16" s="263">
        <v>328.70210355915953</v>
      </c>
      <c r="P16" s="263">
        <v>320.95875941132118</v>
      </c>
      <c r="Q16" s="263">
        <v>339.29312198211989</v>
      </c>
      <c r="R16" s="263">
        <v>456.69773085780889</v>
      </c>
      <c r="S16" s="263">
        <v>436.54678660915692</v>
      </c>
      <c r="T16" s="263">
        <v>441.17754502558159</v>
      </c>
      <c r="U16" s="263">
        <v>441.70833089260481</v>
      </c>
      <c r="V16" s="263">
        <v>429.01963226122882</v>
      </c>
      <c r="W16" s="263">
        <v>427.21741678927373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5.3116255653012789</v>
      </c>
      <c r="C19" s="231">
        <v>4.5696416282770844</v>
      </c>
      <c r="D19" s="231">
        <v>4.7085720661715538</v>
      </c>
      <c r="E19" s="231">
        <v>4.4270953423584496</v>
      </c>
      <c r="F19" s="231">
        <v>5.1806176981941654</v>
      </c>
      <c r="G19" s="231">
        <v>4.9188440017287887</v>
      </c>
      <c r="H19" s="231">
        <v>4.0315087068846873</v>
      </c>
      <c r="I19" s="231">
        <v>4.4119938361586089</v>
      </c>
      <c r="J19" s="231">
        <v>3.547811011758796</v>
      </c>
      <c r="K19" s="231">
        <v>2.7081987256352651</v>
      </c>
      <c r="L19" s="231">
        <v>2.620424298596451</v>
      </c>
      <c r="M19" s="231">
        <v>2.251697219482494</v>
      </c>
      <c r="N19" s="231">
        <v>1.719426010703585</v>
      </c>
      <c r="O19" s="231">
        <v>1.257828375278278</v>
      </c>
      <c r="P19" s="231">
        <v>0.58792741839133089</v>
      </c>
      <c r="Q19" s="231">
        <v>0.70100356185750901</v>
      </c>
      <c r="R19" s="231">
        <v>0.72571703178812108</v>
      </c>
      <c r="S19" s="231">
        <v>0.65295344700991431</v>
      </c>
      <c r="T19" s="231">
        <v>0.66048142754756922</v>
      </c>
      <c r="U19" s="231">
        <v>0.66341980602380435</v>
      </c>
      <c r="V19" s="231">
        <v>0.62086670699455759</v>
      </c>
      <c r="W19" s="231">
        <v>0.60911401239602669</v>
      </c>
      <c r="DA19" s="73" t="s">
        <v>2904</v>
      </c>
    </row>
    <row r="20" spans="1:105" ht="12" customHeight="1" x14ac:dyDescent="0.25">
      <c r="A20" s="46" t="s">
        <v>160</v>
      </c>
      <c r="B20" s="231">
        <v>11.72244773797234</v>
      </c>
      <c r="C20" s="231">
        <v>11.212210418085339</v>
      </c>
      <c r="D20" s="231">
        <v>11.61030751974414</v>
      </c>
      <c r="E20" s="231">
        <v>12.382166089833939</v>
      </c>
      <c r="F20" s="231">
        <v>16.627665872031908</v>
      </c>
      <c r="G20" s="231">
        <v>28.078350078225149</v>
      </c>
      <c r="H20" s="231">
        <v>7.0563986574375948</v>
      </c>
      <c r="I20" s="231">
        <v>7.6702042540297004</v>
      </c>
      <c r="J20" s="231">
        <v>6.7665150912029954</v>
      </c>
      <c r="K20" s="231">
        <v>5.847513605394731</v>
      </c>
      <c r="L20" s="231">
        <v>6.2102755297750871</v>
      </c>
      <c r="M20" s="231">
        <v>5.1685172357349858</v>
      </c>
      <c r="N20" s="231">
        <v>3.472652303507259</v>
      </c>
      <c r="O20" s="231">
        <v>6.5153266446066533</v>
      </c>
      <c r="P20" s="231">
        <v>6.0742487327376047</v>
      </c>
      <c r="Q20" s="231">
        <v>9.0859588531021789</v>
      </c>
      <c r="R20" s="231">
        <v>8.1015853922806649</v>
      </c>
      <c r="S20" s="231">
        <v>7.368762768113525</v>
      </c>
      <c r="T20" s="231">
        <v>8.5639277697412286</v>
      </c>
      <c r="U20" s="231">
        <v>8.0511982407582909</v>
      </c>
      <c r="V20" s="231">
        <v>6.4702816452273177</v>
      </c>
      <c r="W20" s="231">
        <v>7.4060736976262156</v>
      </c>
      <c r="DA20" s="73" t="s">
        <v>2905</v>
      </c>
    </row>
    <row r="21" spans="1:105" ht="12" customHeight="1" x14ac:dyDescent="0.25">
      <c r="A21" s="46" t="s">
        <v>70</v>
      </c>
      <c r="B21" s="231">
        <v>12.314132847874021</v>
      </c>
      <c r="C21" s="231">
        <v>11.05865678788636</v>
      </c>
      <c r="D21" s="231">
        <v>12.735417313729419</v>
      </c>
      <c r="E21" s="231">
        <v>12.604302601959841</v>
      </c>
      <c r="F21" s="231">
        <v>8.8498248647484417</v>
      </c>
      <c r="G21" s="231">
        <v>8.4026481953092098</v>
      </c>
      <c r="H21" s="231">
        <v>20.66050407293157</v>
      </c>
      <c r="I21" s="231">
        <v>20.098125385267011</v>
      </c>
      <c r="J21" s="231">
        <v>15.757499945032389</v>
      </c>
      <c r="K21" s="231">
        <v>8.6741612010495732</v>
      </c>
      <c r="L21" s="231">
        <v>9.5121262432002798</v>
      </c>
      <c r="M21" s="231">
        <v>8.3339131758652751</v>
      </c>
      <c r="N21" s="231">
        <v>3.916244980311705</v>
      </c>
      <c r="O21" s="231">
        <v>8.0574634255163424</v>
      </c>
      <c r="P21" s="231">
        <v>4.0172728341834913</v>
      </c>
      <c r="Q21" s="231">
        <v>3.592409835645912</v>
      </c>
      <c r="R21" s="231">
        <v>5.5786148268970388</v>
      </c>
      <c r="S21" s="231">
        <v>4.46159179280433</v>
      </c>
      <c r="T21" s="231">
        <v>3.948913845987279</v>
      </c>
      <c r="U21" s="231">
        <v>4.5331077970321259</v>
      </c>
      <c r="V21" s="231">
        <v>3.181735138295497</v>
      </c>
      <c r="W21" s="231">
        <v>1.4801113535100039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52.437071313548813</v>
      </c>
      <c r="C23" s="231">
        <v>57.259875569600212</v>
      </c>
      <c r="D23" s="231">
        <v>70.699851987079612</v>
      </c>
      <c r="E23" s="231">
        <v>45.298429220080727</v>
      </c>
      <c r="F23" s="231">
        <v>186.6324480191538</v>
      </c>
      <c r="G23" s="231">
        <v>99.875777333761192</v>
      </c>
      <c r="H23" s="231">
        <v>21.53827930088897</v>
      </c>
      <c r="I23" s="231">
        <v>51.131412885318447</v>
      </c>
      <c r="J23" s="231">
        <v>43.736513511630363</v>
      </c>
      <c r="K23" s="231">
        <v>28.137377366462999</v>
      </c>
      <c r="L23" s="231">
        <v>21.50613183578638</v>
      </c>
      <c r="M23" s="231">
        <v>55.414059902156787</v>
      </c>
      <c r="N23" s="231">
        <v>17.101600856713009</v>
      </c>
      <c r="O23" s="231">
        <v>19.05746566669664</v>
      </c>
      <c r="P23" s="231">
        <v>17.216551618727369</v>
      </c>
      <c r="Q23" s="231">
        <v>37.844308995968113</v>
      </c>
      <c r="R23" s="231">
        <v>63.744979770945179</v>
      </c>
      <c r="S23" s="231">
        <v>39.506957349524221</v>
      </c>
      <c r="T23" s="231">
        <v>41.238222905692702</v>
      </c>
      <c r="U23" s="231">
        <v>42.092308798979403</v>
      </c>
      <c r="V23" s="231">
        <v>33.461079156089752</v>
      </c>
      <c r="W23" s="231">
        <v>31.79574885727957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317.14589210691378</v>
      </c>
      <c r="C25" s="231">
        <v>318.93555482746478</v>
      </c>
      <c r="D25" s="231">
        <v>318.93555482737207</v>
      </c>
      <c r="E25" s="231">
        <v>329.91660712040601</v>
      </c>
      <c r="F25" s="231">
        <v>331.44108159505879</v>
      </c>
      <c r="G25" s="231">
        <v>337.64969996587672</v>
      </c>
      <c r="H25" s="231">
        <v>350.70763595981663</v>
      </c>
      <c r="I25" s="231">
        <v>375.67454448002059</v>
      </c>
      <c r="J25" s="231">
        <v>370.61481003622231</v>
      </c>
      <c r="K25" s="231">
        <v>292.48831684425318</v>
      </c>
      <c r="L25" s="231">
        <v>290.65450910972947</v>
      </c>
      <c r="M25" s="231">
        <v>292.20109586294819</v>
      </c>
      <c r="N25" s="231">
        <v>296.42120009846491</v>
      </c>
      <c r="O25" s="231">
        <v>293.81401944706158</v>
      </c>
      <c r="P25" s="231">
        <v>293.0627588072814</v>
      </c>
      <c r="Q25" s="231">
        <v>288.06944073554621</v>
      </c>
      <c r="R25" s="231">
        <v>378.54683383589793</v>
      </c>
      <c r="S25" s="231">
        <v>384.55652125170491</v>
      </c>
      <c r="T25" s="231">
        <v>386.76599907661279</v>
      </c>
      <c r="U25" s="231">
        <v>386.36829624981118</v>
      </c>
      <c r="V25" s="231">
        <v>385.28566961462172</v>
      </c>
      <c r="W25" s="231">
        <v>385.92636886846191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28.024365134058328</v>
      </c>
      <c r="C27" s="263">
        <v>32.609317851465633</v>
      </c>
      <c r="D27" s="263">
        <v>36.498114917559732</v>
      </c>
      <c r="E27" s="263">
        <v>48.004626889956057</v>
      </c>
      <c r="F27" s="263">
        <v>46.133296036965973</v>
      </c>
      <c r="G27" s="263">
        <v>48.041461529604099</v>
      </c>
      <c r="H27" s="263">
        <v>41.008558447259837</v>
      </c>
      <c r="I27" s="263">
        <v>41.261435041232929</v>
      </c>
      <c r="J27" s="263">
        <v>37.706097162920599</v>
      </c>
      <c r="K27" s="263">
        <v>27.04460302878773</v>
      </c>
      <c r="L27" s="263">
        <v>25.90963972757514</v>
      </c>
      <c r="M27" s="263">
        <v>26.12441645388245</v>
      </c>
      <c r="N27" s="263">
        <v>25.31590939996304</v>
      </c>
      <c r="O27" s="263">
        <v>25.883391214184361</v>
      </c>
      <c r="P27" s="263">
        <v>20.241461317654071</v>
      </c>
      <c r="Q27" s="263">
        <v>21.248564884243731</v>
      </c>
      <c r="R27" s="263">
        <v>23.347425247720249</v>
      </c>
      <c r="S27" s="263">
        <v>29.752304657760298</v>
      </c>
      <c r="T27" s="263">
        <v>26.561278972239752</v>
      </c>
      <c r="U27" s="263">
        <v>27.479694270346489</v>
      </c>
      <c r="V27" s="263">
        <v>26.10189483056709</v>
      </c>
      <c r="W27" s="263">
        <v>31.58983067086049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68.068770717032947</v>
      </c>
      <c r="C28" s="263">
        <f t="shared" si="0"/>
        <v>69.276255546155852</v>
      </c>
      <c r="D28" s="263">
        <f t="shared" si="0"/>
        <v>72.808999119724035</v>
      </c>
      <c r="E28" s="263">
        <f t="shared" si="0"/>
        <v>70.512160089966883</v>
      </c>
      <c r="F28" s="263">
        <f t="shared" si="0"/>
        <v>97.811131430951349</v>
      </c>
      <c r="G28" s="263">
        <f t="shared" si="0"/>
        <v>84.870096047086633</v>
      </c>
      <c r="H28" s="263">
        <f t="shared" si="0"/>
        <v>68.224914373990117</v>
      </c>
      <c r="I28" s="263">
        <f t="shared" si="0"/>
        <v>78.647005899933419</v>
      </c>
      <c r="J28" s="263">
        <f t="shared" si="0"/>
        <v>74.585402668033936</v>
      </c>
      <c r="K28" s="263">
        <f t="shared" si="0"/>
        <v>56.341622286161716</v>
      </c>
      <c r="L28" s="263">
        <f t="shared" si="0"/>
        <v>54.63359558594469</v>
      </c>
      <c r="M28" s="263">
        <f t="shared" si="0"/>
        <v>61.859531348365941</v>
      </c>
      <c r="N28" s="263">
        <f t="shared" si="0"/>
        <v>51.632085865182361</v>
      </c>
      <c r="O28" s="263">
        <f t="shared" si="0"/>
        <v>53.798680603577182</v>
      </c>
      <c r="P28" s="263">
        <f t="shared" si="0"/>
        <v>51.180886994887111</v>
      </c>
      <c r="Q28" s="263">
        <f t="shared" si="0"/>
        <v>56.483360247674121</v>
      </c>
      <c r="R28" s="263">
        <f t="shared" si="0"/>
        <v>76.172881592137657</v>
      </c>
      <c r="S28" s="263">
        <f t="shared" si="0"/>
        <v>71.661809785075022</v>
      </c>
      <c r="T28" s="263">
        <f t="shared" si="0"/>
        <v>72.263107438515874</v>
      </c>
      <c r="U28" s="263">
        <f t="shared" si="0"/>
        <v>72.549814534565286</v>
      </c>
      <c r="V28" s="263">
        <f t="shared" si="0"/>
        <v>69.290621884735501</v>
      </c>
      <c r="W28" s="263">
        <f t="shared" si="0"/>
        <v>69.258987313374206</v>
      </c>
      <c r="DA28" s="70"/>
    </row>
    <row r="29" spans="1:105" ht="12" customHeight="1" x14ac:dyDescent="0.25">
      <c r="A29" s="60" t="s">
        <v>2915</v>
      </c>
      <c r="B29" s="331">
        <v>33.354224861939343</v>
      </c>
      <c r="C29" s="331">
        <v>33.837286584937601</v>
      </c>
      <c r="D29" s="331">
        <v>35.769468838603252</v>
      </c>
      <c r="E29" s="331">
        <v>33.628323736960702</v>
      </c>
      <c r="F29" s="331">
        <v>49.412769203585107</v>
      </c>
      <c r="G29" s="331">
        <v>41.963982792034351</v>
      </c>
      <c r="H29" s="331">
        <v>31.990418099366909</v>
      </c>
      <c r="I29" s="331">
        <v>37.935737926855879</v>
      </c>
      <c r="J29" s="331">
        <v>35.68189679214332</v>
      </c>
      <c r="K29" s="331">
        <v>26.658840170696038</v>
      </c>
      <c r="L29" s="331">
        <v>25.643447335704121</v>
      </c>
      <c r="M29" s="331">
        <v>30.188410874402241</v>
      </c>
      <c r="N29" s="331">
        <v>23.330459520169779</v>
      </c>
      <c r="O29" s="331">
        <v>24.956712790107058</v>
      </c>
      <c r="P29" s="331">
        <v>23.448460346943669</v>
      </c>
      <c r="Q29" s="331">
        <v>27.179502939321871</v>
      </c>
      <c r="R29" s="331">
        <v>37.178131826074313</v>
      </c>
      <c r="S29" s="331">
        <v>33.752157734970133</v>
      </c>
      <c r="T29" s="331">
        <v>34.251032983915152</v>
      </c>
      <c r="U29" s="331">
        <v>34.416241572259722</v>
      </c>
      <c r="V29" s="331">
        <v>32.302781051357798</v>
      </c>
      <c r="W29" s="331">
        <v>31.94809813444606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2.1662230535802709</v>
      </c>
      <c r="C31" s="297">
        <v>1.8385679740055489</v>
      </c>
      <c r="D31" s="297">
        <v>1.6883821242010999</v>
      </c>
      <c r="E31" s="297">
        <v>1.992662608807936</v>
      </c>
      <c r="F31" s="297">
        <v>1.1780938427801291</v>
      </c>
      <c r="G31" s="297">
        <v>1.4610750645900059</v>
      </c>
      <c r="H31" s="297">
        <v>2.4202975887215712</v>
      </c>
      <c r="I31" s="297">
        <v>2.0089875594313211</v>
      </c>
      <c r="J31" s="297">
        <v>1.813431277096657</v>
      </c>
      <c r="K31" s="297">
        <v>1.5913998654812169</v>
      </c>
      <c r="L31" s="297">
        <v>1.6862853140219629</v>
      </c>
      <c r="M31" s="297">
        <v>0.95513407299769137</v>
      </c>
      <c r="N31" s="297">
        <v>1.530527090012809</v>
      </c>
      <c r="O31" s="297">
        <v>0.89977028833697503</v>
      </c>
      <c r="P31" s="297">
        <v>0.49419244545878188</v>
      </c>
      <c r="Q31" s="297">
        <v>0.37195546876583929</v>
      </c>
      <c r="R31" s="297">
        <v>0.34523984374333633</v>
      </c>
      <c r="S31" s="297">
        <v>0.42389835069214948</v>
      </c>
      <c r="T31" s="297">
        <v>0.41576049284488148</v>
      </c>
      <c r="U31" s="297">
        <v>0.41258406242993151</v>
      </c>
      <c r="V31" s="297">
        <v>0.45858458928552231</v>
      </c>
      <c r="W31" s="297">
        <v>0.471289425262711</v>
      </c>
      <c r="DA31" s="122" t="s">
        <v>2918</v>
      </c>
    </row>
    <row r="32" spans="1:105" ht="12" customHeight="1" x14ac:dyDescent="0.25">
      <c r="A32" s="59" t="s">
        <v>160</v>
      </c>
      <c r="B32" s="297">
        <v>4.7807278999993397</v>
      </c>
      <c r="C32" s="297">
        <v>4.5111657914135899</v>
      </c>
      <c r="D32" s="297">
        <v>4.1631805560856856</v>
      </c>
      <c r="E32" s="297">
        <v>5.5732884600848358</v>
      </c>
      <c r="F32" s="297">
        <v>3.7811998346209381</v>
      </c>
      <c r="G32" s="297">
        <v>8.3402883156499801</v>
      </c>
      <c r="H32" s="297">
        <v>4.2362762671177929</v>
      </c>
      <c r="I32" s="297">
        <v>3.4926034570481912</v>
      </c>
      <c r="J32" s="297">
        <v>3.4586425439981361</v>
      </c>
      <c r="K32" s="297">
        <v>3.436133499709074</v>
      </c>
      <c r="L32" s="297">
        <v>3.9964124998760151</v>
      </c>
      <c r="M32" s="297">
        <v>2.192402635670931</v>
      </c>
      <c r="N32" s="297">
        <v>3.091141108501879</v>
      </c>
      <c r="O32" s="297">
        <v>4.6606496155171806</v>
      </c>
      <c r="P32" s="297">
        <v>5.105813645789933</v>
      </c>
      <c r="Q32" s="297">
        <v>4.8210483773258002</v>
      </c>
      <c r="R32" s="297">
        <v>3.854105598173251</v>
      </c>
      <c r="S32" s="297">
        <v>4.783811768433182</v>
      </c>
      <c r="T32" s="297">
        <v>5.3908296005479128</v>
      </c>
      <c r="U32" s="297">
        <v>5.0070800531414701</v>
      </c>
      <c r="V32" s="297">
        <v>4.7790796597895726</v>
      </c>
      <c r="W32" s="297">
        <v>5.7302970303992771</v>
      </c>
      <c r="DA32" s="122" t="s">
        <v>2919</v>
      </c>
    </row>
    <row r="33" spans="1:105" ht="12" customHeight="1" x14ac:dyDescent="0.25">
      <c r="A33" s="59" t="s">
        <v>70</v>
      </c>
      <c r="B33" s="297">
        <v>5.022032922307794</v>
      </c>
      <c r="C33" s="297">
        <v>4.4493844068452404</v>
      </c>
      <c r="D33" s="297">
        <v>4.5666182092068928</v>
      </c>
      <c r="E33" s="297">
        <v>5.6732734587201854</v>
      </c>
      <c r="F33" s="297">
        <v>2.0124866937154708</v>
      </c>
      <c r="G33" s="297">
        <v>2.495891260298889</v>
      </c>
      <c r="H33" s="297">
        <v>12.40343797449691</v>
      </c>
      <c r="I33" s="297">
        <v>9.1516183762503154</v>
      </c>
      <c r="J33" s="297">
        <v>8.0543025416127509</v>
      </c>
      <c r="K33" s="297">
        <v>5.0971366457882983</v>
      </c>
      <c r="L33" s="297">
        <v>6.1212067059609208</v>
      </c>
      <c r="M33" s="297">
        <v>3.5351131434548599</v>
      </c>
      <c r="N33" s="297">
        <v>3.4859999768417191</v>
      </c>
      <c r="O33" s="297">
        <v>5.7637960250638596</v>
      </c>
      <c r="P33" s="297">
        <v>3.376787378674063</v>
      </c>
      <c r="Q33" s="297">
        <v>1.906147924378587</v>
      </c>
      <c r="R33" s="297">
        <v>2.6538720007669521</v>
      </c>
      <c r="S33" s="297">
        <v>2.8964720396103059</v>
      </c>
      <c r="T33" s="297">
        <v>2.4857661371430479</v>
      </c>
      <c r="U33" s="297">
        <v>2.8191621856179601</v>
      </c>
      <c r="V33" s="297">
        <v>2.3500933214371011</v>
      </c>
      <c r="W33" s="297">
        <v>1.1452056838695921</v>
      </c>
      <c r="DA33" s="122" t="s">
        <v>2920</v>
      </c>
    </row>
    <row r="34" spans="1:105" ht="12" customHeight="1" x14ac:dyDescent="0.25">
      <c r="A34" s="59" t="s">
        <v>162</v>
      </c>
      <c r="B34" s="297">
        <v>21.385240986051929</v>
      </c>
      <c r="C34" s="297">
        <v>23.038168412673219</v>
      </c>
      <c r="D34" s="297">
        <v>25.351287949109569</v>
      </c>
      <c r="E34" s="297">
        <v>20.389099209347741</v>
      </c>
      <c r="F34" s="297">
        <v>42.44098883246857</v>
      </c>
      <c r="G34" s="297">
        <v>29.66672815149548</v>
      </c>
      <c r="H34" s="297">
        <v>12.93040626903063</v>
      </c>
      <c r="I34" s="297">
        <v>23.282528534126051</v>
      </c>
      <c r="J34" s="297">
        <v>22.355520429435781</v>
      </c>
      <c r="K34" s="297">
        <v>16.534170159717451</v>
      </c>
      <c r="L34" s="297">
        <v>13.839542815845221</v>
      </c>
      <c r="M34" s="297">
        <v>23.505761022278762</v>
      </c>
      <c r="N34" s="297">
        <v>15.22279134481338</v>
      </c>
      <c r="O34" s="297">
        <v>13.63249686118905</v>
      </c>
      <c r="P34" s="297">
        <v>14.47166687702089</v>
      </c>
      <c r="Q34" s="297">
        <v>20.080351168851639</v>
      </c>
      <c r="R34" s="297">
        <v>30.32491438339077</v>
      </c>
      <c r="S34" s="297">
        <v>25.64797557623449</v>
      </c>
      <c r="T34" s="297">
        <v>25.958676753379319</v>
      </c>
      <c r="U34" s="297">
        <v>26.177415271070359</v>
      </c>
      <c r="V34" s="297">
        <v>24.715023480845609</v>
      </c>
      <c r="W34" s="297">
        <v>24.60130599491448</v>
      </c>
      <c r="DA34" s="122" t="s">
        <v>2921</v>
      </c>
    </row>
    <row r="35" spans="1:105" ht="12" customHeight="1" x14ac:dyDescent="0.25">
      <c r="A35" s="60" t="s">
        <v>2922</v>
      </c>
      <c r="B35" s="331">
        <v>32.319300971840761</v>
      </c>
      <c r="C35" s="331">
        <v>32.6518477773323</v>
      </c>
      <c r="D35" s="331">
        <v>33.92003327961995</v>
      </c>
      <c r="E35" s="331">
        <v>32.780876789762083</v>
      </c>
      <c r="F35" s="331">
        <v>44.455345472070007</v>
      </c>
      <c r="G35" s="331">
        <v>38.800005432009193</v>
      </c>
      <c r="H35" s="331">
        <v>32.729491279130912</v>
      </c>
      <c r="I35" s="331">
        <v>37.184649593484977</v>
      </c>
      <c r="J35" s="331">
        <v>35.680762528632442</v>
      </c>
      <c r="K35" s="331">
        <v>27.371277583090659</v>
      </c>
      <c r="L35" s="331">
        <v>26.775649128225599</v>
      </c>
      <c r="M35" s="331">
        <v>29.438264366794261</v>
      </c>
      <c r="N35" s="331">
        <v>26.1378734048448</v>
      </c>
      <c r="O35" s="331">
        <v>26.629712154138129</v>
      </c>
      <c r="P35" s="331">
        <v>26.00238721908412</v>
      </c>
      <c r="Q35" s="331">
        <v>27.48774065157928</v>
      </c>
      <c r="R35" s="331">
        <v>36.999243334634272</v>
      </c>
      <c r="S35" s="331">
        <v>35.366720028074099</v>
      </c>
      <c r="T35" s="331">
        <v>35.741879670648594</v>
      </c>
      <c r="U35" s="331">
        <v>35.784881144327223</v>
      </c>
      <c r="V35" s="331">
        <v>34.756909651277958</v>
      </c>
      <c r="W35" s="331">
        <v>34.610903651504167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0.43031991077318049</v>
      </c>
      <c r="C38" s="231">
        <v>0.37020828248725968</v>
      </c>
      <c r="D38" s="231">
        <v>0.38146369439524053</v>
      </c>
      <c r="E38" s="231">
        <v>0.35865993362805759</v>
      </c>
      <c r="F38" s="231">
        <v>0.41970634379805449</v>
      </c>
      <c r="G38" s="231">
        <v>0.39849881847066299</v>
      </c>
      <c r="H38" s="231">
        <v>0.32661158918296562</v>
      </c>
      <c r="I38" s="231">
        <v>0.35743648918142579</v>
      </c>
      <c r="J38" s="231">
        <v>0.2874249510344688</v>
      </c>
      <c r="K38" s="231">
        <v>0.21940398841071301</v>
      </c>
      <c r="L38" s="231">
        <v>0.21229296690756849</v>
      </c>
      <c r="M38" s="231">
        <v>0.18242064216756701</v>
      </c>
      <c r="N38" s="231">
        <v>0.13929883392770451</v>
      </c>
      <c r="O38" s="231">
        <v>0.1019026261477492</v>
      </c>
      <c r="P38" s="231">
        <v>4.7630781031703547E-2</v>
      </c>
      <c r="Q38" s="231">
        <v>5.6791614258505242E-2</v>
      </c>
      <c r="R38" s="231">
        <v>5.8793769351083443E-2</v>
      </c>
      <c r="S38" s="231">
        <v>5.2898847180017618E-2</v>
      </c>
      <c r="T38" s="231">
        <v>5.3508724490351343E-2</v>
      </c>
      <c r="U38" s="231">
        <v>5.374677642909708E-2</v>
      </c>
      <c r="V38" s="231">
        <v>5.0299348602668749E-2</v>
      </c>
      <c r="W38" s="231">
        <v>4.9347207223573372E-2</v>
      </c>
      <c r="DA38" s="73" t="s">
        <v>2926</v>
      </c>
    </row>
    <row r="39" spans="1:105" ht="12" customHeight="1" x14ac:dyDescent="0.25">
      <c r="A39" s="64" t="s">
        <v>160</v>
      </c>
      <c r="B39" s="231">
        <v>0.94969093785536984</v>
      </c>
      <c r="C39" s="231">
        <v>0.90835419917385352</v>
      </c>
      <c r="D39" s="231">
        <v>0.94060592835897694</v>
      </c>
      <c r="E39" s="231">
        <v>1.00313784197509</v>
      </c>
      <c r="F39" s="231">
        <v>1.347085860336465</v>
      </c>
      <c r="G39" s="231">
        <v>2.2747599490542481</v>
      </c>
      <c r="H39" s="231">
        <v>0.57167223165820125</v>
      </c>
      <c r="I39" s="231">
        <v>0.62139952630846207</v>
      </c>
      <c r="J39" s="231">
        <v>0.54818739282250128</v>
      </c>
      <c r="K39" s="231">
        <v>0.4737347356252688</v>
      </c>
      <c r="L39" s="231">
        <v>0.50312379496541215</v>
      </c>
      <c r="M39" s="231">
        <v>0.41872602809964288</v>
      </c>
      <c r="N39" s="231">
        <v>0.28133598858201198</v>
      </c>
      <c r="O39" s="231">
        <v>0.5278374286547125</v>
      </c>
      <c r="P39" s="231">
        <v>0.49210362073733449</v>
      </c>
      <c r="Q39" s="231">
        <v>0.73609650282906358</v>
      </c>
      <c r="R39" s="231">
        <v>0.65634775272977552</v>
      </c>
      <c r="S39" s="231">
        <v>0.59697832573096488</v>
      </c>
      <c r="T39" s="231">
        <v>0.69380429558460022</v>
      </c>
      <c r="U39" s="231">
        <v>0.6522656512561954</v>
      </c>
      <c r="V39" s="231">
        <v>0.52418812019435701</v>
      </c>
      <c r="W39" s="231">
        <v>0.60000106060965286</v>
      </c>
      <c r="DA39" s="73" t="s">
        <v>2927</v>
      </c>
    </row>
    <row r="40" spans="1:105" ht="12" customHeight="1" x14ac:dyDescent="0.25">
      <c r="A40" s="64" t="s">
        <v>70</v>
      </c>
      <c r="B40" s="231">
        <v>0.99762614725002308</v>
      </c>
      <c r="C40" s="231">
        <v>0.89591409329030292</v>
      </c>
      <c r="D40" s="231">
        <v>1.031756394483808</v>
      </c>
      <c r="E40" s="231">
        <v>1.021134171517204</v>
      </c>
      <c r="F40" s="231">
        <v>0.71696617153035702</v>
      </c>
      <c r="G40" s="231">
        <v>0.68073827441539458</v>
      </c>
      <c r="H40" s="231">
        <v>1.673805158118024</v>
      </c>
      <c r="I40" s="231">
        <v>1.6282442006067379</v>
      </c>
      <c r="J40" s="231">
        <v>1.2765896027481229</v>
      </c>
      <c r="K40" s="231">
        <v>0.70273482725360703</v>
      </c>
      <c r="L40" s="231">
        <v>0.77062233885174081</v>
      </c>
      <c r="M40" s="231">
        <v>0.67516972537697406</v>
      </c>
      <c r="N40" s="231">
        <v>0.31727352950152121</v>
      </c>
      <c r="O40" s="231">
        <v>0.65277322350746148</v>
      </c>
      <c r="P40" s="231">
        <v>0.32545827380046288</v>
      </c>
      <c r="Q40" s="231">
        <v>0.29103811270781133</v>
      </c>
      <c r="R40" s="231">
        <v>0.45194997370115131</v>
      </c>
      <c r="S40" s="231">
        <v>0.36145465424519541</v>
      </c>
      <c r="T40" s="231">
        <v>0.31992018883202988</v>
      </c>
      <c r="U40" s="231">
        <v>0.36724850401487757</v>
      </c>
      <c r="V40" s="231">
        <v>0.25776741300429967</v>
      </c>
      <c r="W40" s="231">
        <v>0.1199108216018743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4.2481751718832497</v>
      </c>
      <c r="C42" s="231">
        <v>4.6388933562933072</v>
      </c>
      <c r="D42" s="231">
        <v>5.7277294163018677</v>
      </c>
      <c r="E42" s="231">
        <v>3.6698400104648061</v>
      </c>
      <c r="F42" s="231">
        <v>15.11997737634716</v>
      </c>
      <c r="G42" s="231">
        <v>8.0914091293309021</v>
      </c>
      <c r="H42" s="231">
        <v>1.744917881168583</v>
      </c>
      <c r="I42" s="231">
        <v>4.1423976069120521</v>
      </c>
      <c r="J42" s="231">
        <v>3.5433018311386291</v>
      </c>
      <c r="K42" s="231">
        <v>2.279542028870571</v>
      </c>
      <c r="L42" s="231">
        <v>1.7423134629646899</v>
      </c>
      <c r="M42" s="231">
        <v>4.4893550984562367</v>
      </c>
      <c r="N42" s="231">
        <v>1.3854815751346881</v>
      </c>
      <c r="O42" s="231">
        <v>1.543935434535979</v>
      </c>
      <c r="P42" s="231">
        <v>1.39479428007693</v>
      </c>
      <c r="Q42" s="231">
        <v>3.065946473486779</v>
      </c>
      <c r="R42" s="231">
        <v>5.1642823218687166</v>
      </c>
      <c r="S42" s="231">
        <v>3.2006454808534359</v>
      </c>
      <c r="T42" s="231">
        <v>3.3409034923597192</v>
      </c>
      <c r="U42" s="231">
        <v>3.4100970303592151</v>
      </c>
      <c r="V42" s="231">
        <v>2.7108402916963059</v>
      </c>
      <c r="W42" s="231">
        <v>2.5759240072591481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25.693488804078939</v>
      </c>
      <c r="C44" s="231">
        <v>25.838477846087581</v>
      </c>
      <c r="D44" s="231">
        <v>25.83847784608006</v>
      </c>
      <c r="E44" s="231">
        <v>26.728104832176911</v>
      </c>
      <c r="F44" s="231">
        <v>26.851609720057962</v>
      </c>
      <c r="G44" s="231">
        <v>27.35459926073797</v>
      </c>
      <c r="H44" s="231">
        <v>28.412484419003139</v>
      </c>
      <c r="I44" s="231">
        <v>30.435171770476298</v>
      </c>
      <c r="J44" s="231">
        <v>30.02525875088871</v>
      </c>
      <c r="K44" s="231">
        <v>23.6958620029305</v>
      </c>
      <c r="L44" s="231">
        <v>23.54729656453619</v>
      </c>
      <c r="M44" s="231">
        <v>23.672592872693841</v>
      </c>
      <c r="N44" s="231">
        <v>24.014483477698871</v>
      </c>
      <c r="O44" s="231">
        <v>23.80326344129222</v>
      </c>
      <c r="P44" s="231">
        <v>23.742400263437691</v>
      </c>
      <c r="Q44" s="231">
        <v>23.33786794829712</v>
      </c>
      <c r="R44" s="231">
        <v>30.66786951698354</v>
      </c>
      <c r="S44" s="231">
        <v>31.15474272006448</v>
      </c>
      <c r="T44" s="231">
        <v>31.333742969381881</v>
      </c>
      <c r="U44" s="231">
        <v>31.301523182267839</v>
      </c>
      <c r="V44" s="231">
        <v>31.213814477780321</v>
      </c>
      <c r="W44" s="231">
        <v>31.265720554809921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2.3952448832528481</v>
      </c>
      <c r="C46" s="331">
        <v>2.78712118388595</v>
      </c>
      <c r="D46" s="331">
        <v>3.1194970015008319</v>
      </c>
      <c r="E46" s="331">
        <v>4.1029595632441049</v>
      </c>
      <c r="F46" s="331">
        <v>3.943016755296235</v>
      </c>
      <c r="G46" s="331">
        <v>4.1061078230430841</v>
      </c>
      <c r="H46" s="331">
        <v>3.5050049954922939</v>
      </c>
      <c r="I46" s="331">
        <v>3.526618379592557</v>
      </c>
      <c r="J46" s="331">
        <v>3.2227433472581701</v>
      </c>
      <c r="K46" s="331">
        <v>2.311504532375019</v>
      </c>
      <c r="L46" s="331">
        <v>2.2144991220149679</v>
      </c>
      <c r="M46" s="331">
        <v>2.2328561071694391</v>
      </c>
      <c r="N46" s="331">
        <v>2.163752940167782</v>
      </c>
      <c r="O46" s="331">
        <v>2.212255659331996</v>
      </c>
      <c r="P46" s="331">
        <v>1.7300394288593219</v>
      </c>
      <c r="Q46" s="331">
        <v>1.816116656772967</v>
      </c>
      <c r="R46" s="331">
        <v>1.99550643142908</v>
      </c>
      <c r="S46" s="331">
        <v>2.542932022030794</v>
      </c>
      <c r="T46" s="331">
        <v>2.2701947839521139</v>
      </c>
      <c r="U46" s="331">
        <v>2.3486918179783318</v>
      </c>
      <c r="V46" s="331">
        <v>2.2309311820997508</v>
      </c>
      <c r="W46" s="331">
        <v>2.6999855274239728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22.165596149621869</v>
      </c>
      <c r="C48" s="318">
        <v>25.792019435680601</v>
      </c>
      <c r="D48" s="318">
        <v>28.867825251888721</v>
      </c>
      <c r="E48" s="318">
        <v>37.968787798260983</v>
      </c>
      <c r="F48" s="318">
        <v>36.488677053511388</v>
      </c>
      <c r="G48" s="318">
        <v>37.997921794440728</v>
      </c>
      <c r="H48" s="318">
        <v>32.435316228285707</v>
      </c>
      <c r="I48" s="318">
        <v>32.635326484749541</v>
      </c>
      <c r="J48" s="318">
        <v>29.82326693552714</v>
      </c>
      <c r="K48" s="318">
        <v>21.39066294259845</v>
      </c>
      <c r="L48" s="318">
        <v>20.492974875126539</v>
      </c>
      <c r="M48" s="318">
        <v>20.662850415746011</v>
      </c>
      <c r="N48" s="318">
        <v>20.023369708312661</v>
      </c>
      <c r="O48" s="318">
        <v>20.472213871458312</v>
      </c>
      <c r="P48" s="318">
        <v>16.009784874664181</v>
      </c>
      <c r="Q48" s="318">
        <v>16.80634354177705</v>
      </c>
      <c r="R48" s="318">
        <v>18.46641651644472</v>
      </c>
      <c r="S48" s="318">
        <v>23.532292931872981</v>
      </c>
      <c r="T48" s="318">
        <v>21.008382530692881</v>
      </c>
      <c r="U48" s="318">
        <v>21.73479408357149</v>
      </c>
      <c r="V48" s="318">
        <v>20.645037159151109</v>
      </c>
      <c r="W48" s="318">
        <v>24.985666070781459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1.0000000000000002</v>
      </c>
      <c r="D52" s="234">
        <f t="shared" si="1"/>
        <v>1.0000000000000004</v>
      </c>
      <c r="E52" s="234">
        <f t="shared" si="1"/>
        <v>0.99999999999999989</v>
      </c>
      <c r="F52" s="234">
        <f t="shared" si="1"/>
        <v>1</v>
      </c>
      <c r="G52" s="234">
        <f t="shared" si="1"/>
        <v>1</v>
      </c>
      <c r="H52" s="234">
        <f t="shared" si="1"/>
        <v>1</v>
      </c>
      <c r="I52" s="234">
        <f t="shared" si="1"/>
        <v>1.0000000000000002</v>
      </c>
      <c r="J52" s="234">
        <f t="shared" si="1"/>
        <v>1</v>
      </c>
      <c r="K52" s="234">
        <f t="shared" si="1"/>
        <v>1.0000000000000002</v>
      </c>
      <c r="L52" s="234">
        <f t="shared" si="1"/>
        <v>1.0000000000000002</v>
      </c>
      <c r="M52" s="234">
        <f t="shared" si="1"/>
        <v>0.99999999999999978</v>
      </c>
      <c r="N52" s="234">
        <f t="shared" si="1"/>
        <v>0.99999999999999967</v>
      </c>
      <c r="O52" s="234">
        <f t="shared" si="1"/>
        <v>1.0000000000000002</v>
      </c>
      <c r="P52" s="234">
        <f t="shared" si="1"/>
        <v>0.99999999999999978</v>
      </c>
      <c r="Q52" s="234">
        <f t="shared" si="1"/>
        <v>1</v>
      </c>
      <c r="R52" s="234">
        <f t="shared" si="1"/>
        <v>0.99999999999999956</v>
      </c>
      <c r="S52" s="234">
        <f t="shared" si="1"/>
        <v>1</v>
      </c>
      <c r="T52" s="234">
        <f t="shared" si="1"/>
        <v>0.99999999999999989</v>
      </c>
      <c r="U52" s="234">
        <f t="shared" si="1"/>
        <v>1</v>
      </c>
      <c r="V52" s="234">
        <f t="shared" si="1"/>
        <v>0.99999999999999978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9.1828037690291405E-3</v>
      </c>
      <c r="C53" s="301">
        <f t="shared" si="2"/>
        <v>1.0237327739386907E-2</v>
      </c>
      <c r="D53" s="301">
        <f t="shared" si="2"/>
        <v>1.0815204756984236E-2</v>
      </c>
      <c r="E53" s="301">
        <f t="shared" si="2"/>
        <v>1.3478962374400594E-2</v>
      </c>
      <c r="F53" s="301">
        <f t="shared" si="2"/>
        <v>1.0488638427677034E-2</v>
      </c>
      <c r="G53" s="301">
        <f t="shared" si="2"/>
        <v>1.196525995550045E-2</v>
      </c>
      <c r="H53" s="301">
        <f t="shared" si="2"/>
        <v>1.2124144456218174E-2</v>
      </c>
      <c r="I53" s="301">
        <f t="shared" si="2"/>
        <v>1.1085166587490683E-2</v>
      </c>
      <c r="J53" s="301">
        <f t="shared" si="2"/>
        <v>1.0703895673787741E-2</v>
      </c>
      <c r="K53" s="301">
        <f t="shared" si="2"/>
        <v>1.0192333358087205E-2</v>
      </c>
      <c r="L53" s="301">
        <f t="shared" si="2"/>
        <v>1.0041718754677253E-2</v>
      </c>
      <c r="M53" s="301">
        <f t="shared" si="2"/>
        <v>9.3541484291069059E-3</v>
      </c>
      <c r="N53" s="301">
        <f t="shared" si="2"/>
        <v>1.0086300352063784E-2</v>
      </c>
      <c r="O53" s="301">
        <f t="shared" si="2"/>
        <v>1.0087629182758384E-2</v>
      </c>
      <c r="P53" s="301">
        <f t="shared" si="2"/>
        <v>8.4760893826405209E-3</v>
      </c>
      <c r="Q53" s="301">
        <f t="shared" si="2"/>
        <v>8.3735221043601711E-3</v>
      </c>
      <c r="R53" s="301">
        <f t="shared" si="2"/>
        <v>7.0784592700775563E-3</v>
      </c>
      <c r="S53" s="301">
        <f t="shared" si="2"/>
        <v>8.9714683738172096E-3</v>
      </c>
      <c r="T53" s="301">
        <f t="shared" si="2"/>
        <v>8.1189930567243766E-3</v>
      </c>
      <c r="U53" s="301">
        <f t="shared" si="2"/>
        <v>8.3293162264516628E-3</v>
      </c>
      <c r="V53" s="301">
        <f t="shared" si="2"/>
        <v>8.1886391945828422E-3</v>
      </c>
      <c r="W53" s="301">
        <f t="shared" si="2"/>
        <v>9.5539558105622712E-3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9.9813084445968935E-3</v>
      </c>
      <c r="C54" s="235">
        <f t="shared" si="3"/>
        <v>1.1127530151507508E-2</v>
      </c>
      <c r="D54" s="235">
        <f t="shared" si="3"/>
        <v>1.175565734454808E-2</v>
      </c>
      <c r="E54" s="235">
        <f t="shared" si="3"/>
        <v>1.4651046059131076E-2</v>
      </c>
      <c r="F54" s="235">
        <f t="shared" si="3"/>
        <v>1.1400693943127215E-2</v>
      </c>
      <c r="G54" s="235">
        <f t="shared" si="3"/>
        <v>1.3005717342935272E-2</v>
      </c>
      <c r="H54" s="235">
        <f t="shared" si="3"/>
        <v>1.3178417887193669E-2</v>
      </c>
      <c r="I54" s="235">
        <f t="shared" si="3"/>
        <v>1.2049094116837701E-2</v>
      </c>
      <c r="J54" s="235">
        <f t="shared" si="3"/>
        <v>1.1634669210638849E-2</v>
      </c>
      <c r="K54" s="235">
        <f t="shared" si="3"/>
        <v>1.1078623215312179E-2</v>
      </c>
      <c r="L54" s="235">
        <f t="shared" si="3"/>
        <v>1.0914911689866583E-2</v>
      </c>
      <c r="M54" s="235">
        <f t="shared" si="3"/>
        <v>1.0167552640333595E-2</v>
      </c>
      <c r="N54" s="235">
        <f t="shared" si="3"/>
        <v>1.0963369947895419E-2</v>
      </c>
      <c r="O54" s="235">
        <f t="shared" si="3"/>
        <v>1.0964814329085203E-2</v>
      </c>
      <c r="P54" s="235">
        <f t="shared" si="3"/>
        <v>9.2131406333049188E-3</v>
      </c>
      <c r="Q54" s="235">
        <f t="shared" si="3"/>
        <v>9.1016544612610561E-3</v>
      </c>
      <c r="R54" s="235">
        <f t="shared" si="3"/>
        <v>7.6939774674756036E-3</v>
      </c>
      <c r="S54" s="235">
        <f t="shared" si="3"/>
        <v>9.7515960584969707E-3</v>
      </c>
      <c r="T54" s="235">
        <f t="shared" si="3"/>
        <v>8.8249924529612798E-3</v>
      </c>
      <c r="U54" s="235">
        <f t="shared" si="3"/>
        <v>9.0536045939691948E-3</v>
      </c>
      <c r="V54" s="235">
        <f t="shared" si="3"/>
        <v>8.9006947767204768E-3</v>
      </c>
      <c r="W54" s="235">
        <f t="shared" si="3"/>
        <v>1.0384734576698121E-2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2.4753644942600298E-2</v>
      </c>
      <c r="C55" s="235">
        <f t="shared" si="4"/>
        <v>2.7596274775738613E-2</v>
      </c>
      <c r="D55" s="235">
        <f t="shared" si="4"/>
        <v>2.9154030214479248E-2</v>
      </c>
      <c r="E55" s="235">
        <f t="shared" si="4"/>
        <v>3.6334594226645076E-2</v>
      </c>
      <c r="F55" s="235">
        <f t="shared" si="4"/>
        <v>2.8273720978955488E-2</v>
      </c>
      <c r="G55" s="235">
        <f t="shared" si="4"/>
        <v>3.2254179010479465E-2</v>
      </c>
      <c r="H55" s="235">
        <f t="shared" si="4"/>
        <v>3.2682476360240298E-2</v>
      </c>
      <c r="I55" s="235">
        <f t="shared" si="4"/>
        <v>2.9881753409757492E-2</v>
      </c>
      <c r="J55" s="235">
        <f t="shared" si="4"/>
        <v>2.8853979642384342E-2</v>
      </c>
      <c r="K55" s="235">
        <f t="shared" si="4"/>
        <v>2.7474985573974205E-2</v>
      </c>
      <c r="L55" s="235">
        <f t="shared" si="4"/>
        <v>2.7068980990869133E-2</v>
      </c>
      <c r="M55" s="235">
        <f t="shared" si="4"/>
        <v>2.5215530548027307E-2</v>
      </c>
      <c r="N55" s="235">
        <f t="shared" si="4"/>
        <v>2.7189157470780632E-2</v>
      </c>
      <c r="O55" s="235">
        <f t="shared" si="4"/>
        <v>2.7192739536131289E-2</v>
      </c>
      <c r="P55" s="235">
        <f t="shared" si="4"/>
        <v>2.2848588770596201E-2</v>
      </c>
      <c r="Q55" s="235">
        <f t="shared" si="4"/>
        <v>2.2572103063927422E-2</v>
      </c>
      <c r="R55" s="235">
        <f t="shared" si="4"/>
        <v>1.9081064119339498E-2</v>
      </c>
      <c r="S55" s="235">
        <f t="shared" si="4"/>
        <v>2.418395822507249E-2</v>
      </c>
      <c r="T55" s="235">
        <f t="shared" si="4"/>
        <v>2.1885981283343979E-2</v>
      </c>
      <c r="U55" s="235">
        <f t="shared" si="4"/>
        <v>2.2452939393043606E-2</v>
      </c>
      <c r="V55" s="235">
        <f t="shared" si="4"/>
        <v>2.2073723046266792E-2</v>
      </c>
      <c r="W55" s="235">
        <f t="shared" si="4"/>
        <v>2.5754141750211335E-2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7.5857944178936376E-2</v>
      </c>
      <c r="C56" s="235">
        <f t="shared" si="5"/>
        <v>8.4569229151457051E-2</v>
      </c>
      <c r="D56" s="235">
        <f t="shared" si="5"/>
        <v>8.9342995818565404E-2</v>
      </c>
      <c r="E56" s="235">
        <f t="shared" si="5"/>
        <v>0.11134795004939622</v>
      </c>
      <c r="F56" s="235">
        <f t="shared" si="5"/>
        <v>8.664527396776682E-2</v>
      </c>
      <c r="G56" s="235">
        <f t="shared" si="5"/>
        <v>9.8843451806308102E-2</v>
      </c>
      <c r="H56" s="235">
        <f t="shared" si="5"/>
        <v>0.10015597594267185</v>
      </c>
      <c r="I56" s="235">
        <f t="shared" si="5"/>
        <v>9.1573115287966494E-2</v>
      </c>
      <c r="J56" s="235">
        <f t="shared" si="5"/>
        <v>8.8423486000855242E-2</v>
      </c>
      <c r="K56" s="235">
        <f t="shared" si="5"/>
        <v>8.419753643637258E-2</v>
      </c>
      <c r="L56" s="235">
        <f t="shared" si="5"/>
        <v>8.2953328842986035E-2</v>
      </c>
      <c r="M56" s="235">
        <f t="shared" si="5"/>
        <v>7.7273400066535311E-2</v>
      </c>
      <c r="N56" s="235">
        <f t="shared" si="5"/>
        <v>8.3321611604005169E-2</v>
      </c>
      <c r="O56" s="235">
        <f t="shared" si="5"/>
        <v>8.3332588901047555E-2</v>
      </c>
      <c r="P56" s="235">
        <f t="shared" si="5"/>
        <v>7.0019868813117392E-2</v>
      </c>
      <c r="Q56" s="235">
        <f t="shared" si="5"/>
        <v>6.9172573905584026E-2</v>
      </c>
      <c r="R56" s="235">
        <f t="shared" si="5"/>
        <v>5.8474228752814592E-2</v>
      </c>
      <c r="S56" s="235">
        <f t="shared" si="5"/>
        <v>7.4112130044576924E-2</v>
      </c>
      <c r="T56" s="235">
        <f t="shared" si="5"/>
        <v>6.7069942642505737E-2</v>
      </c>
      <c r="U56" s="235">
        <f t="shared" si="5"/>
        <v>6.880739491416589E-2</v>
      </c>
      <c r="V56" s="235">
        <f t="shared" si="5"/>
        <v>6.7645280303075636E-2</v>
      </c>
      <c r="W56" s="235">
        <f t="shared" si="5"/>
        <v>7.8923982782905716E-2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1.8144272005762921E-2</v>
      </c>
      <c r="C57" s="302">
        <f t="shared" si="6"/>
        <v>1.892402531002766E-2</v>
      </c>
      <c r="D57" s="302">
        <f t="shared" si="6"/>
        <v>1.9526281080394687E-2</v>
      </c>
      <c r="E57" s="302">
        <f t="shared" si="6"/>
        <v>2.2726014597652493E-2</v>
      </c>
      <c r="F57" s="302">
        <f t="shared" si="6"/>
        <v>1.9879601740772888E-2</v>
      </c>
      <c r="G57" s="302">
        <f t="shared" si="6"/>
        <v>2.0614705726085866E-2</v>
      </c>
      <c r="H57" s="302">
        <f t="shared" si="6"/>
        <v>2.1206624036443422E-2</v>
      </c>
      <c r="I57" s="302">
        <f t="shared" si="6"/>
        <v>1.9665993921930566E-2</v>
      </c>
      <c r="J57" s="302">
        <f t="shared" si="6"/>
        <v>1.9158314280556414E-2</v>
      </c>
      <c r="K57" s="302">
        <f t="shared" si="6"/>
        <v>1.8473594718281475E-2</v>
      </c>
      <c r="L57" s="302">
        <f t="shared" si="6"/>
        <v>1.8225063363146957E-2</v>
      </c>
      <c r="M57" s="302">
        <f t="shared" si="6"/>
        <v>1.8238784033136713E-2</v>
      </c>
      <c r="N57" s="302">
        <f t="shared" si="6"/>
        <v>1.8017641373313759E-2</v>
      </c>
      <c r="O57" s="302">
        <f t="shared" si="6"/>
        <v>1.8189451000197022E-2</v>
      </c>
      <c r="P57" s="302">
        <f t="shared" si="6"/>
        <v>1.9505439492896556E-2</v>
      </c>
      <c r="Q57" s="302">
        <f t="shared" si="6"/>
        <v>2.1103983874350172E-2</v>
      </c>
      <c r="R57" s="302">
        <f t="shared" si="6"/>
        <v>2.1359067487637436E-2</v>
      </c>
      <c r="S57" s="302">
        <f t="shared" si="6"/>
        <v>2.1698710003116881E-2</v>
      </c>
      <c r="T57" s="302">
        <f t="shared" si="6"/>
        <v>2.1767580281169131E-2</v>
      </c>
      <c r="U57" s="302">
        <f t="shared" si="6"/>
        <v>2.2539748665940253E-2</v>
      </c>
      <c r="V57" s="302">
        <f t="shared" si="6"/>
        <v>2.3350819792267382E-2</v>
      </c>
      <c r="W57" s="302">
        <f t="shared" si="6"/>
        <v>2.4519780210051186E-2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0.66495999294243258</v>
      </c>
      <c r="C58" s="303">
        <f t="shared" si="7"/>
        <v>0.64364543484753067</v>
      </c>
      <c r="D58" s="303">
        <f t="shared" si="7"/>
        <v>0.631123888009542</v>
      </c>
      <c r="E58" s="303">
        <f t="shared" si="7"/>
        <v>0.57794693508929207</v>
      </c>
      <c r="F58" s="303">
        <f t="shared" si="7"/>
        <v>0.63463300823226032</v>
      </c>
      <c r="G58" s="303">
        <f t="shared" si="7"/>
        <v>0.6067806889834565</v>
      </c>
      <c r="H58" s="303">
        <f t="shared" si="7"/>
        <v>0.60758898411023465</v>
      </c>
      <c r="I58" s="303">
        <f t="shared" si="7"/>
        <v>0.6272716013947589</v>
      </c>
      <c r="J58" s="303">
        <f t="shared" si="7"/>
        <v>0.63600195313286834</v>
      </c>
      <c r="K58" s="303">
        <f t="shared" si="7"/>
        <v>0.64771225559691925</v>
      </c>
      <c r="L58" s="303">
        <f t="shared" si="7"/>
        <v>0.65159947363697546</v>
      </c>
      <c r="M58" s="303">
        <f t="shared" si="7"/>
        <v>0.66185658895764632</v>
      </c>
      <c r="N58" s="303">
        <f t="shared" si="7"/>
        <v>0.65388692141175853</v>
      </c>
      <c r="O58" s="303">
        <f t="shared" si="7"/>
        <v>0.65167107063823138</v>
      </c>
      <c r="P58" s="303">
        <f t="shared" si="7"/>
        <v>0.68369266933927919</v>
      </c>
      <c r="Q58" s="303">
        <f t="shared" si="7"/>
        <v>0.68016087972036032</v>
      </c>
      <c r="R58" s="303">
        <f t="shared" si="7"/>
        <v>0.70434692573770319</v>
      </c>
      <c r="S58" s="303">
        <f t="shared" si="7"/>
        <v>0.66962512356074622</v>
      </c>
      <c r="T58" s="303">
        <f t="shared" si="7"/>
        <v>0.68600078421268496</v>
      </c>
      <c r="U58" s="303">
        <f t="shared" si="7"/>
        <v>0.68106893261219603</v>
      </c>
      <c r="V58" s="303">
        <f t="shared" si="7"/>
        <v>0.68465989997665844</v>
      </c>
      <c r="W58" s="303">
        <f t="shared" si="7"/>
        <v>0.65726863123330548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4.6712523520713464E-2</v>
      </c>
      <c r="C59" s="303">
        <f t="shared" si="8"/>
        <v>5.2076841109055159E-2</v>
      </c>
      <c r="D59" s="303">
        <f t="shared" si="8"/>
        <v>5.5016476372485017E-2</v>
      </c>
      <c r="E59" s="303">
        <f t="shared" si="8"/>
        <v>6.8566895556733495E-2</v>
      </c>
      <c r="F59" s="303">
        <f t="shared" si="8"/>
        <v>5.3355247653835376E-2</v>
      </c>
      <c r="G59" s="303">
        <f t="shared" si="8"/>
        <v>6.0866757164937099E-2</v>
      </c>
      <c r="H59" s="303">
        <f t="shared" si="8"/>
        <v>6.1674995712066367E-2</v>
      </c>
      <c r="I59" s="303">
        <f t="shared" si="8"/>
        <v>5.638976046680045E-2</v>
      </c>
      <c r="J59" s="303">
        <f t="shared" si="8"/>
        <v>5.4450251905789816E-2</v>
      </c>
      <c r="K59" s="303">
        <f t="shared" si="8"/>
        <v>5.1847956647661009E-2</v>
      </c>
      <c r="L59" s="303">
        <f t="shared" si="8"/>
        <v>5.1081786708575612E-2</v>
      </c>
      <c r="M59" s="303">
        <f t="shared" si="8"/>
        <v>4.7584146356761239E-2</v>
      </c>
      <c r="N59" s="303">
        <f t="shared" si="8"/>
        <v>5.1308571356150565E-2</v>
      </c>
      <c r="O59" s="303">
        <f t="shared" si="8"/>
        <v>5.1315331060118763E-2</v>
      </c>
      <c r="P59" s="303">
        <f t="shared" si="8"/>
        <v>4.3117498163867014E-2</v>
      </c>
      <c r="Q59" s="303">
        <f t="shared" si="8"/>
        <v>4.2595742878701763E-2</v>
      </c>
      <c r="R59" s="303">
        <f t="shared" si="8"/>
        <v>3.6007814547785837E-2</v>
      </c>
      <c r="S59" s="303">
        <f t="shared" si="8"/>
        <v>4.5637469553765818E-2</v>
      </c>
      <c r="T59" s="303">
        <f t="shared" si="8"/>
        <v>4.1300964679858818E-2</v>
      </c>
      <c r="U59" s="303">
        <f t="shared" si="8"/>
        <v>4.2370869499775837E-2</v>
      </c>
      <c r="V59" s="303">
        <f t="shared" si="8"/>
        <v>4.1655251555051842E-2</v>
      </c>
      <c r="W59" s="303">
        <f t="shared" si="8"/>
        <v>4.8600557818947211E-2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0.11346069885740862</v>
      </c>
      <c r="C60" s="303">
        <f t="shared" si="9"/>
        <v>0.11063367130647632</v>
      </c>
      <c r="D60" s="303">
        <f t="shared" si="9"/>
        <v>0.10975072517642237</v>
      </c>
      <c r="E60" s="303">
        <f t="shared" si="9"/>
        <v>0.10071528995426918</v>
      </c>
      <c r="F60" s="303">
        <f t="shared" si="9"/>
        <v>0.11312300635572513</v>
      </c>
      <c r="G60" s="303">
        <f t="shared" si="9"/>
        <v>0.10752727669368806</v>
      </c>
      <c r="H60" s="303">
        <f t="shared" si="9"/>
        <v>0.10260714984369551</v>
      </c>
      <c r="I60" s="303">
        <f t="shared" si="9"/>
        <v>0.1074825880315715</v>
      </c>
      <c r="J60" s="303">
        <f t="shared" si="9"/>
        <v>0.10770655860301845</v>
      </c>
      <c r="K60" s="303">
        <f t="shared" si="9"/>
        <v>0.10801408275959251</v>
      </c>
      <c r="L60" s="303">
        <f t="shared" si="9"/>
        <v>0.10771209890169289</v>
      </c>
      <c r="M60" s="303">
        <f t="shared" si="9"/>
        <v>0.11267363611499369</v>
      </c>
      <c r="N60" s="303">
        <f t="shared" si="9"/>
        <v>0.10464441628490223</v>
      </c>
      <c r="O60" s="303">
        <f t="shared" si="9"/>
        <v>0.10665901863188866</v>
      </c>
      <c r="P60" s="303">
        <f t="shared" si="9"/>
        <v>0.10902334403605654</v>
      </c>
      <c r="Q60" s="303">
        <f t="shared" si="9"/>
        <v>0.1132288558376512</v>
      </c>
      <c r="R60" s="303">
        <f t="shared" si="9"/>
        <v>0.11747843562355827</v>
      </c>
      <c r="S60" s="303">
        <f t="shared" si="9"/>
        <v>0.10992303621027501</v>
      </c>
      <c r="T60" s="303">
        <f t="shared" si="9"/>
        <v>0.11236416932687029</v>
      </c>
      <c r="U60" s="303">
        <f t="shared" si="9"/>
        <v>0.11186437132942115</v>
      </c>
      <c r="V60" s="303">
        <f t="shared" si="9"/>
        <v>0.11057887956986798</v>
      </c>
      <c r="W60" s="303">
        <f t="shared" si="9"/>
        <v>0.10655408230821281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5.5596621223186225E-2</v>
      </c>
      <c r="C61" s="304">
        <f t="shared" si="10"/>
        <v>5.4037898157570916E-2</v>
      </c>
      <c r="D61" s="304">
        <f t="shared" si="10"/>
        <v>5.3918130885947949E-2</v>
      </c>
      <c r="E61" s="304">
        <f t="shared" si="10"/>
        <v>4.8032656658407308E-2</v>
      </c>
      <c r="F61" s="304">
        <f t="shared" si="10"/>
        <v>5.714810699861024E-2</v>
      </c>
      <c r="G61" s="304">
        <f t="shared" si="10"/>
        <v>5.3166816099098034E-2</v>
      </c>
      <c r="H61" s="304">
        <f t="shared" si="10"/>
        <v>4.8112125219985619E-2</v>
      </c>
      <c r="I61" s="304">
        <f t="shared" si="10"/>
        <v>5.1844710991971341E-2</v>
      </c>
      <c r="J61" s="304">
        <f t="shared" si="10"/>
        <v>5.15271644374585E-2</v>
      </c>
      <c r="K61" s="304">
        <f t="shared" si="10"/>
        <v>5.1108400000394801E-2</v>
      </c>
      <c r="L61" s="304">
        <f t="shared" si="10"/>
        <v>5.0556978832898003E-2</v>
      </c>
      <c r="M61" s="304">
        <f t="shared" si="10"/>
        <v>5.4986482238232597E-2</v>
      </c>
      <c r="N61" s="304">
        <f t="shared" si="10"/>
        <v>4.7284595949144963E-2</v>
      </c>
      <c r="O61" s="304">
        <f t="shared" si="10"/>
        <v>4.9478137095684285E-2</v>
      </c>
      <c r="P61" s="304">
        <f t="shared" si="10"/>
        <v>4.9948910806802797E-2</v>
      </c>
      <c r="Q61" s="304">
        <f t="shared" si="10"/>
        <v>5.4485144059435081E-2</v>
      </c>
      <c r="R61" s="304">
        <f t="shared" si="10"/>
        <v>5.7338368656181284E-2</v>
      </c>
      <c r="S61" s="304">
        <f t="shared" si="10"/>
        <v>5.1772899233264197E-2</v>
      </c>
      <c r="T61" s="304">
        <f t="shared" si="10"/>
        <v>5.3258004066589357E-2</v>
      </c>
      <c r="U61" s="304">
        <f t="shared" si="10"/>
        <v>5.3066313838308572E-2</v>
      </c>
      <c r="V61" s="304">
        <f t="shared" si="10"/>
        <v>5.1551064754360477E-2</v>
      </c>
      <c r="W61" s="304">
        <f t="shared" si="10"/>
        <v>4.9151747812969541E-2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5.3871554256383639E-2</v>
      </c>
      <c r="C62" s="304">
        <f t="shared" si="11"/>
        <v>5.2144761088302405E-2</v>
      </c>
      <c r="D62" s="304">
        <f t="shared" si="11"/>
        <v>5.1130331352655191E-2</v>
      </c>
      <c r="E62" s="304">
        <f t="shared" si="11"/>
        <v>4.6822214872209444E-2</v>
      </c>
      <c r="F62" s="304">
        <f t="shared" si="11"/>
        <v>5.1414621779864007E-2</v>
      </c>
      <c r="G62" s="304">
        <f t="shared" si="11"/>
        <v>4.9158173657415906E-2</v>
      </c>
      <c r="H62" s="304">
        <f t="shared" si="11"/>
        <v>4.9223657468832421E-2</v>
      </c>
      <c r="I62" s="304">
        <f t="shared" si="11"/>
        <v>5.0818239392865075E-2</v>
      </c>
      <c r="J62" s="304">
        <f t="shared" si="11"/>
        <v>5.1525526481304408E-2</v>
      </c>
      <c r="K62" s="304">
        <f t="shared" si="11"/>
        <v>5.247423347307284E-2</v>
      </c>
      <c r="L62" s="304">
        <f t="shared" si="11"/>
        <v>5.2789155392848258E-2</v>
      </c>
      <c r="M62" s="304">
        <f t="shared" si="11"/>
        <v>5.362013282062765E-2</v>
      </c>
      <c r="N62" s="304">
        <f t="shared" si="11"/>
        <v>5.2974472356599106E-2</v>
      </c>
      <c r="O62" s="304">
        <f t="shared" si="11"/>
        <v>5.2794955804570297E-2</v>
      </c>
      <c r="P62" s="304">
        <f t="shared" si="11"/>
        <v>5.5389176975931785E-2</v>
      </c>
      <c r="Q62" s="304">
        <f t="shared" si="11"/>
        <v>5.510304999371169E-2</v>
      </c>
      <c r="R62" s="304">
        <f t="shared" si="11"/>
        <v>5.7062475980386759E-2</v>
      </c>
      <c r="S62" s="304">
        <f t="shared" si="11"/>
        <v>5.4249498553612024E-2</v>
      </c>
      <c r="T62" s="304">
        <f t="shared" si="11"/>
        <v>5.5576168279096408E-2</v>
      </c>
      <c r="U62" s="304">
        <f t="shared" si="11"/>
        <v>5.5176615653524871E-2</v>
      </c>
      <c r="V62" s="304">
        <f t="shared" si="11"/>
        <v>5.5467536904819315E-2</v>
      </c>
      <c r="W62" s="304">
        <f t="shared" si="11"/>
        <v>5.3248440664564016E-2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3.9925233778387572E-3</v>
      </c>
      <c r="C63" s="304">
        <f t="shared" si="12"/>
        <v>4.4510120606030025E-3</v>
      </c>
      <c r="D63" s="304">
        <f t="shared" si="12"/>
        <v>4.7022629378192324E-3</v>
      </c>
      <c r="E63" s="304">
        <f t="shared" si="12"/>
        <v>5.8604184236524318E-3</v>
      </c>
      <c r="F63" s="304">
        <f t="shared" si="12"/>
        <v>4.5602775772508848E-3</v>
      </c>
      <c r="G63" s="304">
        <f t="shared" si="12"/>
        <v>5.2022869371741096E-3</v>
      </c>
      <c r="H63" s="304">
        <f t="shared" si="12"/>
        <v>5.2713671548774675E-3</v>
      </c>
      <c r="I63" s="304">
        <f t="shared" si="12"/>
        <v>4.8196376467350803E-3</v>
      </c>
      <c r="J63" s="304">
        <f t="shared" si="12"/>
        <v>4.6538676842555384E-3</v>
      </c>
      <c r="K63" s="304">
        <f t="shared" si="12"/>
        <v>4.4314492861248717E-3</v>
      </c>
      <c r="L63" s="304">
        <f t="shared" si="12"/>
        <v>4.3659646759466311E-3</v>
      </c>
      <c r="M63" s="304">
        <f t="shared" si="12"/>
        <v>4.067021056133437E-3</v>
      </c>
      <c r="N63" s="304">
        <f t="shared" si="12"/>
        <v>4.385347979158169E-3</v>
      </c>
      <c r="O63" s="304">
        <f t="shared" si="12"/>
        <v>4.3859257316340812E-3</v>
      </c>
      <c r="P63" s="304">
        <f t="shared" si="12"/>
        <v>3.6852562533219663E-3</v>
      </c>
      <c r="Q63" s="304">
        <f t="shared" si="12"/>
        <v>3.640661784504421E-3</v>
      </c>
      <c r="R63" s="304">
        <f t="shared" si="12"/>
        <v>3.0775909869902407E-3</v>
      </c>
      <c r="S63" s="304">
        <f t="shared" si="12"/>
        <v>3.9006384233987871E-3</v>
      </c>
      <c r="T63" s="304">
        <f t="shared" si="12"/>
        <v>3.5299969811845118E-3</v>
      </c>
      <c r="U63" s="304">
        <f t="shared" si="12"/>
        <v>3.6214418375876776E-3</v>
      </c>
      <c r="V63" s="304">
        <f t="shared" si="12"/>
        <v>3.5602779106881912E-3</v>
      </c>
      <c r="W63" s="304">
        <f t="shared" si="12"/>
        <v>4.1538938306792473E-3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3.6946811338519875E-2</v>
      </c>
      <c r="C65" s="237">
        <f t="shared" si="14"/>
        <v>4.1189665608820217E-2</v>
      </c>
      <c r="D65" s="237">
        <f t="shared" si="14"/>
        <v>4.3514741226579209E-2</v>
      </c>
      <c r="E65" s="237">
        <f t="shared" si="14"/>
        <v>5.4232312092479654E-2</v>
      </c>
      <c r="F65" s="237">
        <f t="shared" si="14"/>
        <v>4.2200808699879723E-2</v>
      </c>
      <c r="G65" s="237">
        <f t="shared" si="14"/>
        <v>4.8141963316609249E-2</v>
      </c>
      <c r="H65" s="237">
        <f t="shared" si="14"/>
        <v>4.8781231651236108E-2</v>
      </c>
      <c r="I65" s="237">
        <f t="shared" si="14"/>
        <v>4.4600926782886456E-2</v>
      </c>
      <c r="J65" s="237">
        <f t="shared" si="14"/>
        <v>4.3066891550100801E-2</v>
      </c>
      <c r="K65" s="237">
        <f t="shared" si="14"/>
        <v>4.1008631693799605E-2</v>
      </c>
      <c r="L65" s="237">
        <f t="shared" si="14"/>
        <v>4.0402637111210178E-2</v>
      </c>
      <c r="M65" s="237">
        <f t="shared" si="14"/>
        <v>3.7636212853458868E-2</v>
      </c>
      <c r="N65" s="237">
        <f t="shared" si="14"/>
        <v>4.0582010199129707E-2</v>
      </c>
      <c r="O65" s="237">
        <f t="shared" si="14"/>
        <v>4.0587356720541826E-2</v>
      </c>
      <c r="P65" s="237">
        <f t="shared" si="14"/>
        <v>3.4103361368241512E-2</v>
      </c>
      <c r="Q65" s="237">
        <f t="shared" si="14"/>
        <v>3.369068415380394E-2</v>
      </c>
      <c r="R65" s="237">
        <f t="shared" si="14"/>
        <v>2.8480026993607709E-2</v>
      </c>
      <c r="S65" s="237">
        <f t="shared" si="14"/>
        <v>3.6096507970132398E-2</v>
      </c>
      <c r="T65" s="237">
        <f t="shared" si="14"/>
        <v>3.2666592063881499E-2</v>
      </c>
      <c r="U65" s="237">
        <f t="shared" si="14"/>
        <v>3.3512822765036379E-2</v>
      </c>
      <c r="V65" s="237">
        <f t="shared" si="14"/>
        <v>3.2946811785508547E-2</v>
      </c>
      <c r="W65" s="237">
        <f t="shared" si="14"/>
        <v>3.844013350910578E-2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157.39943783723882</v>
      </c>
      <c r="E69" s="324">
        <f t="shared" si="15"/>
        <v>173.26695378119371</v>
      </c>
      <c r="F69" s="324">
        <f t="shared" si="15"/>
        <v>189.65978100374758</v>
      </c>
      <c r="G69" s="324">
        <f t="shared" si="15"/>
        <v>184.05304269981886</v>
      </c>
      <c r="H69" s="324">
        <f t="shared" si="15"/>
        <v>169.82600109922578</v>
      </c>
      <c r="I69" s="324">
        <f t="shared" si="15"/>
        <v>174.80696134967093</v>
      </c>
      <c r="J69" s="324">
        <f t="shared" si="15"/>
        <v>191.41379190462487</v>
      </c>
      <c r="K69" s="324">
        <f t="shared" si="15"/>
        <v>214.43137637246664</v>
      </c>
      <c r="L69" s="324">
        <f t="shared" si="15"/>
        <v>218.63781843627646</v>
      </c>
      <c r="M69" s="324">
        <f t="shared" si="15"/>
        <v>224.95346932596357</v>
      </c>
      <c r="N69" s="324">
        <f t="shared" si="15"/>
        <v>243.72357443584229</v>
      </c>
      <c r="O69" s="324">
        <f t="shared" si="15"/>
        <v>254.45298575628081</v>
      </c>
      <c r="P69" s="324">
        <f t="shared" si="15"/>
        <v>245.03830676914367</v>
      </c>
      <c r="Q69" s="324">
        <f t="shared" si="15"/>
        <v>242.40479735048899</v>
      </c>
      <c r="R69" s="324">
        <f t="shared" si="15"/>
        <v>254.09199055431421</v>
      </c>
      <c r="S69" s="324">
        <f t="shared" si="15"/>
        <v>249.53256376627644</v>
      </c>
      <c r="T69" s="324">
        <f t="shared" si="15"/>
        <v>249.15069649026788</v>
      </c>
      <c r="U69" s="324">
        <f t="shared" si="15"/>
        <v>238.33551895150276</v>
      </c>
      <c r="V69" s="324">
        <f t="shared" si="15"/>
        <v>241.55493980226925</v>
      </c>
      <c r="W69" s="324">
        <f t="shared" si="15"/>
        <v>213.08249425425731</v>
      </c>
      <c r="DA69" s="95"/>
    </row>
    <row r="70" spans="1:105" ht="12" customHeight="1" x14ac:dyDescent="0.25">
      <c r="A70" s="55" t="s">
        <v>92</v>
      </c>
      <c r="B70" s="336">
        <f>IF(B$6=0,0,B$6/WWP!B$5*1000)</f>
        <v>1.429945674840307</v>
      </c>
      <c r="C70" s="336">
        <f>IF(C$6=0,0,C$6/WWP!C$5*1000)</f>
        <v>1.5290953220001025</v>
      </c>
      <c r="D70" s="336">
        <f>IF(D$6=0,0,D$6/WWP!D$5*1000)</f>
        <v>1.7023071488439492</v>
      </c>
      <c r="E70" s="336">
        <f>IF(E$6=0,0,E$6/WWP!E$5*1000)</f>
        <v>2.335458750743717</v>
      </c>
      <c r="F70" s="336">
        <f>IF(F$6=0,0,F$6/WWP!F$5*1000)</f>
        <v>1.9892728672207178</v>
      </c>
      <c r="G70" s="336">
        <f>IF(G$6=0,0,G$6/WWP!G$5*1000)</f>
        <v>2.2022425015041569</v>
      </c>
      <c r="H70" s="336">
        <f>IF(H$6=0,0,H$6/WWP!H$5*1000)</f>
        <v>2.0589949697488796</v>
      </c>
      <c r="I70" s="336">
        <f>IF(I$6=0,0,I$6/WWP!I$5*1000)</f>
        <v>1.9377642872141467</v>
      </c>
      <c r="J70" s="336">
        <f>IF(J$6=0,0,J$6/WWP!J$5*1000)</f>
        <v>2.0488732590712213</v>
      </c>
      <c r="K70" s="336">
        <f>IF(K$6=0,0,K$6/WWP!K$5*1000)</f>
        <v>2.1855560704216441</v>
      </c>
      <c r="L70" s="336">
        <f>IF(L$6=0,0,L$6/WWP!L$5*1000)</f>
        <v>2.1954994818732771</v>
      </c>
      <c r="M70" s="336">
        <f>IF(M$6=0,0,M$6/WWP!M$5*1000)</f>
        <v>2.1042481417176107</v>
      </c>
      <c r="N70" s="336">
        <f>IF(N$6=0,0,N$6/WWP!N$5*1000)</f>
        <v>2.4582691746384806</v>
      </c>
      <c r="O70" s="336">
        <f>IF(O$6=0,0,O$6/WWP!O$5*1000)</f>
        <v>2.5668273647550621</v>
      </c>
      <c r="P70" s="336">
        <f>IF(P$6=0,0,P$6/WWP!P$5*1000)</f>
        <v>2.0769665903461498</v>
      </c>
      <c r="Q70" s="336">
        <f>IF(Q$6=0,0,Q$6/WWP!Q$5*1000)</f>
        <v>2.0297819288172669</v>
      </c>
      <c r="R70" s="336">
        <f>IF(R$6=0,0,R$6/WWP!R$5*1000)</f>
        <v>1.7985798059916447</v>
      </c>
      <c r="S70" s="336">
        <f>IF(S$6=0,0,S$6/WWP!S$5*1000)</f>
        <v>2.2386735040666759</v>
      </c>
      <c r="T70" s="336">
        <f>IF(T$6=0,0,T$6/WWP!T$5*1000)</f>
        <v>2.0228527748825273</v>
      </c>
      <c r="U70" s="336">
        <f>IF(U$6=0,0,U$6/WWP!U$5*1000)</f>
        <v>1.9851719053425296</v>
      </c>
      <c r="V70" s="336">
        <f>IF(V$6=0,0,V$6/WWP!V$5*1000)</f>
        <v>1.9780062477099611</v>
      </c>
      <c r="W70" s="336">
        <f>IF(W$6=0,0,W$6/WWP!W$5*1000)</f>
        <v>2.0357807341095642</v>
      </c>
      <c r="DA70" s="67"/>
    </row>
    <row r="71" spans="1:105" ht="12" customHeight="1" x14ac:dyDescent="0.25">
      <c r="A71" s="202" t="s">
        <v>93</v>
      </c>
      <c r="B71" s="337">
        <f>IF(B$7=0,0,B$7/WWP!B$5*1000)</f>
        <v>1.554288777000334</v>
      </c>
      <c r="C71" s="337">
        <f>IF(C$7=0,0,C$7/WWP!C$5*1000)</f>
        <v>1.6620601326088071</v>
      </c>
      <c r="D71" s="337">
        <f>IF(D$7=0,0,D$7/WWP!D$5*1000)</f>
        <v>1.8503338574390749</v>
      </c>
      <c r="E71" s="337">
        <f>IF(E$7=0,0,E$7/WWP!E$5*1000)</f>
        <v>2.5385421203736049</v>
      </c>
      <c r="F71" s="337">
        <f>IF(F$7=0,0,F$7/WWP!F$5*1000)</f>
        <v>2.1622531165442589</v>
      </c>
      <c r="G71" s="337">
        <f>IF(G$7=0,0,G$7/WWP!G$5*1000)</f>
        <v>2.3937418494610401</v>
      </c>
      <c r="H71" s="337">
        <f>IF(H$7=0,0,H$7/WWP!H$5*1000)</f>
        <v>2.238038010596608</v>
      </c>
      <c r="I71" s="337">
        <f>IF(I$7=0,0,I$7/WWP!I$5*1000)</f>
        <v>2.1062655295805945</v>
      </c>
      <c r="J71" s="337">
        <f>IF(J$7=0,0,J$7/WWP!J$5*1000)</f>
        <v>2.2270361511643708</v>
      </c>
      <c r="K71" s="337">
        <f>IF(K$7=0,0,K$7/WWP!K$5*1000)</f>
        <v>2.3756044243713523</v>
      </c>
      <c r="L71" s="337">
        <f>IF(L$7=0,0,L$7/WWP!L$5*1000)</f>
        <v>2.3864124802970412</v>
      </c>
      <c r="M71" s="337">
        <f>IF(M$7=0,0,M$7/WWP!M$5*1000)</f>
        <v>2.2872262409974033</v>
      </c>
      <c r="N71" s="337">
        <f>IF(N$7=0,0,N$7/WWP!N$5*1000)</f>
        <v>2.6720317115635663</v>
      </c>
      <c r="O71" s="337">
        <f>IF(O$7=0,0,O$7/WWP!O$5*1000)</f>
        <v>2.7900297442989817</v>
      </c>
      <c r="P71" s="337">
        <f>IF(P$7=0,0,P$7/WWP!P$5*1000)</f>
        <v>2.2575723808110335</v>
      </c>
      <c r="Q71" s="337">
        <f>IF(Q$7=0,0,Q$7/WWP!Q$5*1000)</f>
        <v>2.2062847052361603</v>
      </c>
      <c r="R71" s="337">
        <f>IF(R$7=0,0,R$7/WWP!R$5*1000)</f>
        <v>1.9549780499909182</v>
      </c>
      <c r="S71" s="337">
        <f>IF(S$7=0,0,S$7/WWP!S$5*1000)</f>
        <v>2.4333407652898655</v>
      </c>
      <c r="T71" s="337">
        <f>IF(T$7=0,0,T$7/WWP!T$5*1000)</f>
        <v>2.19875301617666</v>
      </c>
      <c r="U71" s="337">
        <f>IF(U$7=0,0,U$7/WWP!U$5*1000)</f>
        <v>2.1577955492853578</v>
      </c>
      <c r="V71" s="337">
        <f>IF(V$7=0,0,V$7/WWP!V$5*1000)</f>
        <v>2.150006790989087</v>
      </c>
      <c r="W71" s="337">
        <f>IF(W$7=0,0,W$7/WWP!W$5*1000)</f>
        <v>2.2128051457712647</v>
      </c>
      <c r="DA71" s="174"/>
    </row>
    <row r="72" spans="1:105" ht="12" customHeight="1" x14ac:dyDescent="0.25">
      <c r="A72" s="202" t="s">
        <v>94</v>
      </c>
      <c r="B72" s="337">
        <f>IF(B$8=0,0,B$8/WWP!B$5*1000)</f>
        <v>3.8546361669608284</v>
      </c>
      <c r="C72" s="337">
        <f>IF(C$8=0,0,C$8/WWP!C$5*1000)</f>
        <v>4.1219091288698406</v>
      </c>
      <c r="D72" s="337">
        <f>IF(D$8=0,0,D$8/WWP!D$5*1000)</f>
        <v>4.5888279664489069</v>
      </c>
      <c r="E72" s="337">
        <f>IF(E$8=0,0,E$8/WWP!E$5*1000)</f>
        <v>6.295584458526541</v>
      </c>
      <c r="F72" s="337">
        <f>IF(F$8=0,0,F$8/WWP!F$5*1000)</f>
        <v>5.362387729029761</v>
      </c>
      <c r="G72" s="337">
        <f>IF(G$8=0,0,G$8/WWP!G$5*1000)</f>
        <v>5.9364797866633783</v>
      </c>
      <c r="H72" s="337">
        <f>IF(H$8=0,0,H$8/WWP!H$5*1000)</f>
        <v>5.5503342662795871</v>
      </c>
      <c r="I72" s="337">
        <f>IF(I$8=0,0,I$8/WWP!I$5*1000)</f>
        <v>5.2235385133598733</v>
      </c>
      <c r="J72" s="337">
        <f>IF(J$8=0,0,J$8/WWP!J$5*1000)</f>
        <v>5.5230496548876395</v>
      </c>
      <c r="K72" s="337">
        <f>IF(K$8=0,0,K$8/WWP!K$5*1000)</f>
        <v>5.8914989724409548</v>
      </c>
      <c r="L72" s="337">
        <f>IF(L$8=0,0,L$8/WWP!L$5*1000)</f>
        <v>5.9183029511366634</v>
      </c>
      <c r="M72" s="337">
        <f>IF(M$8=0,0,M$8/WWP!M$5*1000)</f>
        <v>5.6723210776735584</v>
      </c>
      <c r="N72" s="337">
        <f>IF(N$8=0,0,N$8/WWP!N$5*1000)</f>
        <v>6.6266386446776426</v>
      </c>
      <c r="O72" s="337">
        <f>IF(O$8=0,0,O$8/WWP!O$5*1000)</f>
        <v>6.9192737658614707</v>
      </c>
      <c r="P72" s="337">
        <f>IF(P$8=0,0,P$8/WWP!P$5*1000)</f>
        <v>5.5987795044113629</v>
      </c>
      <c r="Q72" s="337">
        <f>IF(Q$8=0,0,Q$8/WWP!Q$5*1000)</f>
        <v>5.4715860689856779</v>
      </c>
      <c r="R72" s="337">
        <f>IF(R$8=0,0,R$8/WWP!R$5*1000)</f>
        <v>4.8483455639774773</v>
      </c>
      <c r="S72" s="337">
        <f>IF(S$8=0,0,S$8/WWP!S$5*1000)</f>
        <v>6.0346850979188682</v>
      </c>
      <c r="T72" s="337">
        <f>IF(T$8=0,0,T$8/WWP!T$5*1000)</f>
        <v>5.4529074801181192</v>
      </c>
      <c r="U72" s="337">
        <f>IF(U$8=0,0,U$8/WWP!U$5*1000)</f>
        <v>5.351332962227688</v>
      </c>
      <c r="V72" s="337">
        <f>IF(V$8=0,0,V$8/WWP!V$5*1000)</f>
        <v>5.3320168416529388</v>
      </c>
      <c r="W72" s="337">
        <f>IF(W$8=0,0,W$8/WWP!W$5*1000)</f>
        <v>5.4877567615127356</v>
      </c>
      <c r="DA72" s="174"/>
    </row>
    <row r="73" spans="1:105" ht="12" customHeight="1" x14ac:dyDescent="0.25">
      <c r="A73" s="202" t="s">
        <v>95</v>
      </c>
      <c r="B73" s="337">
        <f>IF(B$9=0,0,B$9/WWP!B$5*1000)</f>
        <v>11.812594705202535</v>
      </c>
      <c r="C73" s="337">
        <f>IF(C$9=0,0,C$9/WWP!C$5*1000)</f>
        <v>12.631657007826933</v>
      </c>
      <c r="D73" s="337">
        <f>IF(D$9=0,0,D$9/WWP!D$5*1000)</f>
        <v>14.062537316536966</v>
      </c>
      <c r="E73" s="337">
        <f>IF(E$9=0,0,E$9/WWP!E$5*1000)</f>
        <v>19.292920114839404</v>
      </c>
      <c r="F73" s="337">
        <f>IF(F$9=0,0,F$9/WWP!F$5*1000)</f>
        <v>16.433123685736366</v>
      </c>
      <c r="G73" s="337">
        <f>IF(G$9=0,0,G$9/WWP!G$5*1000)</f>
        <v>18.19243805590391</v>
      </c>
      <c r="H73" s="337">
        <f>IF(H$9=0,0,H$9/WWP!H$5*1000)</f>
        <v>17.009088880534218</v>
      </c>
      <c r="I73" s="337">
        <f>IF(I$9=0,0,I$9/WWP!I$5*1000)</f>
        <v>16.007618024812516</v>
      </c>
      <c r="J73" s="337">
        <f>IF(J$9=0,0,J$9/WWP!J$5*1000)</f>
        <v>16.925474748849219</v>
      </c>
      <c r="K73" s="337">
        <f>IF(K$9=0,0,K$9/WWP!K$5*1000)</f>
        <v>18.054593625222282</v>
      </c>
      <c r="L73" s="337">
        <f>IF(L$9=0,0,L$9/WWP!L$5*1000)</f>
        <v>18.136734850257515</v>
      </c>
      <c r="M73" s="337">
        <f>IF(M$9=0,0,M$9/WWP!M$5*1000)</f>
        <v>17.382919431580266</v>
      </c>
      <c r="N73" s="337">
        <f>IF(N$9=0,0,N$9/WWP!N$5*1000)</f>
        <v>20.307441007883099</v>
      </c>
      <c r="O73" s="337">
        <f>IF(O$9=0,0,O$9/WWP!O$5*1000)</f>
        <v>21.204226056672262</v>
      </c>
      <c r="P73" s="337">
        <f>IF(P$9=0,0,P$9/WWP!P$5*1000)</f>
        <v>17.157550094163856</v>
      </c>
      <c r="Q73" s="337">
        <f>IF(Q$9=0,0,Q$9/WWP!Q$5*1000)</f>
        <v>16.767763759794814</v>
      </c>
      <c r="R73" s="337">
        <f>IF(R$9=0,0,R$9/WWP!R$5*1000)</f>
        <v>14.857833179930978</v>
      </c>
      <c r="S73" s="337">
        <f>IF(S$9=0,0,S$9/WWP!S$5*1000)</f>
        <v>18.493389816202964</v>
      </c>
      <c r="T73" s="337">
        <f>IF(T$9=0,0,T$9/WWP!T$5*1000)</f>
        <v>16.710522922942619</v>
      </c>
      <c r="U73" s="337">
        <f>IF(U$9=0,0,U$9/WWP!U$5*1000)</f>
        <v>16.39924617456872</v>
      </c>
      <c r="V73" s="337">
        <f>IF(V$9=0,0,V$9/WWP!V$5*1000)</f>
        <v>16.340051611517065</v>
      </c>
      <c r="W73" s="337">
        <f>IF(W$9=0,0,W$9/WWP!W$5*1000)</f>
        <v>16.817319107861614</v>
      </c>
      <c r="DA73" s="174"/>
    </row>
    <row r="74" spans="1:105" ht="12" customHeight="1" x14ac:dyDescent="0.25">
      <c r="A74" s="56" t="s">
        <v>96</v>
      </c>
      <c r="B74" s="338">
        <f>IF(B$10=0,0,B$10/WWP!B$5*1000)</f>
        <v>2.825424993319861</v>
      </c>
      <c r="C74" s="338">
        <f>IF(C$10=0,0,C$10/WWP!C$5*1000)</f>
        <v>2.8265812438185938</v>
      </c>
      <c r="D74" s="338">
        <f>IF(D$10=0,0,D$10/WWP!D$5*1000)</f>
        <v>3.073425665106035</v>
      </c>
      <c r="E74" s="338">
        <f>IF(E$10=0,0,E$10/WWP!E$5*1000)</f>
        <v>3.9376673209221886</v>
      </c>
      <c r="F74" s="338">
        <f>IF(F$10=0,0,F$10/WWP!F$5*1000)</f>
        <v>3.770360912596705</v>
      </c>
      <c r="G74" s="338">
        <f>IF(G$10=0,0,G$10/WWP!G$5*1000)</f>
        <v>3.7941993132474816</v>
      </c>
      <c r="H74" s="338">
        <f>IF(H$10=0,0,H$10/WWP!H$5*1000)</f>
        <v>3.6014361569239077</v>
      </c>
      <c r="I74" s="338">
        <f>IF(I$10=0,0,I$10/WWP!I$5*1000)</f>
        <v>3.437752639413779</v>
      </c>
      <c r="J74" s="338">
        <f>IF(J$10=0,0,J$10/WWP!J$5*1000)</f>
        <v>3.6671655829418279</v>
      </c>
      <c r="K74" s="338">
        <f>IF(K$10=0,0,K$10/WWP!K$5*1000)</f>
        <v>3.961318341988227</v>
      </c>
      <c r="L74" s="338">
        <f>IF(L$10=0,0,L$10/WWP!L$5*1000)</f>
        <v>3.9846880945813576</v>
      </c>
      <c r="M74" s="338">
        <f>IF(M$10=0,0,M$10/WWP!M$5*1000)</f>
        <v>4.102877744541094</v>
      </c>
      <c r="N74" s="338">
        <f>IF(N$10=0,0,N$10/WWP!N$5*1000)</f>
        <v>4.3913239584071491</v>
      </c>
      <c r="O74" s="338">
        <f>IF(O$10=0,0,O$10/WWP!O$5*1000)</f>
        <v>4.6283601162677011</v>
      </c>
      <c r="P74" s="338">
        <f>IF(P$10=0,0,P$10/WWP!P$5*1000)</f>
        <v>4.7795798661273565</v>
      </c>
      <c r="Q74" s="338">
        <f>IF(Q$10=0,0,Q$10/WWP!Q$5*1000)</f>
        <v>5.1157069343498405</v>
      </c>
      <c r="R74" s="338">
        <f>IF(R$10=0,0,R$10/WWP!R$5*1000)</f>
        <v>5.4271679743177321</v>
      </c>
      <c r="S74" s="338">
        <f>IF(S$10=0,0,S$10/WWP!S$5*1000)</f>
        <v>5.4145347374987036</v>
      </c>
      <c r="T74" s="338">
        <f>IF(T$10=0,0,T$10/WWP!T$5*1000)</f>
        <v>5.4234077879611107</v>
      </c>
      <c r="U74" s="338">
        <f>IF(U$10=0,0,U$10/WWP!U$5*1000)</f>
        <v>5.3720226953333121</v>
      </c>
      <c r="V74" s="338">
        <f>IF(V$10=0,0,V$10/WWP!V$5*1000)</f>
        <v>5.6405058692547847</v>
      </c>
      <c r="W74" s="338">
        <f>IF(W$10=0,0,W$10/WWP!W$5*1000)</f>
        <v>5.224735925723885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103.54753186132851</v>
      </c>
      <c r="C75" s="351">
        <f>IF(C$16=0,0,C$16/WWP!C$5*1000)</f>
        <v>96.137903221121476</v>
      </c>
      <c r="D75" s="351">
        <f>IF(D$16=0,0,D$16/WWP!D$5*1000)</f>
        <v>99.338545178354352</v>
      </c>
      <c r="E75" s="351">
        <f>IF(E$16=0,0,E$16/WWP!E$5*1000)</f>
        <v>100.13910489009895</v>
      </c>
      <c r="F75" s="351">
        <f>IF(F$16=0,0,F$16/WWP!F$5*1000)</f>
        <v>120.36435735908003</v>
      </c>
      <c r="G75" s="351">
        <f>IF(G$16=0,0,G$16/WWP!G$5*1000)</f>
        <v>111.67983205889762</v>
      </c>
      <c r="H75" s="351">
        <f>IF(H$16=0,0,H$16/WWP!H$5*1000)</f>
        <v>103.18440748338216</v>
      </c>
      <c r="I75" s="351">
        <f>IF(I$16=0,0,I$16/WWP!I$5*1000)</f>
        <v>109.65144258075976</v>
      </c>
      <c r="J75" s="351">
        <f>IF(J$16=0,0,J$16/WWP!J$5*1000)</f>
        <v>121.73954550790984</v>
      </c>
      <c r="K75" s="351">
        <f>IF(K$16=0,0,K$16/WWP!K$5*1000)</f>
        <v>138.88983046096229</v>
      </c>
      <c r="L75" s="351">
        <f>IF(L$16=0,0,L$16/WWP!L$5*1000)</f>
        <v>142.46428741021433</v>
      </c>
      <c r="M75" s="351">
        <f>IF(M$16=0,0,M$16/WWP!M$5*1000)</f>
        <v>148.88693588227079</v>
      </c>
      <c r="N75" s="351">
        <f>IF(N$16=0,0,N$16/WWP!N$5*1000)</f>
        <v>159.36765776332251</v>
      </c>
      <c r="O75" s="351">
        <f>IF(O$16=0,0,O$16/WWP!O$5*1000)</f>
        <v>165.81964965489016</v>
      </c>
      <c r="P75" s="351">
        <f>IF(P$16=0,0,P$16/WWP!P$5*1000)</f>
        <v>167.53089404537303</v>
      </c>
      <c r="Q75" s="351">
        <f>IF(Q$16=0,0,Q$16/WWP!Q$5*1000)</f>
        <v>164.87426021434422</v>
      </c>
      <c r="R75" s="351">
        <f>IF(R$16=0,0,R$16/WWP!R$5*1000)</f>
        <v>178.96891240150478</v>
      </c>
      <c r="S75" s="351">
        <f>IF(S$16=0,0,S$16/WWP!S$5*1000)</f>
        <v>167.09327384442267</v>
      </c>
      <c r="T75" s="351">
        <f>IF(T$16=0,0,T$16/WWP!T$5*1000)</f>
        <v>170.91757317946042</v>
      </c>
      <c r="U75" s="351">
        <f>IF(U$16=0,0,U$16/WWP!U$5*1000)</f>
        <v>162.32291749587384</v>
      </c>
      <c r="V75" s="351">
        <f>IF(V$16=0,0,V$16/WWP!V$5*1000)</f>
        <v>165.38298092388942</v>
      </c>
      <c r="W75" s="351">
        <f>IF(W$16=0,0,W$16/WWP!W$5*1000)</f>
        <v>140.05243933827441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7.2740714763615628</v>
      </c>
      <c r="C76" s="351">
        <f>IF(C$27=0,0,C$27/WWP!C$5*1000)</f>
        <v>7.7784414206092203</v>
      </c>
      <c r="D76" s="351">
        <f>IF(D$27=0,0,D$27/WWP!D$5*1000)</f>
        <v>8.6595624528148711</v>
      </c>
      <c r="E76" s="351">
        <f>IF(E$27=0,0,E$27/WWP!E$5*1000)</f>
        <v>11.880377123348479</v>
      </c>
      <c r="F76" s="351">
        <f>IF(F$27=0,0,F$27/WWP!F$5*1000)</f>
        <v>10.119344585427134</v>
      </c>
      <c r="G76" s="351">
        <f>IF(G$27=0,0,G$27/WWP!G$5*1000)</f>
        <v>11.202711855477673</v>
      </c>
      <c r="H76" s="351">
        <f>IF(H$27=0,0,H$27/WWP!H$5*1000)</f>
        <v>10.474017889592124</v>
      </c>
      <c r="I76" s="351">
        <f>IF(I$27=0,0,I$27/WWP!I$5*1000)</f>
        <v>9.8573226784371855</v>
      </c>
      <c r="J76" s="351">
        <f>IF(J$27=0,0,J$27/WWP!J$5*1000)</f>
        <v>10.422529187449255</v>
      </c>
      <c r="K76" s="351">
        <f>IF(K$27=0,0,K$27/WWP!K$5*1000)</f>
        <v>11.117828706057931</v>
      </c>
      <c r="L76" s="351">
        <f>IF(L$27=0,0,L$27/WWP!L$5*1000)</f>
        <v>11.168410407790153</v>
      </c>
      <c r="M76" s="351">
        <f>IF(M$27=0,0,M$27/WWP!M$5*1000)</f>
        <v>10.704218807867852</v>
      </c>
      <c r="N76" s="351">
        <f>IF(N$27=0,0,N$27/WWP!N$5*1000)</f>
        <v>12.50510841011749</v>
      </c>
      <c r="O76" s="351">
        <f>IF(O$27=0,0,O$27/WWP!O$5*1000)</f>
        <v>13.057339203319236</v>
      </c>
      <c r="P76" s="351">
        <f>IF(P$27=0,0,P$27/WWP!P$5*1000)</f>
        <v>10.565438742195635</v>
      </c>
      <c r="Q76" s="351">
        <f>IF(Q$27=0,0,Q$27/WWP!Q$5*1000)</f>
        <v>10.325412420505234</v>
      </c>
      <c r="R76" s="351">
        <f>IF(R$27=0,0,R$27/WWP!R$5*1000)</f>
        <v>9.1492972739574991</v>
      </c>
      <c r="S76" s="351">
        <f>IF(S$27=0,0,S$27/WWP!S$5*1000)</f>
        <v>11.388034781556572</v>
      </c>
      <c r="T76" s="351">
        <f>IF(T$27=0,0,T$27/WWP!T$5*1000)</f>
        <v>10.290164115706776</v>
      </c>
      <c r="U76" s="351">
        <f>IF(U$27=0,0,U$27/WWP!U$5*1000)</f>
        <v>10.098483170655475</v>
      </c>
      <c r="V76" s="351">
        <f>IF(V$27=0,0,V$27/WWP!V$5*1000)</f>
        <v>10.06203178182893</v>
      </c>
      <c r="W76" s="351">
        <f>IF(W$27=0,0,W$27/WWP!W$5*1000)</f>
        <v>10.355928082209521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17.668093501323206</v>
      </c>
      <c r="C77" s="351">
        <f>IF(C$28=0,0,C$28/WWP!C$5*1000)</f>
        <v>16.524764426518313</v>
      </c>
      <c r="D77" s="351">
        <f>IF(D$28=0,0,D$28/WWP!D$5*1000)</f>
        <v>17.274702444998169</v>
      </c>
      <c r="E77" s="351">
        <f>IF(E$28=0,0,E$28/WWP!E$5*1000)</f>
        <v>17.450631489565883</v>
      </c>
      <c r="F77" s="351">
        <f>IF(F$28=0,0,F$28/WWP!F$5*1000)</f>
        <v>21.454884611912373</v>
      </c>
      <c r="G77" s="351">
        <f>IF(G$28=0,0,G$28/WWP!G$5*1000)</f>
        <v>19.790722448698602</v>
      </c>
      <c r="H77" s="351">
        <f>IF(H$28=0,0,H$28/WWP!H$5*1000)</f>
        <v>17.425361942143851</v>
      </c>
      <c r="I77" s="351">
        <f>IF(I$28=0,0,I$28/WWP!I$5*1000)</f>
        <v>18.788704611797517</v>
      </c>
      <c r="J77" s="351">
        <f>IF(J$28=0,0,J$28/WWP!J$5*1000)</f>
        <v>20.61652079520146</v>
      </c>
      <c r="K77" s="351">
        <f>IF(K$28=0,0,K$28/WWP!K$5*1000)</f>
        <v>23.161608433748938</v>
      </c>
      <c r="L77" s="351">
        <f>IF(L$28=0,0,L$28/WWP!L$5*1000)</f>
        <v>23.549938323058583</v>
      </c>
      <c r="M77" s="351">
        <f>IF(M$28=0,0,M$28/WWP!M$5*1000)</f>
        <v>25.346325345639013</v>
      </c>
      <c r="N77" s="351">
        <f>IF(N$28=0,0,N$28/WWP!N$5*1000)</f>
        <v>25.504311181708644</v>
      </c>
      <c r="O77" s="351">
        <f>IF(O$28=0,0,O$28/WWP!O$5*1000)</f>
        <v>27.139705748718857</v>
      </c>
      <c r="P77" s="351">
        <f>IF(P$28=0,0,P$28/WWP!P$5*1000)</f>
        <v>26.714895620905114</v>
      </c>
      <c r="Q77" s="351">
        <f>IF(Q$28=0,0,Q$28/WWP!Q$5*1000)</f>
        <v>27.447217853553571</v>
      </c>
      <c r="R77" s="351">
        <f>IF(R$28=0,0,R$28/WWP!R$5*1000)</f>
        <v>29.850329554796787</v>
      </c>
      <c r="S77" s="351">
        <f>IF(S$28=0,0,S$28/WWP!S$5*1000)</f>
        <v>27.429377042523168</v>
      </c>
      <c r="T77" s="351">
        <f>IF(T$28=0,0,T$28/WWP!T$5*1000)</f>
        <v>27.99561104834013</v>
      </c>
      <c r="U77" s="351">
        <f>IF(U$28=0,0,U$28/WWP!U$5*1000)</f>
        <v>26.661252992981197</v>
      </c>
      <c r="V77" s="351">
        <f>IF(V$28=0,0,V$28/WWP!V$5*1000)</f>
        <v>26.710874597901842</v>
      </c>
      <c r="W77" s="351">
        <f>IF(W$28=0,0,W$28/WWP!W$5*1000)</f>
        <v>22.704809631207421</v>
      </c>
      <c r="DA77" s="175"/>
    </row>
    <row r="78" spans="1:105" ht="12" customHeight="1" x14ac:dyDescent="0.25">
      <c r="A78" s="41" t="s">
        <v>2938</v>
      </c>
      <c r="B78" s="339">
        <f>IF(B$48=0,0,B$48/WWP!B$5*1000)</f>
        <v>5.7533553369444386</v>
      </c>
      <c r="C78" s="339">
        <f>IF(C$48=0,0,C$48/WWP!C$5*1000)</f>
        <v>6.1522817868647639</v>
      </c>
      <c r="D78" s="339">
        <f>IF(D$48=0,0,D$48/WWP!D$5*1000)</f>
        <v>6.8491958066964855</v>
      </c>
      <c r="E78" s="339">
        <f>IF(E$48=0,0,E$48/WWP!E$5*1000)</f>
        <v>9.3966675127749468</v>
      </c>
      <c r="F78" s="339">
        <f>IF(F$48=0,0,F$48/WWP!F$5*1000)</f>
        <v>8.0037961362002346</v>
      </c>
      <c r="G78" s="339">
        <f>IF(G$48=0,0,G$48/WWP!G$5*1000)</f>
        <v>8.860674829964994</v>
      </c>
      <c r="H78" s="339">
        <f>IF(H$48=0,0,H$48/WWP!H$5*1000)</f>
        <v>8.2843215000244097</v>
      </c>
      <c r="I78" s="339">
        <f>IF(I$48=0,0,I$48/WWP!I$5*1000)</f>
        <v>7.7965524842955336</v>
      </c>
      <c r="J78" s="339">
        <f>IF(J$48=0,0,J$48/WWP!J$5*1000)</f>
        <v>8.2435970171500426</v>
      </c>
      <c r="K78" s="339">
        <f>IF(K$48=0,0,K$48/WWP!K$5*1000)</f>
        <v>8.7935373372530066</v>
      </c>
      <c r="L78" s="339">
        <f>IF(L$48=0,0,L$48/WWP!L$5*1000)</f>
        <v>8.833544437067534</v>
      </c>
      <c r="M78" s="339">
        <f>IF(M$48=0,0,M$48/WWP!M$5*1000)</f>
        <v>8.4663966536759965</v>
      </c>
      <c r="N78" s="339">
        <f>IF(N$48=0,0,N$48/WWP!N$5*1000)</f>
        <v>9.8907925835237016</v>
      </c>
      <c r="O78" s="339">
        <f>IF(O$48=0,0,O$48/WWP!O$5*1000)</f>
        <v>10.327574101497119</v>
      </c>
      <c r="P78" s="339">
        <f>IF(P$48=0,0,P$48/WWP!P$5*1000)</f>
        <v>8.356629924810127</v>
      </c>
      <c r="Q78" s="339">
        <f>IF(Q$48=0,0,Q$48/WWP!Q$5*1000)</f>
        <v>8.1667834649021742</v>
      </c>
      <c r="R78" s="339">
        <f>IF(R$48=0,0,R$48/WWP!R$5*1000)</f>
        <v>7.2365467498463856</v>
      </c>
      <c r="S78" s="339">
        <f>IF(S$48=0,0,S$48/WWP!S$5*1000)</f>
        <v>9.0072541767969678</v>
      </c>
      <c r="T78" s="339">
        <f>IF(T$48=0,0,T$48/WWP!T$5*1000)</f>
        <v>8.1389041646795324</v>
      </c>
      <c r="U78" s="339">
        <f>IF(U$48=0,0,U$48/WWP!U$5*1000)</f>
        <v>7.9872960052346818</v>
      </c>
      <c r="V78" s="339">
        <f>IF(V$48=0,0,V$48/WWP!V$5*1000)</f>
        <v>7.9584651375252111</v>
      </c>
      <c r="W78" s="339">
        <f>IF(W$48=0,0,W$48/WWP!W$5*1000)</f>
        <v>8.1909195275869191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ES: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260.22980949125332</v>
      </c>
      <c r="C5" s="225">
        <v>273.54415683244429</v>
      </c>
      <c r="D5" s="225">
        <v>291.62935953245989</v>
      </c>
      <c r="E5" s="225">
        <v>310.86296981956042</v>
      </c>
      <c r="F5" s="225">
        <v>386.87629255002457</v>
      </c>
      <c r="G5" s="225">
        <v>351.25385196406751</v>
      </c>
      <c r="H5" s="225">
        <v>290.74966764911471</v>
      </c>
      <c r="I5" s="225">
        <v>319.85270112686447</v>
      </c>
      <c r="J5" s="225">
        <v>301.57849441737568</v>
      </c>
      <c r="K5" s="225">
        <v>226.10788740058709</v>
      </c>
      <c r="L5" s="225">
        <v>219.19190699111891</v>
      </c>
      <c r="M5" s="225">
        <v>238.67358037051449</v>
      </c>
      <c r="N5" s="225">
        <v>213.03284524331039</v>
      </c>
      <c r="O5" s="225">
        <v>217.81108433000909</v>
      </c>
      <c r="P5" s="225">
        <v>201.69180574570069</v>
      </c>
      <c r="Q5" s="225">
        <v>216.10550773774051</v>
      </c>
      <c r="R5" s="225">
        <v>279.97553632166938</v>
      </c>
      <c r="S5" s="225">
        <v>282.79314778349868</v>
      </c>
      <c r="T5" s="225">
        <v>278.00497166434752</v>
      </c>
      <c r="U5" s="225">
        <v>281.00526603505313</v>
      </c>
      <c r="V5" s="225">
        <v>271.21032827231312</v>
      </c>
      <c r="W5" s="225">
        <v>283.57293642347651</v>
      </c>
      <c r="DA5" s="89" t="s">
        <v>2940</v>
      </c>
    </row>
    <row r="6" spans="1:105" ht="12" customHeight="1" x14ac:dyDescent="0.25">
      <c r="A6" s="55" t="s">
        <v>92</v>
      </c>
      <c r="B6" s="261">
        <v>2.645608706914957</v>
      </c>
      <c r="C6" s="261">
        <v>3.078446017303281</v>
      </c>
      <c r="D6" s="261">
        <v>3.445563535515336</v>
      </c>
      <c r="E6" s="261">
        <v>4.5318228714457218</v>
      </c>
      <c r="F6" s="261">
        <v>4.3551619845886496</v>
      </c>
      <c r="G6" s="261">
        <v>4.5353002042203547</v>
      </c>
      <c r="H6" s="261">
        <v>3.8713668897444271</v>
      </c>
      <c r="I6" s="261">
        <v>3.8952394205079202</v>
      </c>
      <c r="J6" s="261">
        <v>3.5596017422985269</v>
      </c>
      <c r="K6" s="261">
        <v>2.5531153660663879</v>
      </c>
      <c r="L6" s="261">
        <v>2.4459704306734431</v>
      </c>
      <c r="M6" s="261">
        <v>2.4662461862326919</v>
      </c>
      <c r="N6" s="261">
        <v>2.389919986112933</v>
      </c>
      <c r="O6" s="261">
        <v>2.4434924692552968</v>
      </c>
      <c r="P6" s="261">
        <v>1.910872415717521</v>
      </c>
      <c r="Q6" s="261">
        <v>2.0059468965055478</v>
      </c>
      <c r="R6" s="261">
        <v>2.2040874511853712</v>
      </c>
      <c r="S6" s="261">
        <v>2.8087328964214899</v>
      </c>
      <c r="T6" s="261">
        <v>2.507487701491363</v>
      </c>
      <c r="U6" s="261">
        <v>2.59418966592881</v>
      </c>
      <c r="V6" s="261">
        <v>2.4641200576851969</v>
      </c>
      <c r="W6" s="261">
        <v>2.9822024753463139</v>
      </c>
      <c r="DA6" s="67" t="s">
        <v>2941</v>
      </c>
    </row>
    <row r="7" spans="1:105" ht="12" customHeight="1" x14ac:dyDescent="0.25">
      <c r="A7" s="202" t="s">
        <v>93</v>
      </c>
      <c r="B7" s="226">
        <v>0.74604054013869525</v>
      </c>
      <c r="C7" s="226">
        <v>0.86809720709411797</v>
      </c>
      <c r="D7" s="226">
        <v>0.97162141718060313</v>
      </c>
      <c r="E7" s="226">
        <v>1.2779378802274779</v>
      </c>
      <c r="F7" s="226">
        <v>1.228120920104937</v>
      </c>
      <c r="G7" s="226">
        <v>1.278918460316532</v>
      </c>
      <c r="H7" s="226">
        <v>1.091694564638743</v>
      </c>
      <c r="I7" s="226">
        <v>1.098426427781892</v>
      </c>
      <c r="J7" s="226">
        <v>1.0037792813283171</v>
      </c>
      <c r="K7" s="226">
        <v>0.71995815623001636</v>
      </c>
      <c r="L7" s="226">
        <v>0.68974413959756842</v>
      </c>
      <c r="M7" s="226">
        <v>0.69546174083980994</v>
      </c>
      <c r="N7" s="226">
        <v>0.6739383615829887</v>
      </c>
      <c r="O7" s="226">
        <v>0.68904537425483103</v>
      </c>
      <c r="P7" s="226">
        <v>0.53885077012027638</v>
      </c>
      <c r="Q7" s="226">
        <v>0.5656610148912109</v>
      </c>
      <c r="R7" s="226">
        <v>0.6215350699056007</v>
      </c>
      <c r="S7" s="226">
        <v>0.7920402596478785</v>
      </c>
      <c r="T7" s="226">
        <v>0.70709151898474043</v>
      </c>
      <c r="U7" s="226">
        <v>0.73154078096778885</v>
      </c>
      <c r="V7" s="226">
        <v>0.69486218955853674</v>
      </c>
      <c r="W7" s="226">
        <v>0.84095729640408812</v>
      </c>
      <c r="DA7" s="174" t="s">
        <v>2942</v>
      </c>
    </row>
    <row r="8" spans="1:105" ht="12" customHeight="1" x14ac:dyDescent="0.25">
      <c r="A8" s="202" t="s">
        <v>94</v>
      </c>
      <c r="B8" s="226">
        <v>10.120781613204951</v>
      </c>
      <c r="C8" s="226">
        <v>11.776601644730141</v>
      </c>
      <c r="D8" s="226">
        <v>13.18101047453727</v>
      </c>
      <c r="E8" s="226">
        <v>17.336497824394201</v>
      </c>
      <c r="F8" s="226">
        <v>16.6606812341319</v>
      </c>
      <c r="G8" s="226">
        <v>17.349800368159091</v>
      </c>
      <c r="H8" s="226">
        <v>14.809922092139271</v>
      </c>
      <c r="I8" s="226">
        <v>14.901246508248249</v>
      </c>
      <c r="J8" s="226">
        <v>13.61726387187359</v>
      </c>
      <c r="K8" s="226">
        <v>9.7669481453314297</v>
      </c>
      <c r="L8" s="226">
        <v>9.35706497204181</v>
      </c>
      <c r="M8" s="226">
        <v>9.4346299171228889</v>
      </c>
      <c r="N8" s="226">
        <v>9.1426438797475242</v>
      </c>
      <c r="O8" s="226">
        <v>9.3475855254806284</v>
      </c>
      <c r="P8" s="226">
        <v>7.3100464024123308</v>
      </c>
      <c r="Q8" s="226">
        <v>7.6737540264950033</v>
      </c>
      <c r="R8" s="226">
        <v>8.4317411307074739</v>
      </c>
      <c r="S8" s="226">
        <v>10.74481353958603</v>
      </c>
      <c r="T8" s="226">
        <v>9.5923994195590261</v>
      </c>
      <c r="U8" s="226">
        <v>9.9240779649212705</v>
      </c>
      <c r="V8" s="226">
        <v>9.4264964079404638</v>
      </c>
      <c r="W8" s="226">
        <v>11.40842177471313</v>
      </c>
      <c r="DA8" s="174" t="s">
        <v>2943</v>
      </c>
    </row>
    <row r="9" spans="1:105" ht="12" customHeight="1" x14ac:dyDescent="0.25">
      <c r="A9" s="202" t="s">
        <v>95</v>
      </c>
      <c r="B9" s="226">
        <v>23.088860712354592</v>
      </c>
      <c r="C9" s="226">
        <v>26.866335568914121</v>
      </c>
      <c r="D9" s="226">
        <v>30.070258061650261</v>
      </c>
      <c r="E9" s="226">
        <v>39.550303405936212</v>
      </c>
      <c r="F9" s="226">
        <v>38.008541542474411</v>
      </c>
      <c r="G9" s="226">
        <v>39.580650921755229</v>
      </c>
      <c r="H9" s="226">
        <v>33.786345898431371</v>
      </c>
      <c r="I9" s="226">
        <v>33.994687191007642</v>
      </c>
      <c r="J9" s="226">
        <v>31.065496800251999</v>
      </c>
      <c r="K9" s="226">
        <v>22.281649177976469</v>
      </c>
      <c r="L9" s="226">
        <v>21.346569669485319</v>
      </c>
      <c r="M9" s="226">
        <v>21.523521043557238</v>
      </c>
      <c r="N9" s="226">
        <v>20.857404017761919</v>
      </c>
      <c r="O9" s="226">
        <v>21.324943906807491</v>
      </c>
      <c r="P9" s="226">
        <v>16.676641156443178</v>
      </c>
      <c r="Q9" s="226">
        <v>17.506378917162131</v>
      </c>
      <c r="R9" s="226">
        <v>19.235598985312649</v>
      </c>
      <c r="S9" s="226">
        <v>24.512484576491321</v>
      </c>
      <c r="T9" s="226">
        <v>21.883445623063309</v>
      </c>
      <c r="U9" s="226">
        <v>22.640114428677428</v>
      </c>
      <c r="V9" s="226">
        <v>21.504965810592761</v>
      </c>
      <c r="W9" s="226">
        <v>26.02639513142617</v>
      </c>
      <c r="DA9" s="174" t="s">
        <v>2944</v>
      </c>
    </row>
    <row r="10" spans="1:105" ht="12" customHeight="1" x14ac:dyDescent="0.25">
      <c r="A10" s="56" t="s">
        <v>96</v>
      </c>
      <c r="B10" s="262">
        <v>8.186429231498682</v>
      </c>
      <c r="C10" s="262">
        <v>9.1158084467104281</v>
      </c>
      <c r="D10" s="262">
        <v>10.016111792636609</v>
      </c>
      <c r="E10" s="262">
        <v>12.978482790827361</v>
      </c>
      <c r="F10" s="262">
        <v>12.759696357477191</v>
      </c>
      <c r="G10" s="262">
        <v>12.625290667035211</v>
      </c>
      <c r="H10" s="262">
        <v>11.57502663324369</v>
      </c>
      <c r="I10" s="262">
        <v>11.43461644806972</v>
      </c>
      <c r="J10" s="262">
        <v>10.52481941977458</v>
      </c>
      <c r="K10" s="262">
        <v>7.6121001856438193</v>
      </c>
      <c r="L10" s="262">
        <v>7.3356651386469389</v>
      </c>
      <c r="M10" s="262">
        <v>7.5793515209229012</v>
      </c>
      <c r="N10" s="262">
        <v>7.1500298470974446</v>
      </c>
      <c r="O10" s="262">
        <v>7.3059300243508316</v>
      </c>
      <c r="P10" s="262">
        <v>7.6153966530285766</v>
      </c>
      <c r="Q10" s="262">
        <v>8.609285511126112</v>
      </c>
      <c r="R10" s="262">
        <v>11.13708327652628</v>
      </c>
      <c r="S10" s="262">
        <v>11.912113277375591</v>
      </c>
      <c r="T10" s="262">
        <v>11.740405660718469</v>
      </c>
      <c r="U10" s="262">
        <v>12.39337872789813</v>
      </c>
      <c r="V10" s="262">
        <v>12.65848414308017</v>
      </c>
      <c r="W10" s="262">
        <v>13.93124031900617</v>
      </c>
      <c r="DA10" s="68" t="s">
        <v>2945</v>
      </c>
    </row>
    <row r="11" spans="1:105" ht="12" customHeight="1" x14ac:dyDescent="0.25">
      <c r="A11" s="37" t="s">
        <v>160</v>
      </c>
      <c r="B11" s="228">
        <v>0.63208298156382658</v>
      </c>
      <c r="C11" s="228">
        <v>0.50621555185853628</v>
      </c>
      <c r="D11" s="228">
        <v>0.45585732610188512</v>
      </c>
      <c r="E11" s="228">
        <v>0.33938296202313872</v>
      </c>
      <c r="F11" s="228">
        <v>0.51290839830297463</v>
      </c>
      <c r="G11" s="228">
        <v>0.83215222113520437</v>
      </c>
      <c r="H11" s="228">
        <v>0.28129457034860478</v>
      </c>
      <c r="I11" s="228">
        <v>0.33029320982574761</v>
      </c>
      <c r="J11" s="228">
        <v>0.32042687023053779</v>
      </c>
      <c r="K11" s="228">
        <v>0.31362676600650607</v>
      </c>
      <c r="L11" s="228">
        <v>0.35927193739351287</v>
      </c>
      <c r="M11" s="228">
        <v>0.26699893166135907</v>
      </c>
      <c r="N11" s="228">
        <v>0.21040121121303981</v>
      </c>
      <c r="O11" s="228">
        <v>0.37944692202346653</v>
      </c>
      <c r="P11" s="228">
        <v>0.39879675107450552</v>
      </c>
      <c r="Q11" s="228">
        <v>0.4661938888351127</v>
      </c>
      <c r="R11" s="228">
        <v>0.45211959026642978</v>
      </c>
      <c r="S11" s="228">
        <v>0.36804158213108779</v>
      </c>
      <c r="T11" s="228">
        <v>0.46285683439312281</v>
      </c>
      <c r="U11" s="228">
        <v>0.40839980871653808</v>
      </c>
      <c r="V11" s="228">
        <v>0.33680954156651183</v>
      </c>
      <c r="W11" s="228">
        <v>0.31096382596422573</v>
      </c>
      <c r="DA11" s="69" t="s">
        <v>2946</v>
      </c>
    </row>
    <row r="12" spans="1:105" ht="12" customHeight="1" x14ac:dyDescent="0.25">
      <c r="A12" s="37" t="s">
        <v>162</v>
      </c>
      <c r="B12" s="228">
        <v>3.136818373741376</v>
      </c>
      <c r="C12" s="228">
        <v>2.8680703316414209</v>
      </c>
      <c r="D12" s="228">
        <v>3.0796323544005331</v>
      </c>
      <c r="E12" s="228">
        <v>1.377436878764307</v>
      </c>
      <c r="F12" s="228">
        <v>6.3869104529991549</v>
      </c>
      <c r="G12" s="228">
        <v>3.2838742477630518</v>
      </c>
      <c r="H12" s="228">
        <v>0.95254258003149339</v>
      </c>
      <c r="I12" s="228">
        <v>2.4427311080005349</v>
      </c>
      <c r="J12" s="228">
        <v>2.2977521774054201</v>
      </c>
      <c r="K12" s="228">
        <v>1.6742513095657421</v>
      </c>
      <c r="L12" s="228">
        <v>1.380288546052475</v>
      </c>
      <c r="M12" s="228">
        <v>3.1758404641331408</v>
      </c>
      <c r="N12" s="228">
        <v>1.149526143286103</v>
      </c>
      <c r="O12" s="228">
        <v>1.2313319251772921</v>
      </c>
      <c r="P12" s="228">
        <v>1.2540081586854359</v>
      </c>
      <c r="Q12" s="228">
        <v>2.1542273905801861</v>
      </c>
      <c r="R12" s="228">
        <v>3.9466121842985058</v>
      </c>
      <c r="S12" s="228">
        <v>2.1891274705859738</v>
      </c>
      <c r="T12" s="228">
        <v>2.4726849193795419</v>
      </c>
      <c r="U12" s="228">
        <v>2.368770091248968</v>
      </c>
      <c r="V12" s="228">
        <v>1.932396745211111</v>
      </c>
      <c r="W12" s="228">
        <v>1.481105698583864</v>
      </c>
      <c r="DA12" s="69" t="s">
        <v>2947</v>
      </c>
    </row>
    <row r="13" spans="1:105" ht="12" customHeight="1" x14ac:dyDescent="0.25">
      <c r="A13" s="37" t="s">
        <v>97</v>
      </c>
      <c r="B13" s="228">
        <v>3.873271957507148E-3</v>
      </c>
      <c r="C13" s="228">
        <v>3.8732719575096889E-3</v>
      </c>
      <c r="D13" s="228">
        <v>3.8732719575108061E-3</v>
      </c>
      <c r="E13" s="228">
        <v>5.4092246302850566E-3</v>
      </c>
      <c r="F13" s="228">
        <v>7.4794217110421843E-3</v>
      </c>
      <c r="G13" s="228">
        <v>7.4794217110242507E-3</v>
      </c>
      <c r="H13" s="228">
        <v>7.946885567955515E-3</v>
      </c>
      <c r="I13" s="228">
        <v>4.1403941614764437E-3</v>
      </c>
      <c r="J13" s="228">
        <v>4.340735814450338E-3</v>
      </c>
      <c r="K13" s="228">
        <v>4.340735814456544E-3</v>
      </c>
      <c r="L13" s="228">
        <v>4.3407358144603577E-3</v>
      </c>
      <c r="M13" s="228">
        <v>4.8749802223791942E-3</v>
      </c>
      <c r="N13" s="228">
        <v>4.8749802223982614E-3</v>
      </c>
      <c r="O13" s="228">
        <v>4.8749802223947303E-3</v>
      </c>
      <c r="P13" s="228">
        <v>4.8749802223918793E-3</v>
      </c>
      <c r="Q13" s="228">
        <v>4.8749802223832031E-3</v>
      </c>
      <c r="R13" s="228">
        <v>5.0753218753500622E-3</v>
      </c>
      <c r="S13" s="228">
        <v>5.0753218753604081E-3</v>
      </c>
      <c r="T13" s="228">
        <v>5.0753218753533721E-3</v>
      </c>
      <c r="U13" s="228">
        <v>1.095201036260466E-2</v>
      </c>
      <c r="V13" s="228">
        <v>1.155303532153232E-2</v>
      </c>
      <c r="W13" s="228">
        <v>1.1553035321543861E-2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2.7843148287120241</v>
      </c>
      <c r="Q14" s="228">
        <v>3.465371692107035</v>
      </c>
      <c r="R14" s="228">
        <v>4.7518418377280476</v>
      </c>
      <c r="S14" s="228">
        <v>5.2440761387460144</v>
      </c>
      <c r="T14" s="228">
        <v>5.7263395934019714</v>
      </c>
      <c r="U14" s="228">
        <v>6.4177019849629087</v>
      </c>
      <c r="V14" s="228">
        <v>7.3970028384509812</v>
      </c>
      <c r="W14" s="228">
        <v>7.7962232554461259</v>
      </c>
      <c r="DA14" s="69" t="s">
        <v>2949</v>
      </c>
    </row>
    <row r="15" spans="1:105" ht="12" customHeight="1" x14ac:dyDescent="0.25">
      <c r="A15" s="37" t="s">
        <v>38</v>
      </c>
      <c r="B15" s="228">
        <v>4.4136546042359717</v>
      </c>
      <c r="C15" s="228">
        <v>5.7376492912529624</v>
      </c>
      <c r="D15" s="228">
        <v>6.4767488401766782</v>
      </c>
      <c r="E15" s="228">
        <v>11.25625372540963</v>
      </c>
      <c r="F15" s="228">
        <v>5.8523980844640162</v>
      </c>
      <c r="G15" s="228">
        <v>8.5017847764259269</v>
      </c>
      <c r="H15" s="228">
        <v>10.333242597295641</v>
      </c>
      <c r="I15" s="228">
        <v>8.6574517360819581</v>
      </c>
      <c r="J15" s="228">
        <v>7.9022996363241678</v>
      </c>
      <c r="K15" s="228">
        <v>5.6198813742571154</v>
      </c>
      <c r="L15" s="228">
        <v>5.5917639193864908</v>
      </c>
      <c r="M15" s="228">
        <v>4.1316371449060219</v>
      </c>
      <c r="N15" s="228">
        <v>5.7852275123759043</v>
      </c>
      <c r="O15" s="228">
        <v>5.6902761969276776</v>
      </c>
      <c r="P15" s="228">
        <v>3.173401934334219</v>
      </c>
      <c r="Q15" s="228">
        <v>2.5186175593813962</v>
      </c>
      <c r="R15" s="228">
        <v>1.981434342357947</v>
      </c>
      <c r="S15" s="228">
        <v>4.1057927640371537</v>
      </c>
      <c r="T15" s="228">
        <v>3.0734489916684802</v>
      </c>
      <c r="U15" s="228">
        <v>3.1875548326071139</v>
      </c>
      <c r="V15" s="228">
        <v>2.9807219825300382</v>
      </c>
      <c r="W15" s="228">
        <v>4.3313945036904142</v>
      </c>
      <c r="DA15" s="69" t="s">
        <v>2950</v>
      </c>
    </row>
    <row r="16" spans="1:105" ht="12" customHeight="1" x14ac:dyDescent="0.25">
      <c r="A16" s="57" t="s">
        <v>2900</v>
      </c>
      <c r="B16" s="263">
        <v>170.61069249954241</v>
      </c>
      <c r="C16" s="263">
        <v>172.6115083309007</v>
      </c>
      <c r="D16" s="263">
        <v>180.1918278135893</v>
      </c>
      <c r="E16" s="263">
        <v>172.39806866681019</v>
      </c>
      <c r="F16" s="263">
        <v>243.44806016902069</v>
      </c>
      <c r="G16" s="263">
        <v>208.27449779824801</v>
      </c>
      <c r="H16" s="263">
        <v>170.03477606582601</v>
      </c>
      <c r="I16" s="263">
        <v>195.21194089819039</v>
      </c>
      <c r="J16" s="263">
        <v>186.81095374534789</v>
      </c>
      <c r="K16" s="263">
        <v>142.89800330307881</v>
      </c>
      <c r="L16" s="263">
        <v>139.3474634570845</v>
      </c>
      <c r="M16" s="263">
        <v>155.5465196039487</v>
      </c>
      <c r="N16" s="263">
        <v>135.51530989269861</v>
      </c>
      <c r="O16" s="263">
        <v>138.33187065284591</v>
      </c>
      <c r="P16" s="263">
        <v>134.89029774403579</v>
      </c>
      <c r="Q16" s="263">
        <v>144.26106743355501</v>
      </c>
      <c r="R16" s="263">
        <v>194.96103970424701</v>
      </c>
      <c r="S16" s="263">
        <v>184.66350454442781</v>
      </c>
      <c r="T16" s="263">
        <v>186.77754036428399</v>
      </c>
      <c r="U16" s="263">
        <v>187.0419546797593</v>
      </c>
      <c r="V16" s="263">
        <v>181.01531685297351</v>
      </c>
      <c r="W16" s="263">
        <v>180.1748518622627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2.5352868010148959</v>
      </c>
      <c r="C19" s="231">
        <v>2.1811311740838</v>
      </c>
      <c r="D19" s="231">
        <v>2.2474439254482861</v>
      </c>
      <c r="E19" s="231">
        <v>2.113092545837099</v>
      </c>
      <c r="F19" s="231">
        <v>2.4727555641604879</v>
      </c>
      <c r="G19" s="231">
        <v>2.3478086172527379</v>
      </c>
      <c r="H19" s="231">
        <v>1.924275475950578</v>
      </c>
      <c r="I19" s="231">
        <v>2.105884460690056</v>
      </c>
      <c r="J19" s="231">
        <v>1.6934022024003861</v>
      </c>
      <c r="K19" s="231">
        <v>1.2926476836924781</v>
      </c>
      <c r="L19" s="231">
        <v>1.2507521578120639</v>
      </c>
      <c r="M19" s="231">
        <v>1.074755396488891</v>
      </c>
      <c r="N19" s="231">
        <v>0.82069754666738004</v>
      </c>
      <c r="O19" s="231">
        <v>0.60037283098740946</v>
      </c>
      <c r="P19" s="231">
        <v>0.28062306077061688</v>
      </c>
      <c r="Q19" s="231">
        <v>0.33459532416061127</v>
      </c>
      <c r="R19" s="231">
        <v>0.34639128631044053</v>
      </c>
      <c r="S19" s="231">
        <v>0.31166057086095028</v>
      </c>
      <c r="T19" s="231">
        <v>0.31525374388506028</v>
      </c>
      <c r="U19" s="231">
        <v>0.31665625844027501</v>
      </c>
      <c r="V19" s="231">
        <v>0.29634528038190161</v>
      </c>
      <c r="W19" s="231">
        <v>0.29073561322338382</v>
      </c>
      <c r="DA19" s="73" t="s">
        <v>2954</v>
      </c>
    </row>
    <row r="20" spans="1:105" ht="12" customHeight="1" x14ac:dyDescent="0.25">
      <c r="A20" s="46" t="s">
        <v>160</v>
      </c>
      <c r="B20" s="231">
        <v>5.4502977764978189</v>
      </c>
      <c r="C20" s="231">
        <v>5.2130652980745582</v>
      </c>
      <c r="D20" s="231">
        <v>5.3981587014746619</v>
      </c>
      <c r="E20" s="231">
        <v>5.7570307683301216</v>
      </c>
      <c r="F20" s="231">
        <v>7.7309562265841176</v>
      </c>
      <c r="G20" s="231">
        <v>13.054898807810661</v>
      </c>
      <c r="H20" s="231">
        <v>3.2808398699985788</v>
      </c>
      <c r="I20" s="231">
        <v>3.5662259389397168</v>
      </c>
      <c r="J20" s="231">
        <v>3.1460598486406002</v>
      </c>
      <c r="K20" s="231">
        <v>2.7187743646990561</v>
      </c>
      <c r="L20" s="231">
        <v>2.8874388410987879</v>
      </c>
      <c r="M20" s="231">
        <v>2.4030781477887539</v>
      </c>
      <c r="N20" s="231">
        <v>1.6145936029252439</v>
      </c>
      <c r="O20" s="231">
        <v>3.0292709439196832</v>
      </c>
      <c r="P20" s="231">
        <v>2.8241938119027141</v>
      </c>
      <c r="Q20" s="231">
        <v>4.2244744818951316</v>
      </c>
      <c r="R20" s="231">
        <v>3.766794600979154</v>
      </c>
      <c r="S20" s="231">
        <v>3.4260721163629562</v>
      </c>
      <c r="T20" s="231">
        <v>3.9817585477742701</v>
      </c>
      <c r="U20" s="231">
        <v>3.7433673282759559</v>
      </c>
      <c r="V20" s="231">
        <v>3.0083274801101361</v>
      </c>
      <c r="W20" s="231">
        <v>3.4434196602128089</v>
      </c>
      <c r="DA20" s="73" t="s">
        <v>2955</v>
      </c>
    </row>
    <row r="21" spans="1:105" ht="12" customHeight="1" x14ac:dyDescent="0.25">
      <c r="A21" s="46" t="s">
        <v>70</v>
      </c>
      <c r="B21" s="231">
        <v>5.1742471097277001</v>
      </c>
      <c r="C21" s="231">
        <v>4.6467115166838928</v>
      </c>
      <c r="D21" s="231">
        <v>5.3512656588009158</v>
      </c>
      <c r="E21" s="231">
        <v>5.2961728701492454</v>
      </c>
      <c r="F21" s="231">
        <v>3.718587520023922</v>
      </c>
      <c r="G21" s="231">
        <v>3.5306893855821548</v>
      </c>
      <c r="H21" s="231">
        <v>8.681289604841302</v>
      </c>
      <c r="I21" s="231">
        <v>8.4449849997855608</v>
      </c>
      <c r="J21" s="231">
        <v>6.6211075968044772</v>
      </c>
      <c r="K21" s="231">
        <v>3.644775809901355</v>
      </c>
      <c r="L21" s="231">
        <v>3.9968784103008388</v>
      </c>
      <c r="M21" s="231">
        <v>3.5018077761267028</v>
      </c>
      <c r="N21" s="231">
        <v>1.6455579552937729</v>
      </c>
      <c r="O21" s="231">
        <v>3.3856469924646309</v>
      </c>
      <c r="P21" s="231">
        <v>1.6880086164451451</v>
      </c>
      <c r="Q21" s="231">
        <v>1.5094864119691029</v>
      </c>
      <c r="R21" s="231">
        <v>2.3440653110494529</v>
      </c>
      <c r="S21" s="231">
        <v>1.874705975962264</v>
      </c>
      <c r="T21" s="231">
        <v>1.659285010693301</v>
      </c>
      <c r="U21" s="231">
        <v>1.9047561210066899</v>
      </c>
      <c r="V21" s="231">
        <v>1.336925957079212</v>
      </c>
      <c r="W21" s="231">
        <v>0.62192457947182944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25.845431885057259</v>
      </c>
      <c r="C23" s="231">
        <v>28.222518472319319</v>
      </c>
      <c r="D23" s="231">
        <v>34.846877658164757</v>
      </c>
      <c r="E23" s="231">
        <v>22.326904184009631</v>
      </c>
      <c r="F23" s="231">
        <v>91.988284280365562</v>
      </c>
      <c r="G23" s="231">
        <v>49.227245827893903</v>
      </c>
      <c r="H23" s="231">
        <v>10.61588903895615</v>
      </c>
      <c r="I23" s="231">
        <v>25.20189277948446</v>
      </c>
      <c r="J23" s="231">
        <v>21.557059777338409</v>
      </c>
      <c r="K23" s="231">
        <v>13.868483725962211</v>
      </c>
      <c r="L23" s="231">
        <v>10.600044044207721</v>
      </c>
      <c r="M23" s="231">
        <v>27.312744110207792</v>
      </c>
      <c r="N23" s="231">
        <v>8.4291179693212275</v>
      </c>
      <c r="O23" s="231">
        <v>9.3931338736524648</v>
      </c>
      <c r="P23" s="231">
        <v>8.4857754449459168</v>
      </c>
      <c r="Q23" s="231">
        <v>18.652882128823801</v>
      </c>
      <c r="R23" s="231">
        <v>31.418927324009939</v>
      </c>
      <c r="S23" s="231">
        <v>19.472376118365769</v>
      </c>
      <c r="T23" s="231">
        <v>20.32569047948526</v>
      </c>
      <c r="U23" s="231">
        <v>20.746656376816489</v>
      </c>
      <c r="V23" s="231">
        <v>16.492455060238541</v>
      </c>
      <c r="W23" s="231">
        <v>15.67163918082653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131.6054289272447</v>
      </c>
      <c r="C25" s="231">
        <v>132.3480818697391</v>
      </c>
      <c r="D25" s="231">
        <v>132.34808186970059</v>
      </c>
      <c r="E25" s="231">
        <v>136.90486829848419</v>
      </c>
      <c r="F25" s="231">
        <v>137.53747657788659</v>
      </c>
      <c r="G25" s="231">
        <v>140.11385515970849</v>
      </c>
      <c r="H25" s="231">
        <v>145.53248207607939</v>
      </c>
      <c r="I25" s="231">
        <v>155.89295271929069</v>
      </c>
      <c r="J25" s="231">
        <v>153.793324320164</v>
      </c>
      <c r="K25" s="231">
        <v>121.3733217188237</v>
      </c>
      <c r="L25" s="231">
        <v>120.6123500036651</v>
      </c>
      <c r="M25" s="231">
        <v>121.2541341733365</v>
      </c>
      <c r="N25" s="231">
        <v>123.005342818491</v>
      </c>
      <c r="O25" s="231">
        <v>121.9234460118218</v>
      </c>
      <c r="P25" s="231">
        <v>121.61169680997151</v>
      </c>
      <c r="Q25" s="231">
        <v>119.5396290867063</v>
      </c>
      <c r="R25" s="231">
        <v>157.08486118189799</v>
      </c>
      <c r="S25" s="231">
        <v>159.57868976287591</v>
      </c>
      <c r="T25" s="231">
        <v>160.49555258244609</v>
      </c>
      <c r="U25" s="231">
        <v>160.3305185952199</v>
      </c>
      <c r="V25" s="231">
        <v>159.8812630751637</v>
      </c>
      <c r="W25" s="231">
        <v>160.1471328285281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12.45050989799155</v>
      </c>
      <c r="C27" s="263">
        <v>14.48748732519924</v>
      </c>
      <c r="D27" s="263">
        <v>16.21518057109699</v>
      </c>
      <c r="E27" s="263">
        <v>21.32723005083956</v>
      </c>
      <c r="F27" s="263">
        <v>20.495845532542141</v>
      </c>
      <c r="G27" s="263">
        <v>21.34359474075611</v>
      </c>
      <c r="H27" s="263">
        <v>18.219055468609469</v>
      </c>
      <c r="I27" s="263">
        <v>18.331402082749381</v>
      </c>
      <c r="J27" s="263">
        <v>16.751856239948641</v>
      </c>
      <c r="K27" s="263">
        <v>12.01522661035969</v>
      </c>
      <c r="L27" s="263">
        <v>11.510991394039619</v>
      </c>
      <c r="M27" s="263">
        <v>11.6064112097591</v>
      </c>
      <c r="N27" s="263">
        <v>11.24721216887928</v>
      </c>
      <c r="O27" s="263">
        <v>11.4993298497293</v>
      </c>
      <c r="P27" s="263">
        <v>8.9927644490681669</v>
      </c>
      <c r="Q27" s="263">
        <v>9.4401948498692292</v>
      </c>
      <c r="R27" s="263">
        <v>10.372664920286921</v>
      </c>
      <c r="S27" s="263">
        <v>13.21818930982009</v>
      </c>
      <c r="T27" s="263">
        <v>11.80049807248909</v>
      </c>
      <c r="U27" s="263">
        <v>12.20852654003315</v>
      </c>
      <c r="V27" s="263">
        <v>11.596405427552609</v>
      </c>
      <c r="W27" s="263">
        <v>14.034555200875261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20.892009791429462</v>
      </c>
      <c r="C28" s="263">
        <f t="shared" si="0"/>
        <v>21.371347306524605</v>
      </c>
      <c r="D28" s="263">
        <f t="shared" si="0"/>
        <v>22.575008558069516</v>
      </c>
      <c r="E28" s="263">
        <f t="shared" si="0"/>
        <v>21.782636183306309</v>
      </c>
      <c r="F28" s="263">
        <f t="shared" si="0"/>
        <v>31.007365979100406</v>
      </c>
      <c r="G28" s="263">
        <f t="shared" si="0"/>
        <v>26.570707918723713</v>
      </c>
      <c r="H28" s="263">
        <f t="shared" si="0"/>
        <v>20.549600048652827</v>
      </c>
      <c r="I28" s="263">
        <f t="shared" si="0"/>
        <v>24.069592803922582</v>
      </c>
      <c r="J28" s="263">
        <f t="shared" si="0"/>
        <v>22.786721272230274</v>
      </c>
      <c r="K28" s="263">
        <f t="shared" si="0"/>
        <v>17.173673501970601</v>
      </c>
      <c r="L28" s="263">
        <f t="shared" si="0"/>
        <v>16.53651470517508</v>
      </c>
      <c r="M28" s="263">
        <f t="shared" si="0"/>
        <v>19.111466137507676</v>
      </c>
      <c r="N28" s="263">
        <f t="shared" si="0"/>
        <v>15.677869854733688</v>
      </c>
      <c r="O28" s="263">
        <f t="shared" si="0"/>
        <v>16.257724290735389</v>
      </c>
      <c r="P28" s="263">
        <f t="shared" si="0"/>
        <v>15.458741062542313</v>
      </c>
      <c r="Q28" s="263">
        <f t="shared" si="0"/>
        <v>17.332151538494866</v>
      </c>
      <c r="R28" s="263">
        <f t="shared" si="0"/>
        <v>23.440268857481723</v>
      </c>
      <c r="S28" s="263">
        <f t="shared" si="0"/>
        <v>21.944006315461738</v>
      </c>
      <c r="T28" s="263">
        <f t="shared" si="0"/>
        <v>22.107034014018193</v>
      </c>
      <c r="U28" s="263">
        <f t="shared" si="0"/>
        <v>22.205900166948904</v>
      </c>
      <c r="V28" s="263">
        <f t="shared" si="0"/>
        <v>21.148937343243173</v>
      </c>
      <c r="W28" s="263">
        <f t="shared" si="0"/>
        <v>21.2237366255182</v>
      </c>
      <c r="DA28" s="70"/>
    </row>
    <row r="29" spans="1:105" ht="12" customHeight="1" x14ac:dyDescent="0.25">
      <c r="A29" s="60" t="s">
        <v>2915</v>
      </c>
      <c r="B29" s="331">
        <v>10.96341941488455</v>
      </c>
      <c r="C29" s="331">
        <v>11.16572530369681</v>
      </c>
      <c r="D29" s="331">
        <v>11.828505788345749</v>
      </c>
      <c r="E29" s="331">
        <v>11.007228912354449</v>
      </c>
      <c r="F29" s="331">
        <v>16.60819927187573</v>
      </c>
      <c r="G29" s="331">
        <v>13.92845395302686</v>
      </c>
      <c r="H29" s="331">
        <v>10.161046290949599</v>
      </c>
      <c r="I29" s="331">
        <v>12.362367551432641</v>
      </c>
      <c r="J29" s="331">
        <v>11.65046700500322</v>
      </c>
      <c r="K29" s="331">
        <v>8.7230198476869365</v>
      </c>
      <c r="L29" s="331">
        <v>8.313301024269645</v>
      </c>
      <c r="M29" s="331">
        <v>10.03785077881429</v>
      </c>
      <c r="N29" s="331">
        <v>7.6763177710187502</v>
      </c>
      <c r="O29" s="331">
        <v>8.0883084991067822</v>
      </c>
      <c r="P29" s="331">
        <v>7.6811525629054644</v>
      </c>
      <c r="Q29" s="331">
        <v>9.0293144658892235</v>
      </c>
      <c r="R29" s="331">
        <v>12.42200667115255</v>
      </c>
      <c r="S29" s="331">
        <v>11.21951848609134</v>
      </c>
      <c r="T29" s="331">
        <v>11.39302445942198</v>
      </c>
      <c r="U29" s="331">
        <v>11.4434890252909</v>
      </c>
      <c r="V29" s="331">
        <v>10.75187766298259</v>
      </c>
      <c r="W29" s="331">
        <v>10.66331198756089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0.71217157035481304</v>
      </c>
      <c r="C31" s="297">
        <v>0.60445106937972071</v>
      </c>
      <c r="D31" s="297">
        <v>0.55507568657990725</v>
      </c>
      <c r="E31" s="297">
        <v>0.65511151169617055</v>
      </c>
      <c r="F31" s="297">
        <v>0.38731235024545491</v>
      </c>
      <c r="G31" s="297">
        <v>0.4803457896155045</v>
      </c>
      <c r="H31" s="297">
        <v>0.79570159298091725</v>
      </c>
      <c r="I31" s="297">
        <v>0.6604785332049693</v>
      </c>
      <c r="J31" s="297">
        <v>0.59618708156851552</v>
      </c>
      <c r="K31" s="297">
        <v>0.52319161657384661</v>
      </c>
      <c r="L31" s="297">
        <v>0.55438633531686743</v>
      </c>
      <c r="M31" s="297">
        <v>0.31401167647159312</v>
      </c>
      <c r="N31" s="297">
        <v>0.50317896828006115</v>
      </c>
      <c r="O31" s="297">
        <v>0.29581017436983958</v>
      </c>
      <c r="P31" s="297">
        <v>0.16247163899311909</v>
      </c>
      <c r="Q31" s="297">
        <v>0.12228478034854991</v>
      </c>
      <c r="R31" s="297">
        <v>0.1135017011574017</v>
      </c>
      <c r="S31" s="297">
        <v>0.1393616200253667</v>
      </c>
      <c r="T31" s="297">
        <v>0.13668620255492919</v>
      </c>
      <c r="U31" s="297">
        <v>0.135641913310108</v>
      </c>
      <c r="V31" s="297">
        <v>0.15076513314370249</v>
      </c>
      <c r="W31" s="297">
        <v>0.15494199894430441</v>
      </c>
      <c r="DA31" s="122" t="s">
        <v>2965</v>
      </c>
    </row>
    <row r="32" spans="1:105" ht="12" customHeight="1" x14ac:dyDescent="0.25">
      <c r="A32" s="59" t="s">
        <v>160</v>
      </c>
      <c r="B32" s="297">
        <v>1.5024374655128321</v>
      </c>
      <c r="C32" s="297">
        <v>1.417722288306883</v>
      </c>
      <c r="D32" s="297">
        <v>1.308361106089837</v>
      </c>
      <c r="E32" s="297">
        <v>1.751515159133598</v>
      </c>
      <c r="F32" s="297">
        <v>1.1883161758957681</v>
      </c>
      <c r="G32" s="297">
        <v>2.6210991089062352</v>
      </c>
      <c r="H32" s="297">
        <v>1.331332866273669</v>
      </c>
      <c r="I32" s="297">
        <v>1.097619106506682</v>
      </c>
      <c r="J32" s="297">
        <v>1.0869462237999641</v>
      </c>
      <c r="K32" s="297">
        <v>1.079872315357532</v>
      </c>
      <c r="L32" s="297">
        <v>1.255950975050965</v>
      </c>
      <c r="M32" s="297">
        <v>0.68900550883089151</v>
      </c>
      <c r="N32" s="297">
        <v>0.97145169307810453</v>
      </c>
      <c r="O32" s="297">
        <v>1.464700510560736</v>
      </c>
      <c r="P32" s="297">
        <v>1.604602034213769</v>
      </c>
      <c r="Q32" s="297">
        <v>1.5151089659683681</v>
      </c>
      <c r="R32" s="297">
        <v>1.2112282413602831</v>
      </c>
      <c r="S32" s="297">
        <v>1.503406631625323</v>
      </c>
      <c r="T32" s="297">
        <v>1.694173885541546</v>
      </c>
      <c r="U32" s="297">
        <v>1.5735730671186641</v>
      </c>
      <c r="V32" s="297">
        <v>1.501919473714278</v>
      </c>
      <c r="W32" s="297">
        <v>1.800858180401772</v>
      </c>
      <c r="DA32" s="122" t="s">
        <v>2966</v>
      </c>
    </row>
    <row r="33" spans="1:105" ht="12" customHeight="1" x14ac:dyDescent="0.25">
      <c r="A33" s="59" t="s">
        <v>70</v>
      </c>
      <c r="B33" s="297">
        <v>1.4712482193998051</v>
      </c>
      <c r="C33" s="297">
        <v>1.303485856677367</v>
      </c>
      <c r="D33" s="297">
        <v>1.337830518619326</v>
      </c>
      <c r="E33" s="297">
        <v>1.6620347981459691</v>
      </c>
      <c r="F33" s="297">
        <v>0.5895754787951627</v>
      </c>
      <c r="G33" s="297">
        <v>0.73119305057100925</v>
      </c>
      <c r="H33" s="297">
        <v>3.6336950228571352</v>
      </c>
      <c r="I33" s="297">
        <v>2.6810461916481239</v>
      </c>
      <c r="J33" s="297">
        <v>2.3595779749308501</v>
      </c>
      <c r="K33" s="297">
        <v>1.493250508343424</v>
      </c>
      <c r="L33" s="297">
        <v>1.7932607384391011</v>
      </c>
      <c r="M33" s="297">
        <v>1.0356421389795989</v>
      </c>
      <c r="N33" s="297">
        <v>1.0212540097007761</v>
      </c>
      <c r="O33" s="297">
        <v>1.688554171198472</v>
      </c>
      <c r="P33" s="297">
        <v>0.98925922928496901</v>
      </c>
      <c r="Q33" s="297">
        <v>0.55842261152798378</v>
      </c>
      <c r="R33" s="297">
        <v>0.77747488239267115</v>
      </c>
      <c r="S33" s="297">
        <v>0.84854667357690527</v>
      </c>
      <c r="T33" s="297">
        <v>0.72822680768795967</v>
      </c>
      <c r="U33" s="297">
        <v>0.82589807951392002</v>
      </c>
      <c r="V33" s="297">
        <v>0.6884802764293384</v>
      </c>
      <c r="W33" s="297">
        <v>0.33549796453054948</v>
      </c>
      <c r="DA33" s="122" t="s">
        <v>2967</v>
      </c>
    </row>
    <row r="34" spans="1:105" ht="12" customHeight="1" x14ac:dyDescent="0.25">
      <c r="A34" s="59" t="s">
        <v>162</v>
      </c>
      <c r="B34" s="297">
        <v>7.2775621596171014</v>
      </c>
      <c r="C34" s="297">
        <v>7.8400660893328444</v>
      </c>
      <c r="D34" s="297">
        <v>8.6272384770566823</v>
      </c>
      <c r="E34" s="297">
        <v>6.938567443378715</v>
      </c>
      <c r="F34" s="297">
        <v>14.44299526693934</v>
      </c>
      <c r="G34" s="297">
        <v>10.09581600393412</v>
      </c>
      <c r="H34" s="297">
        <v>4.4003168088378786</v>
      </c>
      <c r="I34" s="297">
        <v>7.9232237200728699</v>
      </c>
      <c r="J34" s="297">
        <v>7.6077557247038916</v>
      </c>
      <c r="K34" s="297">
        <v>5.6267054074121337</v>
      </c>
      <c r="L34" s="297">
        <v>4.7097029754627124</v>
      </c>
      <c r="M34" s="297">
        <v>7.9991914545322071</v>
      </c>
      <c r="N34" s="297">
        <v>5.1804330999598092</v>
      </c>
      <c r="O34" s="297">
        <v>4.6392436429777346</v>
      </c>
      <c r="P34" s="297">
        <v>4.9248196604136076</v>
      </c>
      <c r="Q34" s="297">
        <v>6.8334981080443216</v>
      </c>
      <c r="R34" s="297">
        <v>10.3198018462422</v>
      </c>
      <c r="S34" s="297">
        <v>8.7282035608637454</v>
      </c>
      <c r="T34" s="297">
        <v>8.8339375636375479</v>
      </c>
      <c r="U34" s="297">
        <v>8.9083759653482115</v>
      </c>
      <c r="V34" s="297">
        <v>8.4107127796952739</v>
      </c>
      <c r="W34" s="297">
        <v>8.3720138436842664</v>
      </c>
      <c r="DA34" s="122" t="s">
        <v>2968</v>
      </c>
    </row>
    <row r="35" spans="1:105" ht="12" customHeight="1" x14ac:dyDescent="0.25">
      <c r="A35" s="60" t="s">
        <v>2922</v>
      </c>
      <c r="B35" s="331">
        <v>8.8711975461709649</v>
      </c>
      <c r="C35" s="331">
        <v>8.9752334200862744</v>
      </c>
      <c r="D35" s="331">
        <v>9.3693852203563495</v>
      </c>
      <c r="E35" s="331">
        <v>8.9641352562104082</v>
      </c>
      <c r="F35" s="331">
        <v>12.65850224479507</v>
      </c>
      <c r="G35" s="331">
        <v>10.829592135925269</v>
      </c>
      <c r="H35" s="331">
        <v>8.8412517767778898</v>
      </c>
      <c r="I35" s="331">
        <v>10.15038193508267</v>
      </c>
      <c r="J35" s="331">
        <v>9.7135581022744724</v>
      </c>
      <c r="K35" s="331">
        <v>7.4302284205217886</v>
      </c>
      <c r="L35" s="331">
        <v>7.2456119705917752</v>
      </c>
      <c r="M35" s="331">
        <v>8.0879098654950052</v>
      </c>
      <c r="N35" s="331">
        <v>7.0463525291178968</v>
      </c>
      <c r="O35" s="331">
        <v>7.1928044691340673</v>
      </c>
      <c r="P35" s="331">
        <v>7.0138539432537126</v>
      </c>
      <c r="Q35" s="331">
        <v>7.5011032935581667</v>
      </c>
      <c r="R35" s="331">
        <v>10.13733589427811</v>
      </c>
      <c r="S35" s="331">
        <v>9.6018977731202533</v>
      </c>
      <c r="T35" s="331">
        <v>9.7118207158319159</v>
      </c>
      <c r="U35" s="331">
        <v>9.7255693947233244</v>
      </c>
      <c r="V35" s="331">
        <v>9.4122039548591943</v>
      </c>
      <c r="W35" s="331">
        <v>9.3685025264551296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0.1318266148416419</v>
      </c>
      <c r="C38" s="231">
        <v>0.1134116815067796</v>
      </c>
      <c r="D38" s="231">
        <v>0.1168597275147169</v>
      </c>
      <c r="E38" s="231">
        <v>0.1098738955503185</v>
      </c>
      <c r="F38" s="231">
        <v>0.12857519521011249</v>
      </c>
      <c r="G38" s="231">
        <v>0.12207836296255239</v>
      </c>
      <c r="H38" s="231">
        <v>0.100056025975368</v>
      </c>
      <c r="I38" s="231">
        <v>0.109499098717059</v>
      </c>
      <c r="J38" s="231">
        <v>8.8051371473421014E-2</v>
      </c>
      <c r="K38" s="231">
        <v>6.7213448299361753E-2</v>
      </c>
      <c r="L38" s="231">
        <v>6.5035018091144467E-2</v>
      </c>
      <c r="M38" s="231">
        <v>5.5883762596484567E-2</v>
      </c>
      <c r="N38" s="231">
        <v>4.2673586019022373E-2</v>
      </c>
      <c r="O38" s="231">
        <v>3.1217421997495901E-2</v>
      </c>
      <c r="P38" s="231">
        <v>1.4591480590315051E-2</v>
      </c>
      <c r="Q38" s="231">
        <v>1.7397861617974832E-2</v>
      </c>
      <c r="R38" s="231">
        <v>1.8011213037778539E-2</v>
      </c>
      <c r="S38" s="231">
        <v>1.6205329519234691E-2</v>
      </c>
      <c r="T38" s="231">
        <v>1.6392162754874571E-2</v>
      </c>
      <c r="U38" s="231">
        <v>1.6465088920863399E-2</v>
      </c>
      <c r="V38" s="231">
        <v>1.540898454620788E-2</v>
      </c>
      <c r="W38" s="231">
        <v>1.5117300216214239E-2</v>
      </c>
      <c r="DA38" s="73" t="s">
        <v>2972</v>
      </c>
    </row>
    <row r="39" spans="1:105" ht="12" customHeight="1" x14ac:dyDescent="0.25">
      <c r="A39" s="64" t="s">
        <v>160</v>
      </c>
      <c r="B39" s="231">
        <v>0.28339764379596671</v>
      </c>
      <c r="C39" s="231">
        <v>0.27106233145634812</v>
      </c>
      <c r="D39" s="231">
        <v>0.28068658256276602</v>
      </c>
      <c r="E39" s="231">
        <v>0.29934675533526672</v>
      </c>
      <c r="F39" s="231">
        <v>0.40198441787001232</v>
      </c>
      <c r="G39" s="231">
        <v>0.67881200511316642</v>
      </c>
      <c r="H39" s="231">
        <v>0.17059293399321579</v>
      </c>
      <c r="I39" s="231">
        <v>0.18543207541753659</v>
      </c>
      <c r="J39" s="231">
        <v>0.1635848140610669</v>
      </c>
      <c r="K39" s="231">
        <v>0.14136736753926191</v>
      </c>
      <c r="L39" s="231">
        <v>0.1501373682188355</v>
      </c>
      <c r="M39" s="231">
        <v>0.1249521976354316</v>
      </c>
      <c r="N39" s="231">
        <v>8.395358226666938E-2</v>
      </c>
      <c r="O39" s="231">
        <v>0.15751217330331971</v>
      </c>
      <c r="P39" s="231">
        <v>0.1468488337220118</v>
      </c>
      <c r="Q39" s="231">
        <v>0.21965884499150301</v>
      </c>
      <c r="R39" s="231">
        <v>0.1958609893176885</v>
      </c>
      <c r="S39" s="231">
        <v>0.17814453541219499</v>
      </c>
      <c r="T39" s="231">
        <v>0.20703841090472749</v>
      </c>
      <c r="U39" s="231">
        <v>0.19464284782213931</v>
      </c>
      <c r="V39" s="231">
        <v>0.1564231817399328</v>
      </c>
      <c r="W39" s="231">
        <v>0.17904655090828309</v>
      </c>
      <c r="DA39" s="73" t="s">
        <v>2973</v>
      </c>
    </row>
    <row r="40" spans="1:105" ht="12" customHeight="1" x14ac:dyDescent="0.25">
      <c r="A40" s="64" t="s">
        <v>70</v>
      </c>
      <c r="B40" s="231">
        <v>0.26904391272675782</v>
      </c>
      <c r="C40" s="231">
        <v>0.24161378868256511</v>
      </c>
      <c r="D40" s="231">
        <v>0.27824829783977922</v>
      </c>
      <c r="E40" s="231">
        <v>0.27538365316635249</v>
      </c>
      <c r="F40" s="231">
        <v>0.19335437890533561</v>
      </c>
      <c r="G40" s="231">
        <v>0.1835842909655403</v>
      </c>
      <c r="H40" s="231">
        <v>0.45139864279183001</v>
      </c>
      <c r="I40" s="231">
        <v>0.43911157683009372</v>
      </c>
      <c r="J40" s="231">
        <v>0.34427592201387602</v>
      </c>
      <c r="K40" s="231">
        <v>0.18951641158848781</v>
      </c>
      <c r="L40" s="231">
        <v>0.207824594263924</v>
      </c>
      <c r="M40" s="231">
        <v>0.1820825418126765</v>
      </c>
      <c r="N40" s="231">
        <v>8.5563627233523995E-2</v>
      </c>
      <c r="O40" s="231">
        <v>0.17604256129394641</v>
      </c>
      <c r="P40" s="231">
        <v>8.777092265869435E-2</v>
      </c>
      <c r="Q40" s="231">
        <v>7.8488352386674981E-2</v>
      </c>
      <c r="R40" s="231">
        <v>0.1218837232930296</v>
      </c>
      <c r="S40" s="231">
        <v>9.747857423293145E-2</v>
      </c>
      <c r="T40" s="231">
        <v>8.6277389181221228E-2</v>
      </c>
      <c r="U40" s="231">
        <v>9.9041083411428005E-2</v>
      </c>
      <c r="V40" s="231">
        <v>6.9515773578406825E-2</v>
      </c>
      <c r="W40" s="231">
        <v>3.2338042372864202E-2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1.3438778575912751</v>
      </c>
      <c r="C42" s="231">
        <v>1.467478579158076</v>
      </c>
      <c r="D42" s="231">
        <v>1.811923573158583</v>
      </c>
      <c r="E42" s="231">
        <v>1.160925934412415</v>
      </c>
      <c r="F42" s="231">
        <v>4.7830896752654901</v>
      </c>
      <c r="G42" s="231">
        <v>2.5596556464029292</v>
      </c>
      <c r="H42" s="231">
        <v>0.55199148079809623</v>
      </c>
      <c r="I42" s="231">
        <v>1.310415930612473</v>
      </c>
      <c r="J42" s="231">
        <v>1.1208965452144699</v>
      </c>
      <c r="K42" s="231">
        <v>0.72111575773129188</v>
      </c>
      <c r="L42" s="231">
        <v>0.55116759293695416</v>
      </c>
      <c r="M42" s="231">
        <v>1.420173290313095</v>
      </c>
      <c r="N42" s="231">
        <v>0.43828654318385513</v>
      </c>
      <c r="O42" s="231">
        <v>0.48841221467420409</v>
      </c>
      <c r="P42" s="231">
        <v>0.4412325464581533</v>
      </c>
      <c r="Q42" s="231">
        <v>0.96988881380152547</v>
      </c>
      <c r="R42" s="231">
        <v>1.633681376569224</v>
      </c>
      <c r="S42" s="231">
        <v>1.012499818789657</v>
      </c>
      <c r="T42" s="231">
        <v>1.056869372394839</v>
      </c>
      <c r="U42" s="231">
        <v>1.0787582210989519</v>
      </c>
      <c r="V42" s="231">
        <v>0.85755367800945703</v>
      </c>
      <c r="W42" s="231">
        <v>0.81487393907505545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6.843051517215323</v>
      </c>
      <c r="C44" s="231">
        <v>6.8816670392825046</v>
      </c>
      <c r="D44" s="231">
        <v>6.8816670392805026</v>
      </c>
      <c r="E44" s="231">
        <v>7.1186050177460558</v>
      </c>
      <c r="F44" s="231">
        <v>7.151498577544122</v>
      </c>
      <c r="G44" s="231">
        <v>7.2854618304810828</v>
      </c>
      <c r="H44" s="231">
        <v>7.5672126932193793</v>
      </c>
      <c r="I44" s="231">
        <v>8.1059232535055052</v>
      </c>
      <c r="J44" s="231">
        <v>7.996749449511638</v>
      </c>
      <c r="K44" s="231">
        <v>6.3110154353633856</v>
      </c>
      <c r="L44" s="231">
        <v>6.2714473970809168</v>
      </c>
      <c r="M44" s="231">
        <v>6.3048180731373176</v>
      </c>
      <c r="N44" s="231">
        <v>6.3958751904148263</v>
      </c>
      <c r="O44" s="231">
        <v>6.3396200978651009</v>
      </c>
      <c r="P44" s="231">
        <v>6.3234101598245376</v>
      </c>
      <c r="Q44" s="231">
        <v>6.2156694207604888</v>
      </c>
      <c r="R44" s="231">
        <v>8.167898592060391</v>
      </c>
      <c r="S44" s="231">
        <v>8.2975695151662343</v>
      </c>
      <c r="T44" s="231">
        <v>8.3452433805962531</v>
      </c>
      <c r="U44" s="231">
        <v>8.3366621534699412</v>
      </c>
      <c r="V44" s="231">
        <v>8.3133023369851902</v>
      </c>
      <c r="W44" s="231">
        <v>8.3271266938827129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1.057392830373947</v>
      </c>
      <c r="C46" s="331">
        <v>1.23038858274152</v>
      </c>
      <c r="D46" s="331">
        <v>1.3771175493674159</v>
      </c>
      <c r="E46" s="331">
        <v>1.8112720147414509</v>
      </c>
      <c r="F46" s="331">
        <v>1.7406644624296059</v>
      </c>
      <c r="G46" s="331">
        <v>1.812661829771584</v>
      </c>
      <c r="H46" s="331">
        <v>1.547301980925341</v>
      </c>
      <c r="I46" s="331">
        <v>1.5568433174072711</v>
      </c>
      <c r="J46" s="331">
        <v>1.4226961649525831</v>
      </c>
      <c r="K46" s="331">
        <v>1.0204252337618771</v>
      </c>
      <c r="L46" s="331">
        <v>0.97760171031366028</v>
      </c>
      <c r="M46" s="331">
        <v>0.9857054931983803</v>
      </c>
      <c r="N46" s="331">
        <v>0.9551995545970402</v>
      </c>
      <c r="O46" s="331">
        <v>0.97661132249453886</v>
      </c>
      <c r="P46" s="331">
        <v>0.76373455638313381</v>
      </c>
      <c r="Q46" s="331">
        <v>0.80173377904747656</v>
      </c>
      <c r="R46" s="331">
        <v>0.88092629205106188</v>
      </c>
      <c r="S46" s="331">
        <v>1.1225900562501441</v>
      </c>
      <c r="T46" s="331">
        <v>1.0021888387642981</v>
      </c>
      <c r="U46" s="331">
        <v>1.0368417469346809</v>
      </c>
      <c r="V46" s="331">
        <v>0.98485572540138988</v>
      </c>
      <c r="W46" s="331">
        <v>1.191922111502181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11.488876498178019</v>
      </c>
      <c r="C48" s="318">
        <v>13.36852498506776</v>
      </c>
      <c r="D48" s="318">
        <v>14.962777308184069</v>
      </c>
      <c r="E48" s="318">
        <v>19.679990145773299</v>
      </c>
      <c r="F48" s="318">
        <v>18.912818830584271</v>
      </c>
      <c r="G48" s="318">
        <v>19.695090884853268</v>
      </c>
      <c r="H48" s="318">
        <v>16.811879987828839</v>
      </c>
      <c r="I48" s="318">
        <v>16.915549346386609</v>
      </c>
      <c r="J48" s="318">
        <v>15.45800204432185</v>
      </c>
      <c r="K48" s="318">
        <v>11.087212953929919</v>
      </c>
      <c r="L48" s="318">
        <v>10.621923084374631</v>
      </c>
      <c r="M48" s="318">
        <v>10.70997301062358</v>
      </c>
      <c r="N48" s="318">
        <v>10.37851723469605</v>
      </c>
      <c r="O48" s="318">
        <v>10.61116223654936</v>
      </c>
      <c r="P48" s="318">
        <v>8.298195092332449</v>
      </c>
      <c r="Q48" s="318">
        <v>8.7110675496414416</v>
      </c>
      <c r="R48" s="318">
        <v>9.5715169260163364</v>
      </c>
      <c r="S48" s="318">
        <v>12.19726306426675</v>
      </c>
      <c r="T48" s="318">
        <v>10.8890692897393</v>
      </c>
      <c r="U48" s="318">
        <v>11.26558307991834</v>
      </c>
      <c r="V48" s="318">
        <v>10.700740039686661</v>
      </c>
      <c r="W48" s="318">
        <v>12.950575737924471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1.0000000000000004</v>
      </c>
      <c r="D52" s="234">
        <f t="shared" si="1"/>
        <v>1.0000000000000002</v>
      </c>
      <c r="E52" s="234">
        <f t="shared" si="1"/>
        <v>0.99999999999999967</v>
      </c>
      <c r="F52" s="234">
        <f t="shared" si="1"/>
        <v>1</v>
      </c>
      <c r="G52" s="234">
        <f t="shared" si="1"/>
        <v>1</v>
      </c>
      <c r="H52" s="234">
        <f t="shared" si="1"/>
        <v>0.99999999999999967</v>
      </c>
      <c r="I52" s="234">
        <f t="shared" si="1"/>
        <v>0.99999999999999989</v>
      </c>
      <c r="J52" s="234">
        <f t="shared" si="1"/>
        <v>0.99999999999999989</v>
      </c>
      <c r="K52" s="234">
        <f t="shared" si="1"/>
        <v>1.0000000000000002</v>
      </c>
      <c r="L52" s="234">
        <f t="shared" si="1"/>
        <v>1</v>
      </c>
      <c r="M52" s="234">
        <f t="shared" si="1"/>
        <v>1.0000000000000004</v>
      </c>
      <c r="N52" s="234">
        <f t="shared" si="1"/>
        <v>1.0000000000000002</v>
      </c>
      <c r="O52" s="234">
        <f t="shared" si="1"/>
        <v>0.99999999999999967</v>
      </c>
      <c r="P52" s="234">
        <f t="shared" si="1"/>
        <v>0.99999999999999956</v>
      </c>
      <c r="Q52" s="234">
        <f t="shared" si="1"/>
        <v>1.0000000000000002</v>
      </c>
      <c r="R52" s="234">
        <f t="shared" si="1"/>
        <v>1</v>
      </c>
      <c r="S52" s="234">
        <f t="shared" si="1"/>
        <v>1</v>
      </c>
      <c r="T52" s="234">
        <f t="shared" si="1"/>
        <v>0.99999999999999989</v>
      </c>
      <c r="U52" s="234">
        <f t="shared" si="1"/>
        <v>0.99999999999999978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1.0166432170423118E-2</v>
      </c>
      <c r="C53" s="301">
        <f t="shared" si="2"/>
        <v>1.1253927164633025E-2</v>
      </c>
      <c r="D53" s="301">
        <f t="shared" si="2"/>
        <v>1.1814871935525498E-2</v>
      </c>
      <c r="E53" s="301">
        <f t="shared" si="2"/>
        <v>1.4578201044904789E-2</v>
      </c>
      <c r="F53" s="301">
        <f t="shared" si="2"/>
        <v>1.1257247002348977E-2</v>
      </c>
      <c r="G53" s="301">
        <f t="shared" si="2"/>
        <v>1.2911745106454537E-2</v>
      </c>
      <c r="H53" s="301">
        <f t="shared" si="2"/>
        <v>1.3315120602017358E-2</v>
      </c>
      <c r="I53" s="301">
        <f t="shared" si="2"/>
        <v>1.2178228937209868E-2</v>
      </c>
      <c r="J53" s="301">
        <f t="shared" si="2"/>
        <v>1.1803234674194453E-2</v>
      </c>
      <c r="K53" s="301">
        <f t="shared" si="2"/>
        <v>1.1291580295662693E-2</v>
      </c>
      <c r="L53" s="301">
        <f t="shared" si="2"/>
        <v>1.1159036226517923E-2</v>
      </c>
      <c r="M53" s="301">
        <f t="shared" si="2"/>
        <v>1.033313441062105E-2</v>
      </c>
      <c r="N53" s="301">
        <f t="shared" si="2"/>
        <v>1.1218551690390009E-2</v>
      </c>
      <c r="O53" s="301">
        <f t="shared" si="2"/>
        <v>1.1218402758388191E-2</v>
      </c>
      <c r="P53" s="301">
        <f t="shared" si="2"/>
        <v>9.4742193846328506E-3</v>
      </c>
      <c r="Q53" s="301">
        <f t="shared" si="2"/>
        <v>9.2822571599605313E-3</v>
      </c>
      <c r="R53" s="301">
        <f t="shared" si="2"/>
        <v>7.8724287133896294E-3</v>
      </c>
      <c r="S53" s="301">
        <f t="shared" si="2"/>
        <v>9.9321108677350445E-3</v>
      </c>
      <c r="T53" s="301">
        <f t="shared" si="2"/>
        <v>9.0195786301217919E-3</v>
      </c>
      <c r="U53" s="301">
        <f t="shared" si="2"/>
        <v>9.2318186862918282E-3</v>
      </c>
      <c r="V53" s="301">
        <f t="shared" si="2"/>
        <v>9.0856423993228505E-3</v>
      </c>
      <c r="W53" s="301">
        <f t="shared" si="2"/>
        <v>1.0516527116300026E-2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2.8668527314268766E-3</v>
      </c>
      <c r="C54" s="235">
        <f t="shared" si="3"/>
        <v>3.1735176402465032E-3</v>
      </c>
      <c r="D54" s="235">
        <f t="shared" si="3"/>
        <v>3.3316995886090014E-3</v>
      </c>
      <c r="E54" s="235">
        <f t="shared" si="3"/>
        <v>4.1109363426890429E-3</v>
      </c>
      <c r="F54" s="235">
        <f t="shared" si="3"/>
        <v>3.1744538079860147E-3</v>
      </c>
      <c r="G54" s="235">
        <f t="shared" si="3"/>
        <v>3.6410090684140385E-3</v>
      </c>
      <c r="H54" s="235">
        <f t="shared" si="3"/>
        <v>3.754757738730186E-3</v>
      </c>
      <c r="I54" s="235">
        <f t="shared" si="3"/>
        <v>3.4341633630482261E-3</v>
      </c>
      <c r="J54" s="235">
        <f t="shared" si="3"/>
        <v>3.3284179737933049E-3</v>
      </c>
      <c r="K54" s="235">
        <f t="shared" si="3"/>
        <v>3.1841355226785734E-3</v>
      </c>
      <c r="L54" s="235">
        <f t="shared" si="3"/>
        <v>3.1467591530444372E-3</v>
      </c>
      <c r="M54" s="235">
        <f t="shared" si="3"/>
        <v>2.9138614326737885E-3</v>
      </c>
      <c r="N54" s="235">
        <f t="shared" si="3"/>
        <v>3.1635420388497655E-3</v>
      </c>
      <c r="O54" s="235">
        <f t="shared" si="3"/>
        <v>3.1635000412139139E-3</v>
      </c>
      <c r="P54" s="235">
        <f t="shared" si="3"/>
        <v>2.6716542505434066E-3</v>
      </c>
      <c r="Q54" s="235">
        <f t="shared" si="3"/>
        <v>2.6175224352804603E-3</v>
      </c>
      <c r="R54" s="235">
        <f t="shared" si="3"/>
        <v>2.2199620655124199E-3</v>
      </c>
      <c r="S54" s="235">
        <f t="shared" si="3"/>
        <v>2.8007759942410282E-3</v>
      </c>
      <c r="T54" s="235">
        <f t="shared" si="3"/>
        <v>2.543449186363672E-3</v>
      </c>
      <c r="U54" s="235">
        <f t="shared" si="3"/>
        <v>2.6032991882669384E-3</v>
      </c>
      <c r="V54" s="235">
        <f t="shared" si="3"/>
        <v>2.5620786420082393E-3</v>
      </c>
      <c r="W54" s="235">
        <f t="shared" si="3"/>
        <v>2.9655767119759133E-3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3.8891707421955149E-2</v>
      </c>
      <c r="C55" s="235">
        <f t="shared" si="4"/>
        <v>4.3051921785131515E-2</v>
      </c>
      <c r="D55" s="235">
        <f t="shared" si="4"/>
        <v>4.5197817173377411E-2</v>
      </c>
      <c r="E55" s="235">
        <f t="shared" si="4"/>
        <v>5.5768938431158668E-2</v>
      </c>
      <c r="F55" s="235">
        <f t="shared" si="4"/>
        <v>4.3064621831221693E-2</v>
      </c>
      <c r="G55" s="235">
        <f t="shared" si="4"/>
        <v>4.9393907771106624E-2</v>
      </c>
      <c r="H55" s="235">
        <f t="shared" si="4"/>
        <v>5.093702156871361E-2</v>
      </c>
      <c r="I55" s="235">
        <f t="shared" si="4"/>
        <v>4.6587840139383122E-2</v>
      </c>
      <c r="J55" s="235">
        <f t="shared" si="4"/>
        <v>4.5153298805941051E-2</v>
      </c>
      <c r="K55" s="235">
        <f t="shared" si="4"/>
        <v>4.3195963916232982E-2</v>
      </c>
      <c r="L55" s="235">
        <f t="shared" si="4"/>
        <v>4.268891630392601E-2</v>
      </c>
      <c r="M55" s="235">
        <f t="shared" si="4"/>
        <v>3.9529427188701255E-2</v>
      </c>
      <c r="N55" s="235">
        <f t="shared" si="4"/>
        <v>4.291659283480663E-2</v>
      </c>
      <c r="O55" s="235">
        <f t="shared" si="4"/>
        <v>4.2916023095123802E-2</v>
      </c>
      <c r="P55" s="235">
        <f t="shared" si="4"/>
        <v>3.6243645969579276E-2</v>
      </c>
      <c r="Q55" s="235">
        <f t="shared" si="4"/>
        <v>3.550929407966618E-2</v>
      </c>
      <c r="R55" s="235">
        <f t="shared" si="4"/>
        <v>3.0115992423781202E-2</v>
      </c>
      <c r="S55" s="235">
        <f t="shared" si="4"/>
        <v>3.7995310790953342E-2</v>
      </c>
      <c r="T55" s="235">
        <f t="shared" si="4"/>
        <v>3.4504416817194621E-2</v>
      </c>
      <c r="U55" s="235">
        <f t="shared" si="4"/>
        <v>3.5316341593695691E-2</v>
      </c>
      <c r="V55" s="235">
        <f t="shared" si="4"/>
        <v>3.4757143903736722E-2</v>
      </c>
      <c r="W55" s="235">
        <f t="shared" si="4"/>
        <v>4.02309963658741E-2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8.8724888042200412E-2</v>
      </c>
      <c r="C56" s="235">
        <f t="shared" si="5"/>
        <v>9.8215717272186975E-2</v>
      </c>
      <c r="D56" s="235">
        <f t="shared" si="5"/>
        <v>0.10311121661364579</v>
      </c>
      <c r="E56" s="235">
        <f t="shared" si="5"/>
        <v>0.1272274514680635</v>
      </c>
      <c r="F56" s="235">
        <f t="shared" si="5"/>
        <v>9.8244690290914538E-2</v>
      </c>
      <c r="G56" s="235">
        <f t="shared" si="5"/>
        <v>0.11268389143759266</v>
      </c>
      <c r="H56" s="235">
        <f t="shared" si="5"/>
        <v>0.11620424598113636</v>
      </c>
      <c r="I56" s="235">
        <f t="shared" si="5"/>
        <v>0.10628232017813785</v>
      </c>
      <c r="J56" s="235">
        <f t="shared" si="5"/>
        <v>0.10300965544730876</v>
      </c>
      <c r="K56" s="235">
        <f t="shared" si="5"/>
        <v>9.8544325163238924E-2</v>
      </c>
      <c r="L56" s="235">
        <f t="shared" si="5"/>
        <v>9.7387581332326417E-2</v>
      </c>
      <c r="M56" s="235">
        <f t="shared" si="5"/>
        <v>9.0179738411534024E-2</v>
      </c>
      <c r="N56" s="235">
        <f t="shared" si="5"/>
        <v>9.7906987037328128E-2</v>
      </c>
      <c r="O56" s="235">
        <f t="shared" si="5"/>
        <v>9.7905687272084485E-2</v>
      </c>
      <c r="P56" s="235">
        <f t="shared" si="5"/>
        <v>8.2683781300811041E-2</v>
      </c>
      <c r="Q56" s="235">
        <f t="shared" si="5"/>
        <v>8.1008480998121413E-2</v>
      </c>
      <c r="R56" s="235">
        <f t="shared" si="5"/>
        <v>6.8704570542236568E-2</v>
      </c>
      <c r="S56" s="235">
        <f t="shared" si="5"/>
        <v>8.6679909922208004E-2</v>
      </c>
      <c r="T56" s="235">
        <f t="shared" si="5"/>
        <v>7.8716022566260202E-2</v>
      </c>
      <c r="U56" s="235">
        <f t="shared" si="5"/>
        <v>8.0568292360233773E-2</v>
      </c>
      <c r="V56" s="235">
        <f t="shared" si="5"/>
        <v>7.9292576899948855E-2</v>
      </c>
      <c r="W56" s="235">
        <f t="shared" si="5"/>
        <v>9.1780250469880489E-2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3.1458460687125232E-2</v>
      </c>
      <c r="C57" s="302">
        <f t="shared" si="6"/>
        <v>3.3324815094822852E-2</v>
      </c>
      <c r="D57" s="302">
        <f t="shared" si="6"/>
        <v>3.4345347837043697E-2</v>
      </c>
      <c r="E57" s="302">
        <f t="shared" si="6"/>
        <v>4.1749851384231082E-2</v>
      </c>
      <c r="F57" s="302">
        <f t="shared" si="6"/>
        <v>3.2981334352058585E-2</v>
      </c>
      <c r="G57" s="302">
        <f t="shared" si="6"/>
        <v>3.5943493847653947E-2</v>
      </c>
      <c r="H57" s="302">
        <f t="shared" si="6"/>
        <v>3.9810971158917276E-2</v>
      </c>
      <c r="I57" s="302">
        <f t="shared" si="6"/>
        <v>3.5749632276934756E-2</v>
      </c>
      <c r="J57" s="302">
        <f t="shared" si="6"/>
        <v>3.4899104593341931E-2</v>
      </c>
      <c r="K57" s="302">
        <f t="shared" si="6"/>
        <v>3.3665787926087425E-2</v>
      </c>
      <c r="L57" s="302">
        <f t="shared" si="6"/>
        <v>3.3466861251150851E-2</v>
      </c>
      <c r="M57" s="302">
        <f t="shared" si="6"/>
        <v>3.1756139532313508E-2</v>
      </c>
      <c r="N57" s="302">
        <f t="shared" si="6"/>
        <v>3.3563039722495414E-2</v>
      </c>
      <c r="O57" s="302">
        <f t="shared" si="6"/>
        <v>3.3542507934451578E-2</v>
      </c>
      <c r="P57" s="302">
        <f t="shared" si="6"/>
        <v>3.7757590720518937E-2</v>
      </c>
      <c r="Q57" s="302">
        <f t="shared" si="6"/>
        <v>3.9838343785175971E-2</v>
      </c>
      <c r="R57" s="302">
        <f t="shared" si="6"/>
        <v>3.977877289868164E-2</v>
      </c>
      <c r="S57" s="302">
        <f t="shared" si="6"/>
        <v>4.2123061929687525E-2</v>
      </c>
      <c r="T57" s="302">
        <f t="shared" si="6"/>
        <v>4.2230919794101318E-2</v>
      </c>
      <c r="U57" s="302">
        <f t="shared" si="6"/>
        <v>4.4103724114380675E-2</v>
      </c>
      <c r="V57" s="302">
        <f t="shared" si="6"/>
        <v>4.6674048970473621E-2</v>
      </c>
      <c r="W57" s="302">
        <f t="shared" si="6"/>
        <v>4.9127538384699063E-2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0.65561548399502967</v>
      </c>
      <c r="C58" s="303">
        <f t="shared" si="7"/>
        <v>0.63101881001476301</v>
      </c>
      <c r="D58" s="303">
        <f t="shared" si="7"/>
        <v>0.61787958558930001</v>
      </c>
      <c r="E58" s="303">
        <f t="shared" si="7"/>
        <v>0.55457897982148918</v>
      </c>
      <c r="F58" s="303">
        <f t="shared" si="7"/>
        <v>0.62926590452047904</v>
      </c>
      <c r="G58" s="303">
        <f t="shared" si="7"/>
        <v>0.59294580439093381</v>
      </c>
      <c r="H58" s="303">
        <f t="shared" si="7"/>
        <v>0.58481503157220804</v>
      </c>
      <c r="I58" s="303">
        <f t="shared" si="7"/>
        <v>0.61031825027721964</v>
      </c>
      <c r="J58" s="303">
        <f t="shared" si="7"/>
        <v>0.61944388344484236</v>
      </c>
      <c r="K58" s="303">
        <f t="shared" si="7"/>
        <v>0.63199035180011931</v>
      </c>
      <c r="L58" s="303">
        <f t="shared" si="7"/>
        <v>0.63573270277141436</v>
      </c>
      <c r="M58" s="303">
        <f t="shared" si="7"/>
        <v>0.65171234856610372</v>
      </c>
      <c r="N58" s="303">
        <f t="shared" si="7"/>
        <v>0.63612401992717615</v>
      </c>
      <c r="O58" s="303">
        <f t="shared" si="7"/>
        <v>0.63510023412425165</v>
      </c>
      <c r="P58" s="303">
        <f t="shared" si="7"/>
        <v>0.66879413987750047</v>
      </c>
      <c r="Q58" s="303">
        <f t="shared" si="7"/>
        <v>0.66754923992324222</v>
      </c>
      <c r="R58" s="303">
        <f t="shared" si="7"/>
        <v>0.69635026783287401</v>
      </c>
      <c r="S58" s="303">
        <f t="shared" si="7"/>
        <v>0.65299851142716814</v>
      </c>
      <c r="T58" s="303">
        <f t="shared" si="7"/>
        <v>0.67184964083948828</v>
      </c>
      <c r="U58" s="303">
        <f t="shared" si="7"/>
        <v>0.66561725806386607</v>
      </c>
      <c r="V58" s="303">
        <f t="shared" si="7"/>
        <v>0.66743518953017955</v>
      </c>
      <c r="W58" s="303">
        <f t="shared" si="7"/>
        <v>0.63537393283961618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4.7844287794438972E-2</v>
      </c>
      <c r="C59" s="303">
        <f t="shared" si="8"/>
        <v>5.2962152410637495E-2</v>
      </c>
      <c r="D59" s="303">
        <f t="shared" si="8"/>
        <v>5.5602016878866942E-2</v>
      </c>
      <c r="E59" s="303">
        <f t="shared" si="8"/>
        <v>6.8606531241784424E-2</v>
      </c>
      <c r="F59" s="303">
        <f t="shared" si="8"/>
        <v>5.2977775912417667E-2</v>
      </c>
      <c r="G59" s="303">
        <f t="shared" si="8"/>
        <v>6.0764016170673944E-2</v>
      </c>
      <c r="H59" s="303">
        <f t="shared" si="8"/>
        <v>6.2662343231280185E-2</v>
      </c>
      <c r="I59" s="303">
        <f t="shared" si="8"/>
        <v>5.7312012742635941E-2</v>
      </c>
      <c r="J59" s="303">
        <f t="shared" si="8"/>
        <v>5.5547250715976347E-2</v>
      </c>
      <c r="K59" s="303">
        <f t="shared" si="8"/>
        <v>5.3139351963749727E-2</v>
      </c>
      <c r="L59" s="303">
        <f t="shared" si="8"/>
        <v>5.2515585780756109E-2</v>
      </c>
      <c r="M59" s="303">
        <f t="shared" si="8"/>
        <v>4.8628805885181862E-2</v>
      </c>
      <c r="N59" s="303">
        <f t="shared" si="8"/>
        <v>5.2795671747394371E-2</v>
      </c>
      <c r="O59" s="303">
        <f t="shared" si="8"/>
        <v>5.2794970857894814E-2</v>
      </c>
      <c r="P59" s="303">
        <f t="shared" si="8"/>
        <v>4.4586662387298588E-2</v>
      </c>
      <c r="Q59" s="303">
        <f t="shared" si="8"/>
        <v>4.3683268180862753E-2</v>
      </c>
      <c r="R59" s="303">
        <f t="shared" si="8"/>
        <v>3.7048468793250432E-2</v>
      </c>
      <c r="S59" s="303">
        <f t="shared" si="8"/>
        <v>4.6741547358635775E-2</v>
      </c>
      <c r="T59" s="303">
        <f t="shared" si="8"/>
        <v>4.244707568300813E-2</v>
      </c>
      <c r="U59" s="303">
        <f t="shared" si="8"/>
        <v>4.3445899474745912E-2</v>
      </c>
      <c r="V59" s="303">
        <f t="shared" si="8"/>
        <v>4.2757978655993699E-2</v>
      </c>
      <c r="W59" s="303">
        <f t="shared" si="8"/>
        <v>4.9491871043422196E-2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8.0282923129648881E-2</v>
      </c>
      <c r="C60" s="303">
        <f t="shared" si="9"/>
        <v>7.8127595756378482E-2</v>
      </c>
      <c r="D60" s="303">
        <f t="shared" si="9"/>
        <v>7.7409930859710985E-2</v>
      </c>
      <c r="E60" s="303">
        <f t="shared" si="9"/>
        <v>7.0071505126358347E-2</v>
      </c>
      <c r="F60" s="303">
        <f t="shared" si="9"/>
        <v>8.0148012623676171E-2</v>
      </c>
      <c r="G60" s="303">
        <f t="shared" si="9"/>
        <v>7.5645313980618883E-2</v>
      </c>
      <c r="H60" s="303">
        <f t="shared" si="9"/>
        <v>7.0677982935659592E-2</v>
      </c>
      <c r="I60" s="303">
        <f t="shared" si="9"/>
        <v>7.5252116737247007E-2</v>
      </c>
      <c r="J60" s="303">
        <f t="shared" si="9"/>
        <v>7.5558177038625732E-2</v>
      </c>
      <c r="K60" s="303">
        <f t="shared" si="9"/>
        <v>7.595344726539606E-2</v>
      </c>
      <c r="L60" s="303">
        <f t="shared" si="9"/>
        <v>7.5443089720667003E-2</v>
      </c>
      <c r="M60" s="303">
        <f t="shared" si="9"/>
        <v>8.0073655860188747E-2</v>
      </c>
      <c r="N60" s="303">
        <f t="shared" si="9"/>
        <v>7.3593674425310243E-2</v>
      </c>
      <c r="O60" s="303">
        <f t="shared" si="9"/>
        <v>7.4641400095612431E-2</v>
      </c>
      <c r="P60" s="303">
        <f t="shared" si="9"/>
        <v>7.6645360010476449E-2</v>
      </c>
      <c r="Q60" s="303">
        <f t="shared" si="9"/>
        <v>8.0202266568460953E-2</v>
      </c>
      <c r="R60" s="303">
        <f t="shared" si="9"/>
        <v>8.3722560783134781E-2</v>
      </c>
      <c r="S60" s="303">
        <f t="shared" si="9"/>
        <v>7.759737634188249E-2</v>
      </c>
      <c r="T60" s="303">
        <f t="shared" si="9"/>
        <v>7.9520282970728218E-2</v>
      </c>
      <c r="U60" s="303">
        <f t="shared" si="9"/>
        <v>7.9023074835113227E-2</v>
      </c>
      <c r="V60" s="303">
        <f t="shared" si="9"/>
        <v>7.7979837559903842E-2</v>
      </c>
      <c r="W60" s="303">
        <f t="shared" si="9"/>
        <v>7.4844013301126583E-2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4.2129759985291178E-2</v>
      </c>
      <c r="C61" s="304">
        <f t="shared" si="10"/>
        <v>4.0818730814770145E-2</v>
      </c>
      <c r="D61" s="304">
        <f t="shared" si="10"/>
        <v>4.0560065033607068E-2</v>
      </c>
      <c r="E61" s="304">
        <f t="shared" si="10"/>
        <v>3.5408620456606865E-2</v>
      </c>
      <c r="F61" s="304">
        <f t="shared" si="10"/>
        <v>4.2928966162299097E-2</v>
      </c>
      <c r="G61" s="304">
        <f t="shared" si="10"/>
        <v>3.965352657385722E-2</v>
      </c>
      <c r="H61" s="304">
        <f t="shared" si="10"/>
        <v>3.4947748601426604E-2</v>
      </c>
      <c r="I61" s="304">
        <f t="shared" si="10"/>
        <v>3.8650189627535157E-2</v>
      </c>
      <c r="J61" s="304">
        <f t="shared" si="10"/>
        <v>3.8631624007245423E-2</v>
      </c>
      <c r="K61" s="304">
        <f t="shared" si="10"/>
        <v>3.8579016185457879E-2</v>
      </c>
      <c r="L61" s="304">
        <f t="shared" si="10"/>
        <v>3.7927043650413966E-2</v>
      </c>
      <c r="M61" s="304">
        <f t="shared" si="10"/>
        <v>4.2056815686225643E-2</v>
      </c>
      <c r="N61" s="304">
        <f t="shared" si="10"/>
        <v>3.6033494094544094E-2</v>
      </c>
      <c r="O61" s="304">
        <f t="shared" si="10"/>
        <v>3.7134512800331386E-2</v>
      </c>
      <c r="P61" s="304">
        <f t="shared" si="10"/>
        <v>3.8083612442788579E-2</v>
      </c>
      <c r="Q61" s="304">
        <f t="shared" si="10"/>
        <v>4.1781972890977598E-2</v>
      </c>
      <c r="R61" s="304">
        <f t="shared" si="10"/>
        <v>4.4368186000653509E-2</v>
      </c>
      <c r="S61" s="304">
        <f t="shared" si="10"/>
        <v>3.9673940383735187E-2</v>
      </c>
      <c r="T61" s="304">
        <f t="shared" si="10"/>
        <v>4.0981369474131127E-2</v>
      </c>
      <c r="U61" s="304">
        <f t="shared" si="10"/>
        <v>4.072339706211562E-2</v>
      </c>
      <c r="V61" s="304">
        <f t="shared" si="10"/>
        <v>3.964405681551697E-2</v>
      </c>
      <c r="W61" s="304">
        <f t="shared" si="10"/>
        <v>3.7603419148704395E-2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3.4089859126877384E-2</v>
      </c>
      <c r="C62" s="304">
        <f t="shared" si="11"/>
        <v>3.281091259274798E-2</v>
      </c>
      <c r="D62" s="304">
        <f t="shared" si="11"/>
        <v>3.2127715931541824E-2</v>
      </c>
      <c r="E62" s="304">
        <f t="shared" si="11"/>
        <v>2.8836291634907873E-2</v>
      </c>
      <c r="F62" s="304">
        <f t="shared" si="11"/>
        <v>3.2719767244870086E-2</v>
      </c>
      <c r="G62" s="304">
        <f t="shared" si="11"/>
        <v>3.0831240925531866E-2</v>
      </c>
      <c r="H62" s="304">
        <f t="shared" si="11"/>
        <v>3.0408467353599089E-2</v>
      </c>
      <c r="I62" s="304">
        <f t="shared" si="11"/>
        <v>3.1734551246002086E-2</v>
      </c>
      <c r="J62" s="304">
        <f t="shared" si="11"/>
        <v>3.2209054299578793E-2</v>
      </c>
      <c r="K62" s="304">
        <f t="shared" si="11"/>
        <v>3.2861429585417004E-2</v>
      </c>
      <c r="L62" s="304">
        <f t="shared" si="11"/>
        <v>3.3056019586003002E-2</v>
      </c>
      <c r="M62" s="304">
        <f t="shared" si="11"/>
        <v>3.3886908860793957E-2</v>
      </c>
      <c r="N62" s="304">
        <f t="shared" si="11"/>
        <v>3.3076366797195396E-2</v>
      </c>
      <c r="O62" s="304">
        <f t="shared" si="11"/>
        <v>3.3023133286624352E-2</v>
      </c>
      <c r="P62" s="304">
        <f t="shared" si="11"/>
        <v>3.4775106094776097E-2</v>
      </c>
      <c r="Q62" s="304">
        <f t="shared" si="11"/>
        <v>3.4710375372113571E-2</v>
      </c>
      <c r="R62" s="304">
        <f t="shared" si="11"/>
        <v>3.620793454836399E-2</v>
      </c>
      <c r="S62" s="304">
        <f t="shared" si="11"/>
        <v>3.3953785119543604E-2</v>
      </c>
      <c r="T62" s="304">
        <f t="shared" si="11"/>
        <v>3.4933982143159632E-2</v>
      </c>
      <c r="U62" s="304">
        <f t="shared" si="11"/>
        <v>3.4609918639425565E-2</v>
      </c>
      <c r="V62" s="304">
        <f t="shared" si="11"/>
        <v>3.4704445124998033E-2</v>
      </c>
      <c r="W62" s="304">
        <f t="shared" si="11"/>
        <v>3.3037364723919146E-2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4.0633040174803169E-3</v>
      </c>
      <c r="C63" s="304">
        <f t="shared" si="12"/>
        <v>4.497952348860362E-3</v>
      </c>
      <c r="D63" s="304">
        <f t="shared" si="12"/>
        <v>4.7221498945620921E-3</v>
      </c>
      <c r="E63" s="304">
        <f t="shared" si="12"/>
        <v>5.8265930348436129E-3</v>
      </c>
      <c r="F63" s="304">
        <f t="shared" si="12"/>
        <v>4.4992792165069956E-3</v>
      </c>
      <c r="G63" s="304">
        <f t="shared" si="12"/>
        <v>5.1605464812298062E-3</v>
      </c>
      <c r="H63" s="304">
        <f t="shared" si="12"/>
        <v>5.321766980633906E-3</v>
      </c>
      <c r="I63" s="304">
        <f t="shared" si="12"/>
        <v>4.8673758637097584E-3</v>
      </c>
      <c r="J63" s="304">
        <f t="shared" si="12"/>
        <v>4.7174987318015253E-3</v>
      </c>
      <c r="K63" s="304">
        <f t="shared" si="12"/>
        <v>4.5130014945211835E-3</v>
      </c>
      <c r="L63" s="304">
        <f t="shared" si="12"/>
        <v>4.460026484250033E-3</v>
      </c>
      <c r="M63" s="304">
        <f t="shared" si="12"/>
        <v>4.129931313169145E-3</v>
      </c>
      <c r="N63" s="304">
        <f t="shared" si="12"/>
        <v>4.4838135335707593E-3</v>
      </c>
      <c r="O63" s="304">
        <f t="shared" si="12"/>
        <v>4.4837540086566912E-3</v>
      </c>
      <c r="P63" s="304">
        <f t="shared" si="12"/>
        <v>3.7866414729117656E-3</v>
      </c>
      <c r="Q63" s="304">
        <f t="shared" si="12"/>
        <v>3.7099183053697911E-3</v>
      </c>
      <c r="R63" s="304">
        <f t="shared" si="12"/>
        <v>3.1464402341172711E-3</v>
      </c>
      <c r="S63" s="304">
        <f t="shared" si="12"/>
        <v>3.9696508386036942E-3</v>
      </c>
      <c r="T63" s="304">
        <f t="shared" si="12"/>
        <v>3.6049313534374568E-3</v>
      </c>
      <c r="U63" s="304">
        <f t="shared" si="12"/>
        <v>3.6897591335720496E-3</v>
      </c>
      <c r="V63" s="304">
        <f t="shared" si="12"/>
        <v>3.6313356193888365E-3</v>
      </c>
      <c r="W63" s="304">
        <f t="shared" si="12"/>
        <v>4.20322942850305E-3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4.4148964027751696E-2</v>
      </c>
      <c r="C65" s="237">
        <f t="shared" si="14"/>
        <v>4.8871542861200525E-2</v>
      </c>
      <c r="D65" s="237">
        <f t="shared" si="14"/>
        <v>5.1307513523920878E-2</v>
      </c>
      <c r="E65" s="237">
        <f t="shared" si="14"/>
        <v>6.3307605139320697E-2</v>
      </c>
      <c r="F65" s="237">
        <f t="shared" si="14"/>
        <v>4.8885959658897353E-2</v>
      </c>
      <c r="G65" s="237">
        <f t="shared" si="14"/>
        <v>5.6070818226551529E-2</v>
      </c>
      <c r="H65" s="237">
        <f t="shared" si="14"/>
        <v>5.782252521133717E-2</v>
      </c>
      <c r="I65" s="237">
        <f t="shared" si="14"/>
        <v>5.2885435348183366E-2</v>
      </c>
      <c r="J65" s="237">
        <f t="shared" si="14"/>
        <v>5.1256977305976052E-2</v>
      </c>
      <c r="K65" s="237">
        <f t="shared" si="14"/>
        <v>4.9035056146834489E-2</v>
      </c>
      <c r="L65" s="237">
        <f t="shared" si="14"/>
        <v>4.8459467460196894E-2</v>
      </c>
      <c r="M65" s="237">
        <f t="shared" si="14"/>
        <v>4.4872888712682503E-2</v>
      </c>
      <c r="N65" s="237">
        <f t="shared" si="14"/>
        <v>4.8717920576249511E-2</v>
      </c>
      <c r="O65" s="237">
        <f t="shared" si="14"/>
        <v>4.8717273820978811E-2</v>
      </c>
      <c r="P65" s="237">
        <f t="shared" si="14"/>
        <v>4.114294609863859E-2</v>
      </c>
      <c r="Q65" s="237">
        <f t="shared" si="14"/>
        <v>4.030932686922975E-2</v>
      </c>
      <c r="R65" s="237">
        <f t="shared" si="14"/>
        <v>3.4186975947139299E-2</v>
      </c>
      <c r="S65" s="237">
        <f t="shared" si="14"/>
        <v>4.3131395367488723E-2</v>
      </c>
      <c r="T65" s="237">
        <f t="shared" si="14"/>
        <v>3.9168613512733659E-2</v>
      </c>
      <c r="U65" s="237">
        <f t="shared" si="14"/>
        <v>4.0090291683405853E-2</v>
      </c>
      <c r="V65" s="237">
        <f t="shared" si="14"/>
        <v>3.9455503438432515E-2</v>
      </c>
      <c r="W65" s="237">
        <f t="shared" si="14"/>
        <v>4.5669293767105469E-2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0.43376508400818831</v>
      </c>
      <c r="C69" s="324">
        <f>IF(C$5=0,0,C$5/WWP_fec!C$5)</f>
        <v>0.43684800941131641</v>
      </c>
      <c r="D69" s="324">
        <f>IF(D$5=0,0,D$5/WWP_fec!D$5)</f>
        <v>0.43959584774394289</v>
      </c>
      <c r="E69" s="324">
        <f>IF(E$5=0,0,E$5/WWP_fec!E$5)</f>
        <v>0.4440177992203807</v>
      </c>
      <c r="F69" s="324">
        <f>IF(F$5=0,0,F$5/WWP_fec!F$5)</f>
        <v>0.44743996578662348</v>
      </c>
      <c r="G69" s="324">
        <f>IF(G$5=0,0,G$5/WWP_fec!G$5)</f>
        <v>0.4450256555490319</v>
      </c>
      <c r="H69" s="324">
        <f>IF(H$5=0,0,H$5/WWP_fec!H$5)</f>
        <v>0.43727419798493483</v>
      </c>
      <c r="I69" s="324">
        <f>IF(I$5=0,0,I$5/WWP_fec!I$5)</f>
        <v>0.43712530073612432</v>
      </c>
      <c r="J69" s="324">
        <f>IF(J$5=0,0,J$5/WWP_fec!J$5)</f>
        <v>0.43550052182390891</v>
      </c>
      <c r="K69" s="324">
        <f>IF(K$5=0,0,K$5/WWP_fec!K$5)</f>
        <v>0.43347768614540277</v>
      </c>
      <c r="L69" s="324">
        <f>IF(L$5=0,0,L$5/WWP_fec!L$5)</f>
        <v>0.43214472910056828</v>
      </c>
      <c r="M69" s="324">
        <f>IF(M$5=0,0,M$5/WWP_fec!M$5)</f>
        <v>0.43473042163033498</v>
      </c>
      <c r="N69" s="324">
        <f>IF(N$5=0,0,N$5/WWP_fec!N$5)</f>
        <v>0.43176054901611116</v>
      </c>
      <c r="O69" s="324">
        <f>IF(O$5=0,0,O$5/WWP_fec!O$5)</f>
        <v>0.43182316445585101</v>
      </c>
      <c r="P69" s="324">
        <f>IF(P$5=0,0,P$5/WWP_fec!P$5)</f>
        <v>0.42963528805711576</v>
      </c>
      <c r="Q69" s="324">
        <f>IF(Q$5=0,0,Q$5/WWP_fec!Q$5)</f>
        <v>0.4332139460907275</v>
      </c>
      <c r="R69" s="324">
        <f>IF(R$5=0,0,R$5/WWP_fec!R$5)</f>
        <v>0.43179524435020661</v>
      </c>
      <c r="S69" s="324">
        <f>IF(S$5=0,0,S$5/WWP_fec!S$5)</f>
        <v>0.43378030107045018</v>
      </c>
      <c r="T69" s="324">
        <f>IF(T$5=0,0,T$5/WWP_fec!T$5)</f>
        <v>0.43227863867302962</v>
      </c>
      <c r="U69" s="324">
        <f>IF(U$5=0,0,U$5/WWP_fec!U$5)</f>
        <v>0.43328129268051357</v>
      </c>
      <c r="V69" s="324">
        <f>IF(V$5=0,0,V$5/WWP_fec!V$5)</f>
        <v>0.43281664116129404</v>
      </c>
      <c r="W69" s="324">
        <f>IF(W$5=0,0,W$5/WWP_fec!W$5)</f>
        <v>0.43627340191002051</v>
      </c>
      <c r="DA69" s="95"/>
    </row>
    <row r="70" spans="1:105" ht="12" customHeight="1" x14ac:dyDescent="0.25">
      <c r="A70" s="55" t="s">
        <v>92</v>
      </c>
      <c r="B70" s="336">
        <f>IF(B$6=0,0,B$6/WWP_fec!B$6)</f>
        <v>0.48022841556739115</v>
      </c>
      <c r="C70" s="336">
        <f>IF(C$6=0,0,C$6/WWP_fec!C$6)</f>
        <v>0.48022841556739115</v>
      </c>
      <c r="D70" s="336">
        <f>IF(D$6=0,0,D$6/WWP_fec!D$6)</f>
        <v>0.48022841556739115</v>
      </c>
      <c r="E70" s="336">
        <f>IF(E$6=0,0,E$6/WWP_fec!E$6)</f>
        <v>0.48022841556739121</v>
      </c>
      <c r="F70" s="336">
        <f>IF(F$6=0,0,F$6/WWP_fec!F$6)</f>
        <v>0.48022841556739121</v>
      </c>
      <c r="G70" s="336">
        <f>IF(G$6=0,0,G$6/WWP_fec!G$6)</f>
        <v>0.48022841556739121</v>
      </c>
      <c r="H70" s="336">
        <f>IF(H$6=0,0,H$6/WWP_fec!H$6)</f>
        <v>0.48022841556739115</v>
      </c>
      <c r="I70" s="336">
        <f>IF(I$6=0,0,I$6/WWP_fec!I$6)</f>
        <v>0.48022841556739115</v>
      </c>
      <c r="J70" s="336">
        <f>IF(J$6=0,0,J$6/WWP_fec!J$6)</f>
        <v>0.48022841556739115</v>
      </c>
      <c r="K70" s="336">
        <f>IF(K$6=0,0,K$6/WWP_fec!K$6)</f>
        <v>0.48022841556739121</v>
      </c>
      <c r="L70" s="336">
        <f>IF(L$6=0,0,L$6/WWP_fec!L$6)</f>
        <v>0.48022841556739138</v>
      </c>
      <c r="M70" s="336">
        <f>IF(M$6=0,0,M$6/WWP_fec!M$6)</f>
        <v>0.48022841556739126</v>
      </c>
      <c r="N70" s="336">
        <f>IF(N$6=0,0,N$6/WWP_fec!N$6)</f>
        <v>0.48022841556739132</v>
      </c>
      <c r="O70" s="336">
        <f>IF(O$6=0,0,O$6/WWP_fec!O$6)</f>
        <v>0.48022841556739126</v>
      </c>
      <c r="P70" s="336">
        <f>IF(P$6=0,0,P$6/WWP_fec!P$6)</f>
        <v>0.48022841556739121</v>
      </c>
      <c r="Q70" s="336">
        <f>IF(Q$6=0,0,Q$6/WWP_fec!Q$6)</f>
        <v>0.48022841556739104</v>
      </c>
      <c r="R70" s="336">
        <f>IF(R$6=0,0,R$6/WWP_fec!R$6)</f>
        <v>0.48022841556739126</v>
      </c>
      <c r="S70" s="336">
        <f>IF(S$6=0,0,S$6/WWP_fec!S$6)</f>
        <v>0.48022841556739115</v>
      </c>
      <c r="T70" s="336">
        <f>IF(T$6=0,0,T$6/WWP_fec!T$6)</f>
        <v>0.48022841556739115</v>
      </c>
      <c r="U70" s="336">
        <f>IF(U$6=0,0,U$6/WWP_fec!U$6)</f>
        <v>0.48022841556739121</v>
      </c>
      <c r="V70" s="336">
        <f>IF(V$6=0,0,V$6/WWP_fec!V$6)</f>
        <v>0.48022841556739126</v>
      </c>
      <c r="W70" s="336">
        <f>IF(W$6=0,0,W$6/WWP_fec!W$6)</f>
        <v>0.48022841556739115</v>
      </c>
      <c r="DA70" s="67"/>
    </row>
    <row r="71" spans="1:105" ht="12" customHeight="1" x14ac:dyDescent="0.25">
      <c r="A71" s="202" t="s">
        <v>93</v>
      </c>
      <c r="B71" s="337">
        <f>IF(B$7=0,0,B$7/WWP_fec!B$7)</f>
        <v>0.12458693394648469</v>
      </c>
      <c r="C71" s="337">
        <f>IF(C$7=0,0,C$7/WWP_fec!C$7)</f>
        <v>0.12458693394648471</v>
      </c>
      <c r="D71" s="337">
        <f>IF(D$7=0,0,D$7/WWP_fec!D$7)</f>
        <v>0.12458693394648472</v>
      </c>
      <c r="E71" s="337">
        <f>IF(E$7=0,0,E$7/WWP_fec!E$7)</f>
        <v>0.12458693394648478</v>
      </c>
      <c r="F71" s="337">
        <f>IF(F$7=0,0,F$7/WWP_fec!F$7)</f>
        <v>0.12458693394648476</v>
      </c>
      <c r="G71" s="337">
        <f>IF(G$7=0,0,G$7/WWP_fec!G$7)</f>
        <v>0.12458693394648471</v>
      </c>
      <c r="H71" s="337">
        <f>IF(H$7=0,0,H$7/WWP_fec!H$7)</f>
        <v>0.12458693394648467</v>
      </c>
      <c r="I71" s="337">
        <f>IF(I$7=0,0,I$7/WWP_fec!I$7)</f>
        <v>0.12458693394648471</v>
      </c>
      <c r="J71" s="337">
        <f>IF(J$7=0,0,J$7/WWP_fec!J$7)</f>
        <v>0.12458693394648473</v>
      </c>
      <c r="K71" s="337">
        <f>IF(K$7=0,0,K$7/WWP_fec!K$7)</f>
        <v>0.12458693394648471</v>
      </c>
      <c r="L71" s="337">
        <f>IF(L$7=0,0,L$7/WWP_fec!L$7)</f>
        <v>0.12458693394648472</v>
      </c>
      <c r="M71" s="337">
        <f>IF(M$7=0,0,M$7/WWP_fec!M$7)</f>
        <v>0.12458693394648472</v>
      </c>
      <c r="N71" s="337">
        <f>IF(N$7=0,0,N$7/WWP_fec!N$7)</f>
        <v>0.12458693394648472</v>
      </c>
      <c r="O71" s="337">
        <f>IF(O$7=0,0,O$7/WWP_fec!O$7)</f>
        <v>0.12458693394648471</v>
      </c>
      <c r="P71" s="337">
        <f>IF(P$7=0,0,P$7/WWP_fec!P$7)</f>
        <v>0.12458693394648472</v>
      </c>
      <c r="Q71" s="337">
        <f>IF(Q$7=0,0,Q$7/WWP_fec!Q$7)</f>
        <v>0.12458693394648471</v>
      </c>
      <c r="R71" s="337">
        <f>IF(R$7=0,0,R$7/WWP_fec!R$7)</f>
        <v>0.12458693394648471</v>
      </c>
      <c r="S71" s="337">
        <f>IF(S$7=0,0,S$7/WWP_fec!S$7)</f>
        <v>0.12458693394648471</v>
      </c>
      <c r="T71" s="337">
        <f>IF(T$7=0,0,T$7/WWP_fec!T$7)</f>
        <v>0.12458693394648472</v>
      </c>
      <c r="U71" s="337">
        <f>IF(U$7=0,0,U$7/WWP_fec!U$7)</f>
        <v>0.12458693394648471</v>
      </c>
      <c r="V71" s="337">
        <f>IF(V$7=0,0,V$7/WWP_fec!V$7)</f>
        <v>0.12458693394648471</v>
      </c>
      <c r="W71" s="337">
        <f>IF(W$7=0,0,W$7/WWP_fec!W$7)</f>
        <v>0.12458693394648472</v>
      </c>
      <c r="DA71" s="174"/>
    </row>
    <row r="72" spans="1:105" ht="12" customHeight="1" x14ac:dyDescent="0.25">
      <c r="A72" s="202" t="s">
        <v>94</v>
      </c>
      <c r="B72" s="337">
        <f>IF(B$8=0,0,B$8/WWP_fec!B$8)</f>
        <v>0.68151033014429785</v>
      </c>
      <c r="C72" s="337">
        <f>IF(C$8=0,0,C$8/WWP_fec!C$8)</f>
        <v>0.68151033014429818</v>
      </c>
      <c r="D72" s="337">
        <f>IF(D$8=0,0,D$8/WWP_fec!D$8)</f>
        <v>0.68151033014429774</v>
      </c>
      <c r="E72" s="337">
        <f>IF(E$8=0,0,E$8/WWP_fec!E$8)</f>
        <v>0.68151033014429774</v>
      </c>
      <c r="F72" s="337">
        <f>IF(F$8=0,0,F$8/WWP_fec!F$8)</f>
        <v>0.68151033014429785</v>
      </c>
      <c r="G72" s="337">
        <f>IF(G$8=0,0,G$8/WWP_fec!G$8)</f>
        <v>0.68151033014429807</v>
      </c>
      <c r="H72" s="337">
        <f>IF(H$8=0,0,H$8/WWP_fec!H$8)</f>
        <v>0.68151033014429785</v>
      </c>
      <c r="I72" s="337">
        <f>IF(I$8=0,0,I$8/WWP_fec!I$8)</f>
        <v>0.68151033014429796</v>
      </c>
      <c r="J72" s="337">
        <f>IF(J$8=0,0,J$8/WWP_fec!J$8)</f>
        <v>0.68151033014429818</v>
      </c>
      <c r="K72" s="337">
        <f>IF(K$8=0,0,K$8/WWP_fec!K$8)</f>
        <v>0.68151033014429785</v>
      </c>
      <c r="L72" s="337">
        <f>IF(L$8=0,0,L$8/WWP_fec!L$8)</f>
        <v>0.68151033014429763</v>
      </c>
      <c r="M72" s="337">
        <f>IF(M$8=0,0,M$8/WWP_fec!M$8)</f>
        <v>0.68151033014429796</v>
      </c>
      <c r="N72" s="337">
        <f>IF(N$8=0,0,N$8/WWP_fec!N$8)</f>
        <v>0.68151033014429785</v>
      </c>
      <c r="O72" s="337">
        <f>IF(O$8=0,0,O$8/WWP_fec!O$8)</f>
        <v>0.68151033014429818</v>
      </c>
      <c r="P72" s="337">
        <f>IF(P$8=0,0,P$8/WWP_fec!P$8)</f>
        <v>0.68151033014429785</v>
      </c>
      <c r="Q72" s="337">
        <f>IF(Q$8=0,0,Q$8/WWP_fec!Q$8)</f>
        <v>0.68151033014429785</v>
      </c>
      <c r="R72" s="337">
        <f>IF(R$8=0,0,R$8/WWP_fec!R$8)</f>
        <v>0.68151033014429774</v>
      </c>
      <c r="S72" s="337">
        <f>IF(S$8=0,0,S$8/WWP_fec!S$8)</f>
        <v>0.68151033014429796</v>
      </c>
      <c r="T72" s="337">
        <f>IF(T$8=0,0,T$8/WWP_fec!T$8)</f>
        <v>0.68151033014429796</v>
      </c>
      <c r="U72" s="337">
        <f>IF(U$8=0,0,U$8/WWP_fec!U$8)</f>
        <v>0.68151033014429785</v>
      </c>
      <c r="V72" s="337">
        <f>IF(V$8=0,0,V$8/WWP_fec!V$8)</f>
        <v>0.68151033014429774</v>
      </c>
      <c r="W72" s="337">
        <f>IF(W$8=0,0,W$8/WWP_fec!W$8)</f>
        <v>0.68151033014429763</v>
      </c>
      <c r="DA72" s="174"/>
    </row>
    <row r="73" spans="1:105" ht="12" customHeight="1" x14ac:dyDescent="0.25">
      <c r="A73" s="202" t="s">
        <v>95</v>
      </c>
      <c r="B73" s="337">
        <f>IF(B$9=0,0,B$9/WWP_fec!B$9)</f>
        <v>0.50733985651470614</v>
      </c>
      <c r="C73" s="337">
        <f>IF(C$9=0,0,C$9/WWP_fec!C$9)</f>
        <v>0.50733985651470614</v>
      </c>
      <c r="D73" s="337">
        <f>IF(D$9=0,0,D$9/WWP_fec!D$9)</f>
        <v>0.50733985651470603</v>
      </c>
      <c r="E73" s="337">
        <f>IF(E$9=0,0,E$9/WWP_fec!E$9)</f>
        <v>0.50733985651470614</v>
      </c>
      <c r="F73" s="337">
        <f>IF(F$9=0,0,F$9/WWP_fec!F$9)</f>
        <v>0.50733985651470614</v>
      </c>
      <c r="G73" s="337">
        <f>IF(G$9=0,0,G$9/WWP_fec!G$9)</f>
        <v>0.50733985651470614</v>
      </c>
      <c r="H73" s="337">
        <f>IF(H$9=0,0,H$9/WWP_fec!H$9)</f>
        <v>0.50733985651470603</v>
      </c>
      <c r="I73" s="337">
        <f>IF(I$9=0,0,I$9/WWP_fec!I$9)</f>
        <v>0.50733985651470614</v>
      </c>
      <c r="J73" s="337">
        <f>IF(J$9=0,0,J$9/WWP_fec!J$9)</f>
        <v>0.50733985651470614</v>
      </c>
      <c r="K73" s="337">
        <f>IF(K$9=0,0,K$9/WWP_fec!K$9)</f>
        <v>0.50733985651470603</v>
      </c>
      <c r="L73" s="337">
        <f>IF(L$9=0,0,L$9/WWP_fec!L$9)</f>
        <v>0.50733985651470603</v>
      </c>
      <c r="M73" s="337">
        <f>IF(M$9=0,0,M$9/WWP_fec!M$9)</f>
        <v>0.50733985651470603</v>
      </c>
      <c r="N73" s="337">
        <f>IF(N$9=0,0,N$9/WWP_fec!N$9)</f>
        <v>0.50733985651470626</v>
      </c>
      <c r="O73" s="337">
        <f>IF(O$9=0,0,O$9/WWP_fec!O$9)</f>
        <v>0.50733985651470614</v>
      </c>
      <c r="P73" s="337">
        <f>IF(P$9=0,0,P$9/WWP_fec!P$9)</f>
        <v>0.50733985651470592</v>
      </c>
      <c r="Q73" s="337">
        <f>IF(Q$9=0,0,Q$9/WWP_fec!Q$9)</f>
        <v>0.50733985651470592</v>
      </c>
      <c r="R73" s="337">
        <f>IF(R$9=0,0,R$9/WWP_fec!R$9)</f>
        <v>0.50733985651470592</v>
      </c>
      <c r="S73" s="337">
        <f>IF(S$9=0,0,S$9/WWP_fec!S$9)</f>
        <v>0.50733985651470603</v>
      </c>
      <c r="T73" s="337">
        <f>IF(T$9=0,0,T$9/WWP_fec!T$9)</f>
        <v>0.50733985651470637</v>
      </c>
      <c r="U73" s="337">
        <f>IF(U$9=0,0,U$9/WWP_fec!U$9)</f>
        <v>0.50733985651470592</v>
      </c>
      <c r="V73" s="337">
        <f>IF(V$9=0,0,V$9/WWP_fec!V$9)</f>
        <v>0.50733985651470626</v>
      </c>
      <c r="W73" s="337">
        <f>IF(W$9=0,0,W$9/WWP_fec!W$9)</f>
        <v>0.50733985651470614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0.75206003516620035</v>
      </c>
      <c r="C74" s="338">
        <f>IF(C$10=0,0,C$10/WWP_fec!C$10)</f>
        <v>0.76928026144942163</v>
      </c>
      <c r="D74" s="338">
        <f>IF(D$10=0,0,D$10/WWP_fec!D$10)</f>
        <v>0.77321801505996945</v>
      </c>
      <c r="E74" s="338">
        <f>IF(E$10=0,0,E$10/WWP_fec!E$10)</f>
        <v>0.81570294913561836</v>
      </c>
      <c r="F74" s="338">
        <f>IF(F$10=0,0,F$10/WWP_fec!F$10)</f>
        <v>0.74232710023639259</v>
      </c>
      <c r="G74" s="338">
        <f>IF(G$10=0,0,G$10/WWP_fec!G$10)</f>
        <v>0.77594010435151273</v>
      </c>
      <c r="H74" s="338">
        <f>IF(H$10=0,0,H$10/WWP_fec!H$10)</f>
        <v>0.82089023008098205</v>
      </c>
      <c r="I74" s="338">
        <f>IF(I$10=0,0,I$10/WWP_fec!I$10)</f>
        <v>0.79462389860877614</v>
      </c>
      <c r="J74" s="338">
        <f>IF(J$10=0,0,J$10/WWP_fec!J$10)</f>
        <v>0.79331500877467487</v>
      </c>
      <c r="K74" s="338">
        <f>IF(K$10=0,0,K$10/WWP_fec!K$10)</f>
        <v>0.78995821197812754</v>
      </c>
      <c r="L74" s="338">
        <f>IF(L$10=0,0,L$10/WWP_fec!L$10)</f>
        <v>0.79355157241700902</v>
      </c>
      <c r="M74" s="338">
        <f>IF(M$10=0,0,M$10/WWP_fec!M$10)</f>
        <v>0.75692326325880344</v>
      </c>
      <c r="N74" s="338">
        <f>IF(N$10=0,0,N$10/WWP_fec!N$10)</f>
        <v>0.80427821583225245</v>
      </c>
      <c r="O74" s="338">
        <f>IF(O$10=0,0,O$10/WWP_fec!O$10)</f>
        <v>0.79630946090035815</v>
      </c>
      <c r="P74" s="338">
        <f>IF(P$10=0,0,P$10/WWP_fec!P$10)</f>
        <v>0.8316651040577947</v>
      </c>
      <c r="Q74" s="338">
        <f>IF(Q$10=0,0,Q$10/WWP_fec!Q$10)</f>
        <v>0.81778522101086037</v>
      </c>
      <c r="R74" s="338">
        <f>IF(R$10=0,0,R$10/WWP_fec!R$10)</f>
        <v>0.80416829871805962</v>
      </c>
      <c r="S74" s="338">
        <f>IF(S$10=0,0,S$10/WWP_fec!S$10)</f>
        <v>0.84208482823377029</v>
      </c>
      <c r="T74" s="338">
        <f>IF(T$10=0,0,T$10/WWP_fec!T$10)</f>
        <v>0.83865658390595899</v>
      </c>
      <c r="U74" s="338">
        <f>IF(U$10=0,0,U$10/WWP_fec!U$10)</f>
        <v>0.84780530961197587</v>
      </c>
      <c r="V74" s="338">
        <f>IF(V$10=0,0,V$10/WWP_fec!V$10)</f>
        <v>0.8651218794248845</v>
      </c>
      <c r="W74" s="338">
        <f>IF(W$10=0,0,W$10/WWP_fec!W$10)</f>
        <v>0.87411217045787015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0.42766949667721277</v>
      </c>
      <c r="C75" s="351">
        <f>IF(C$16=0,0,C$16/WWP_fec!C$16)</f>
        <v>0.42827820432121322</v>
      </c>
      <c r="D75" s="351">
        <f>IF(D$16=0,0,D$16/WWP_fec!D$16)</f>
        <v>0.43037081211969253</v>
      </c>
      <c r="E75" s="351">
        <f>IF(E$16=0,0,E$16/WWP_fec!E$16)</f>
        <v>0.42606496057666138</v>
      </c>
      <c r="F75" s="351">
        <f>IF(F$16=0,0,F$16/WWP_fec!F$16)</f>
        <v>0.44365595728088592</v>
      </c>
      <c r="G75" s="351">
        <f>IF(G$16=0,0,G$16/WWP_fec!G$16)</f>
        <v>0.43487886166284667</v>
      </c>
      <c r="H75" s="351">
        <f>IF(H$16=0,0,H$16/WWP_fec!H$16)</f>
        <v>0.42088406898087477</v>
      </c>
      <c r="I75" s="351">
        <f>IF(I$16=0,0,I$16/WWP_fec!I$16)</f>
        <v>0.42531105840590971</v>
      </c>
      <c r="J75" s="351">
        <f>IF(J$16=0,0,J$16/WWP_fec!J$16)</f>
        <v>0.42416243087306943</v>
      </c>
      <c r="K75" s="351">
        <f>IF(K$16=0,0,K$16/WWP_fec!K$16)</f>
        <v>0.42295589283248053</v>
      </c>
      <c r="L75" s="351">
        <f>IF(L$16=0,0,L$16/WWP_fec!L$16)</f>
        <v>0.42162179027876873</v>
      </c>
      <c r="M75" s="351">
        <f>IF(M$16=0,0,M$16/WWP_fec!M$16)</f>
        <v>0.42806733180678258</v>
      </c>
      <c r="N75" s="351">
        <f>IF(N$16=0,0,N$16/WWP_fec!N$16)</f>
        <v>0.42003173192867937</v>
      </c>
      <c r="O75" s="351">
        <f>IF(O$16=0,0,O$16/WWP_fec!O$16)</f>
        <v>0.42084266925888125</v>
      </c>
      <c r="P75" s="351">
        <f>IF(P$16=0,0,P$16/WWP_fec!P$16)</f>
        <v>0.42027299080866837</v>
      </c>
      <c r="Q75" s="351">
        <f>IF(Q$16=0,0,Q$16/WWP_fec!Q$16)</f>
        <v>0.4251812314696945</v>
      </c>
      <c r="R75" s="351">
        <f>IF(R$16=0,0,R$16/WWP_fec!R$16)</f>
        <v>0.42689294588360327</v>
      </c>
      <c r="S75" s="351">
        <f>IF(S$16=0,0,S$16/WWP_fec!S$16)</f>
        <v>0.42300965259368223</v>
      </c>
      <c r="T75" s="351">
        <f>IF(T$16=0,0,T$16/WWP_fec!T$16)</f>
        <v>0.4233613937750475</v>
      </c>
      <c r="U75" s="351">
        <f>IF(U$16=0,0,U$16/WWP_fec!U$16)</f>
        <v>0.42345127224968715</v>
      </c>
      <c r="V75" s="351">
        <f>IF(V$16=0,0,V$16/WWP_fec!V$16)</f>
        <v>0.4219278169134083</v>
      </c>
      <c r="W75" s="351">
        <f>IF(W$16=0,0,W$16/WWP_fec!W$16)</f>
        <v>0.42174041783304561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0.44427446753683292</v>
      </c>
      <c r="C76" s="351">
        <f>IF(C$27=0,0,C$27/WWP_fec!C$27)</f>
        <v>0.44427446753683308</v>
      </c>
      <c r="D76" s="351">
        <f>IF(D$27=0,0,D$27/WWP_fec!D$27)</f>
        <v>0.44427446753683297</v>
      </c>
      <c r="E76" s="351">
        <f>IF(E$27=0,0,E$27/WWP_fec!E$27)</f>
        <v>0.44427446753683292</v>
      </c>
      <c r="F76" s="351">
        <f>IF(F$27=0,0,F$27/WWP_fec!F$27)</f>
        <v>0.44427446753683292</v>
      </c>
      <c r="G76" s="351">
        <f>IF(G$27=0,0,G$27/WWP_fec!G$27)</f>
        <v>0.44427446753683303</v>
      </c>
      <c r="H76" s="351">
        <f>IF(H$27=0,0,H$27/WWP_fec!H$27)</f>
        <v>0.44427446753683325</v>
      </c>
      <c r="I76" s="351">
        <f>IF(I$27=0,0,I$27/WWP_fec!I$27)</f>
        <v>0.44427446753683297</v>
      </c>
      <c r="J76" s="351">
        <f>IF(J$27=0,0,J$27/WWP_fec!J$27)</f>
        <v>0.44427446753683303</v>
      </c>
      <c r="K76" s="351">
        <f>IF(K$27=0,0,K$27/WWP_fec!K$27)</f>
        <v>0.44427446753683303</v>
      </c>
      <c r="L76" s="351">
        <f>IF(L$27=0,0,L$27/WWP_fec!L$27)</f>
        <v>0.44427446753683297</v>
      </c>
      <c r="M76" s="351">
        <f>IF(M$27=0,0,M$27/WWP_fec!M$27)</f>
        <v>0.44427446753683286</v>
      </c>
      <c r="N76" s="351">
        <f>IF(N$27=0,0,N$27/WWP_fec!N$27)</f>
        <v>0.44427446753683281</v>
      </c>
      <c r="O76" s="351">
        <f>IF(O$27=0,0,O$27/WWP_fec!O$27)</f>
        <v>0.44427446753683308</v>
      </c>
      <c r="P76" s="351">
        <f>IF(P$27=0,0,P$27/WWP_fec!P$27)</f>
        <v>0.44427446753683314</v>
      </c>
      <c r="Q76" s="351">
        <f>IF(Q$27=0,0,Q$27/WWP_fec!Q$27)</f>
        <v>0.44427446753683292</v>
      </c>
      <c r="R76" s="351">
        <f>IF(R$27=0,0,R$27/WWP_fec!R$27)</f>
        <v>0.44427446753683281</v>
      </c>
      <c r="S76" s="351">
        <f>IF(S$27=0,0,S$27/WWP_fec!S$27)</f>
        <v>0.44427446753683292</v>
      </c>
      <c r="T76" s="351">
        <f>IF(T$27=0,0,T$27/WWP_fec!T$27)</f>
        <v>0.44427446753683281</v>
      </c>
      <c r="U76" s="351">
        <f>IF(U$27=0,0,U$27/WWP_fec!U$27)</f>
        <v>0.44427446753683308</v>
      </c>
      <c r="V76" s="351">
        <f>IF(V$27=0,0,V$27/WWP_fec!V$27)</f>
        <v>0.44427446753683303</v>
      </c>
      <c r="W76" s="351">
        <f>IF(W$27=0,0,W$27/WWP_fec!W$27)</f>
        <v>0.44427446753683303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0.30692503436383678</v>
      </c>
      <c r="C77" s="351">
        <f>IF(C$28=0,0,C$28/WWP_fec!C$28)</f>
        <v>0.30849455037716028</v>
      </c>
      <c r="D77" s="351">
        <f>IF(D$28=0,0,D$28/WWP_fec!D$28)</f>
        <v>0.31005794381197477</v>
      </c>
      <c r="E77" s="351">
        <f>IF(E$28=0,0,E$28/WWP_fec!E$28)</f>
        <v>0.30892027921870091</v>
      </c>
      <c r="F77" s="351">
        <f>IF(F$28=0,0,F$28/WWP_fec!F$28)</f>
        <v>0.31701265004780876</v>
      </c>
      <c r="G77" s="351">
        <f>IF(G$28=0,0,G$28/WWP_fec!G$28)</f>
        <v>0.31307503062070369</v>
      </c>
      <c r="H77" s="351">
        <f>IF(H$28=0,0,H$28/WWP_fec!H$28)</f>
        <v>0.30120374993811794</v>
      </c>
      <c r="I77" s="351">
        <f>IF(I$28=0,0,I$28/WWP_fec!I$28)</f>
        <v>0.30604588856882292</v>
      </c>
      <c r="J77" s="351">
        <f>IF(J$28=0,0,J$28/WWP_fec!J$28)</f>
        <v>0.30551180870672279</v>
      </c>
      <c r="K77" s="351">
        <f>IF(K$28=0,0,K$28/WWP_fec!K$28)</f>
        <v>0.3048132589215255</v>
      </c>
      <c r="L77" s="351">
        <f>IF(L$28=0,0,L$28/WWP_fec!L$28)</f>
        <v>0.30268032934353206</v>
      </c>
      <c r="M77" s="351">
        <f>IF(M$28=0,0,M$28/WWP_fec!M$28)</f>
        <v>0.30894941686318672</v>
      </c>
      <c r="N77" s="351">
        <f>IF(N$28=0,0,N$28/WWP_fec!N$28)</f>
        <v>0.30364587430518508</v>
      </c>
      <c r="O77" s="351">
        <f>IF(O$28=0,0,O$28/WWP_fec!O$28)</f>
        <v>0.30219559491677161</v>
      </c>
      <c r="P77" s="351">
        <f>IF(P$28=0,0,P$28/WWP_fec!P$28)</f>
        <v>0.30204128865696711</v>
      </c>
      <c r="Q77" s="351">
        <f>IF(Q$28=0,0,Q$28/WWP_fec!Q$28)</f>
        <v>0.30685411530927059</v>
      </c>
      <c r="R77" s="351">
        <f>IF(R$28=0,0,R$28/WWP_fec!R$28)</f>
        <v>0.30772459131835128</v>
      </c>
      <c r="S77" s="351">
        <f>IF(S$28=0,0,S$28/WWP_fec!S$28)</f>
        <v>0.30621618936606887</v>
      </c>
      <c r="T77" s="351">
        <f>IF(T$28=0,0,T$28/WWP_fec!T$28)</f>
        <v>0.30592420942910153</v>
      </c>
      <c r="U77" s="351">
        <f>IF(U$28=0,0,U$28/WWP_fec!U$28)</f>
        <v>0.30607797289914823</v>
      </c>
      <c r="V77" s="351">
        <f>IF(V$28=0,0,V$28/WWP_fec!V$28)</f>
        <v>0.30522077545247456</v>
      </c>
      <c r="W77" s="351">
        <f>IF(W$28=0,0,W$28/WWP_fec!W$28)</f>
        <v>0.3064401812502362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0.51832021212630508</v>
      </c>
      <c r="C78" s="339">
        <f>IF(C$48=0,0,C$48/WWP_fec!C$48)</f>
        <v>0.51832021212630541</v>
      </c>
      <c r="D78" s="339">
        <f>IF(D$48=0,0,D$48/WWP_fec!D$48)</f>
        <v>0.51832021212630508</v>
      </c>
      <c r="E78" s="339">
        <f>IF(E$48=0,0,E$48/WWP_fec!E$48)</f>
        <v>0.51832021212630519</v>
      </c>
      <c r="F78" s="339">
        <f>IF(F$48=0,0,F$48/WWP_fec!F$48)</f>
        <v>0.5183202121263053</v>
      </c>
      <c r="G78" s="339">
        <f>IF(G$48=0,0,G$48/WWP_fec!G$48)</f>
        <v>0.51832021212630508</v>
      </c>
      <c r="H78" s="339">
        <f>IF(H$48=0,0,H$48/WWP_fec!H$48)</f>
        <v>0.51832021212630519</v>
      </c>
      <c r="I78" s="339">
        <f>IF(I$48=0,0,I$48/WWP_fec!I$48)</f>
        <v>0.51832021212630519</v>
      </c>
      <c r="J78" s="339">
        <f>IF(J$48=0,0,J$48/WWP_fec!J$48)</f>
        <v>0.51832021212630519</v>
      </c>
      <c r="K78" s="339">
        <f>IF(K$48=0,0,K$48/WWP_fec!K$48)</f>
        <v>0.51832021212630497</v>
      </c>
      <c r="L78" s="339">
        <f>IF(L$48=0,0,L$48/WWP_fec!L$48)</f>
        <v>0.51832021212630519</v>
      </c>
      <c r="M78" s="339">
        <f>IF(M$48=0,0,M$48/WWP_fec!M$48)</f>
        <v>0.51832021212630497</v>
      </c>
      <c r="N78" s="339">
        <f>IF(N$48=0,0,N$48/WWP_fec!N$48)</f>
        <v>0.51832021212630508</v>
      </c>
      <c r="O78" s="339">
        <f>IF(O$48=0,0,O$48/WWP_fec!O$48)</f>
        <v>0.51832021212630519</v>
      </c>
      <c r="P78" s="339">
        <f>IF(P$48=0,0,P$48/WWP_fec!P$48)</f>
        <v>0.51832021212630508</v>
      </c>
      <c r="Q78" s="339">
        <f>IF(Q$48=0,0,Q$48/WWP_fec!Q$48)</f>
        <v>0.5183202121263053</v>
      </c>
      <c r="R78" s="339">
        <f>IF(R$48=0,0,R$48/WWP_fec!R$48)</f>
        <v>0.51832021212630541</v>
      </c>
      <c r="S78" s="339">
        <f>IF(S$48=0,0,S$48/WWP_fec!S$48)</f>
        <v>0.51832021212630497</v>
      </c>
      <c r="T78" s="339">
        <f>IF(T$48=0,0,T$48/WWP_fec!T$48)</f>
        <v>0.5183202121263053</v>
      </c>
      <c r="U78" s="339">
        <f>IF(U$48=0,0,U$48/WWP_fec!U$48)</f>
        <v>0.5183202121263053</v>
      </c>
      <c r="V78" s="339">
        <f>IF(V$48=0,0,V$48/WWP_fec!V$48)</f>
        <v>0.51832021212630541</v>
      </c>
      <c r="W78" s="339">
        <f>IF(W$48=0,0,W$48/WWP_fec!W$48)</f>
        <v>0.51832021212630508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ES: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331.89135191962413</v>
      </c>
      <c r="C5" s="225">
        <v>334.66400711951349</v>
      </c>
      <c r="D5" s="225">
        <v>381.20862131933598</v>
      </c>
      <c r="E5" s="225">
        <v>308.66223816058971</v>
      </c>
      <c r="F5" s="225">
        <v>721.20614939915868</v>
      </c>
      <c r="G5" s="225">
        <v>514.34182080061714</v>
      </c>
      <c r="H5" s="225">
        <v>257.07046752030402</v>
      </c>
      <c r="I5" s="225">
        <v>349.17706871955528</v>
      </c>
      <c r="J5" s="225">
        <v>302.7889403996636</v>
      </c>
      <c r="K5" s="225">
        <v>206.78171363965279</v>
      </c>
      <c r="L5" s="225">
        <v>192.0379305596322</v>
      </c>
      <c r="M5" s="225">
        <v>282.00301523970012</v>
      </c>
      <c r="N5" s="225">
        <v>139.43181779972369</v>
      </c>
      <c r="O5" s="225">
        <v>175.78126259966609</v>
      </c>
      <c r="P5" s="225">
        <v>148.28336999976199</v>
      </c>
      <c r="Q5" s="225">
        <v>220.2547730396382</v>
      </c>
      <c r="R5" s="225">
        <v>319.29590411964273</v>
      </c>
      <c r="S5" s="225">
        <v>237.55587407965581</v>
      </c>
      <c r="T5" s="225">
        <v>246.90907799978251</v>
      </c>
      <c r="U5" s="225">
        <v>249.1720678797852</v>
      </c>
      <c r="V5" s="225">
        <v>209.6840775598067</v>
      </c>
      <c r="W5" s="225">
        <v>199.71870695974411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14.069157934500661</v>
      </c>
      <c r="C10" s="262">
        <v>12.499891074477571</v>
      </c>
      <c r="D10" s="262">
        <v>12.976940410909521</v>
      </c>
      <c r="E10" s="262">
        <v>6.4917379289730412</v>
      </c>
      <c r="F10" s="262">
        <v>24.718537553009192</v>
      </c>
      <c r="G10" s="262">
        <v>15.59355423516562</v>
      </c>
      <c r="H10" s="262">
        <v>4.7257060977990157</v>
      </c>
      <c r="I10" s="262">
        <v>10.13440871121181</v>
      </c>
      <c r="J10" s="262">
        <v>9.5823267279455102</v>
      </c>
      <c r="K10" s="262">
        <v>7.388825697068623</v>
      </c>
      <c r="L10" s="262">
        <v>6.60253250459375</v>
      </c>
      <c r="M10" s="262">
        <v>12.351779948936951</v>
      </c>
      <c r="N10" s="262">
        <v>5.0480757836958912</v>
      </c>
      <c r="O10" s="262">
        <v>6.1891118621488026</v>
      </c>
      <c r="P10" s="262">
        <v>6.3658172307822349</v>
      </c>
      <c r="Q10" s="262">
        <v>9.8249906463712584</v>
      </c>
      <c r="R10" s="262">
        <v>15.960065086907409</v>
      </c>
      <c r="S10" s="262">
        <v>9.4477973157343147</v>
      </c>
      <c r="T10" s="262">
        <v>10.9107805691346</v>
      </c>
      <c r="U10" s="262">
        <v>10.27463036056327</v>
      </c>
      <c r="V10" s="262">
        <v>8.4003391816578201</v>
      </c>
      <c r="W10" s="262">
        <v>6.7065082733160741</v>
      </c>
      <c r="DA10" s="68" t="s">
        <v>2988</v>
      </c>
    </row>
    <row r="11" spans="1:105" ht="12" customHeight="1" x14ac:dyDescent="0.25">
      <c r="A11" s="37" t="s">
        <v>160</v>
      </c>
      <c r="B11" s="228">
        <v>3.207298621199818</v>
      </c>
      <c r="C11" s="228">
        <v>2.5686254635252221</v>
      </c>
      <c r="D11" s="228">
        <v>2.313099096345113</v>
      </c>
      <c r="E11" s="228">
        <v>1.722087981964767</v>
      </c>
      <c r="F11" s="228">
        <v>2.6025861266015169</v>
      </c>
      <c r="G11" s="228">
        <v>4.2224846251548707</v>
      </c>
      <c r="H11" s="228">
        <v>1.4273374128788709</v>
      </c>
      <c r="I11" s="228">
        <v>1.675965003589978</v>
      </c>
      <c r="J11" s="228">
        <v>1.6259014861358061</v>
      </c>
      <c r="K11" s="228">
        <v>1.591396578492521</v>
      </c>
      <c r="L11" s="228">
        <v>1.823008090784429</v>
      </c>
      <c r="M11" s="228">
        <v>1.354798864004582</v>
      </c>
      <c r="N11" s="228">
        <v>1.0676122191310919</v>
      </c>
      <c r="O11" s="228">
        <v>1.9253794601674279</v>
      </c>
      <c r="P11" s="228">
        <v>2.02356384710078</v>
      </c>
      <c r="Q11" s="228">
        <v>2.3655486075156311</v>
      </c>
      <c r="R11" s="228">
        <v>2.2941331767726458</v>
      </c>
      <c r="S11" s="228">
        <v>1.867506788416895</v>
      </c>
      <c r="T11" s="228">
        <v>2.3486158147924621</v>
      </c>
      <c r="U11" s="228">
        <v>2.0722914262841212</v>
      </c>
      <c r="V11" s="228">
        <v>1.709030000460682</v>
      </c>
      <c r="W11" s="228">
        <v>1.5778843590924461</v>
      </c>
      <c r="DA11" s="69" t="s">
        <v>2989</v>
      </c>
    </row>
    <row r="12" spans="1:105" ht="12" customHeight="1" x14ac:dyDescent="0.25">
      <c r="A12" s="37" t="s">
        <v>162</v>
      </c>
      <c r="B12" s="228">
        <v>10.861859313300849</v>
      </c>
      <c r="C12" s="228">
        <v>9.9312656109523534</v>
      </c>
      <c r="D12" s="228">
        <v>10.66384131456441</v>
      </c>
      <c r="E12" s="228">
        <v>4.7696499470082747</v>
      </c>
      <c r="F12" s="228">
        <v>22.11595142640768</v>
      </c>
      <c r="G12" s="228">
        <v>11.37106961001075</v>
      </c>
      <c r="H12" s="228">
        <v>3.298368684920145</v>
      </c>
      <c r="I12" s="228">
        <v>8.4584437076218357</v>
      </c>
      <c r="J12" s="228">
        <v>7.956425241809705</v>
      </c>
      <c r="K12" s="228">
        <v>5.797429118576102</v>
      </c>
      <c r="L12" s="228">
        <v>4.7795244138093214</v>
      </c>
      <c r="M12" s="228">
        <v>10.99698108493237</v>
      </c>
      <c r="N12" s="228">
        <v>3.9804635645647992</v>
      </c>
      <c r="O12" s="228">
        <v>4.2637324019813736</v>
      </c>
      <c r="P12" s="228">
        <v>4.342253383681455</v>
      </c>
      <c r="Q12" s="228">
        <v>7.4594420388556282</v>
      </c>
      <c r="R12" s="228">
        <v>13.66593191013477</v>
      </c>
      <c r="S12" s="228">
        <v>7.5802905273174188</v>
      </c>
      <c r="T12" s="228">
        <v>8.5621647543421346</v>
      </c>
      <c r="U12" s="228">
        <v>8.2023389342791493</v>
      </c>
      <c r="V12" s="228">
        <v>6.6913091811971377</v>
      </c>
      <c r="W12" s="228">
        <v>5.1286239142236276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213.46946318368711</v>
      </c>
      <c r="C16" s="263">
        <v>217.1855705627481</v>
      </c>
      <c r="D16" s="263">
        <v>255.78909947423281</v>
      </c>
      <c r="E16" s="263">
        <v>197.35248503553709</v>
      </c>
      <c r="F16" s="263">
        <v>532.3124230226374</v>
      </c>
      <c r="G16" s="263">
        <v>361.92293851831511</v>
      </c>
      <c r="H16" s="263">
        <v>150.08370981294291</v>
      </c>
      <c r="I16" s="263">
        <v>220.67894773974791</v>
      </c>
      <c r="J16" s="263">
        <v>184.15700704743591</v>
      </c>
      <c r="K16" s="263">
        <v>119.49441398268451</v>
      </c>
      <c r="L16" s="263">
        <v>107.5280251188301</v>
      </c>
      <c r="M16" s="263">
        <v>179.14659294790229</v>
      </c>
      <c r="N16" s="263">
        <v>68.175192016908014</v>
      </c>
      <c r="O16" s="263">
        <v>94.409248796886033</v>
      </c>
      <c r="P16" s="263">
        <v>73.854545515758588</v>
      </c>
      <c r="Q16" s="263">
        <v>130.57042954289</v>
      </c>
      <c r="R16" s="263">
        <v>194.8536039655753</v>
      </c>
      <c r="S16" s="263">
        <v>131.83790218535421</v>
      </c>
      <c r="T16" s="263">
        <v>137.9707045017532</v>
      </c>
      <c r="U16" s="263">
        <v>140.28696719621979</v>
      </c>
      <c r="V16" s="263">
        <v>110.6176592015713</v>
      </c>
      <c r="W16" s="263">
        <v>104.064056361319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14.03262848150294</v>
      </c>
      <c r="C19" s="231">
        <v>12.072402784209689</v>
      </c>
      <c r="D19" s="231">
        <v>12.4394390513143</v>
      </c>
      <c r="E19" s="231">
        <v>11.69581391379279</v>
      </c>
      <c r="F19" s="231">
        <v>13.68652262282238</v>
      </c>
      <c r="G19" s="231">
        <v>12.99495033792244</v>
      </c>
      <c r="H19" s="231">
        <v>10.650725132664419</v>
      </c>
      <c r="I19" s="231">
        <v>11.65591768552741</v>
      </c>
      <c r="J19" s="231">
        <v>9.372858315884022</v>
      </c>
      <c r="K19" s="231">
        <v>7.1547111338530192</v>
      </c>
      <c r="L19" s="231">
        <v>6.9228224380724468</v>
      </c>
      <c r="M19" s="231">
        <v>5.9486931345919922</v>
      </c>
      <c r="N19" s="231">
        <v>4.5425013704382886</v>
      </c>
      <c r="O19" s="231">
        <v>3.3230200560591241</v>
      </c>
      <c r="P19" s="231">
        <v>1.5532282791674401</v>
      </c>
      <c r="Q19" s="231">
        <v>1.8519608407673469</v>
      </c>
      <c r="R19" s="231">
        <v>1.9172506353437091</v>
      </c>
      <c r="S19" s="231">
        <v>1.72501864541484</v>
      </c>
      <c r="T19" s="231">
        <v>1.7449065973802389</v>
      </c>
      <c r="U19" s="231">
        <v>1.7526694136759531</v>
      </c>
      <c r="V19" s="231">
        <v>1.640249623901078</v>
      </c>
      <c r="W19" s="231">
        <v>1.6092005232199009</v>
      </c>
      <c r="DA19" s="73" t="s">
        <v>2997</v>
      </c>
    </row>
    <row r="20" spans="1:105" ht="12" customHeight="1" x14ac:dyDescent="0.25">
      <c r="A20" s="46" t="s">
        <v>160</v>
      </c>
      <c r="B20" s="231">
        <v>36.367942244302867</v>
      </c>
      <c r="C20" s="231">
        <v>34.784972390623828</v>
      </c>
      <c r="D20" s="231">
        <v>36.020036323035583</v>
      </c>
      <c r="E20" s="231">
        <v>38.414664861823312</v>
      </c>
      <c r="F20" s="231">
        <v>51.585983201510203</v>
      </c>
      <c r="G20" s="231">
        <v>87.110801155667176</v>
      </c>
      <c r="H20" s="231">
        <v>21.891903855129151</v>
      </c>
      <c r="I20" s="231">
        <v>23.796185877541721</v>
      </c>
      <c r="J20" s="231">
        <v>20.992563629431881</v>
      </c>
      <c r="K20" s="231">
        <v>18.141436142632401</v>
      </c>
      <c r="L20" s="231">
        <v>19.26687555675419</v>
      </c>
      <c r="M20" s="231">
        <v>16.034905040268249</v>
      </c>
      <c r="N20" s="231">
        <v>10.77362179226423</v>
      </c>
      <c r="O20" s="231">
        <v>20.213271870368601</v>
      </c>
      <c r="P20" s="231">
        <v>18.844863464321321</v>
      </c>
      <c r="Q20" s="231">
        <v>28.188449561890639</v>
      </c>
      <c r="R20" s="231">
        <v>25.134510830816911</v>
      </c>
      <c r="S20" s="231">
        <v>22.86098814453544</v>
      </c>
      <c r="T20" s="231">
        <v>26.568890514687261</v>
      </c>
      <c r="U20" s="231">
        <v>24.978188784655451</v>
      </c>
      <c r="V20" s="231">
        <v>20.073523417448161</v>
      </c>
      <c r="W20" s="231">
        <v>22.976742273701088</v>
      </c>
      <c r="DA20" s="73" t="s">
        <v>2998</v>
      </c>
    </row>
    <row r="21" spans="1:105" ht="12" customHeight="1" x14ac:dyDescent="0.25">
      <c r="A21" s="46" t="s">
        <v>70</v>
      </c>
      <c r="B21" s="231">
        <v>39.904972029388709</v>
      </c>
      <c r="C21" s="231">
        <v>35.836497401390517</v>
      </c>
      <c r="D21" s="231">
        <v>41.270179391860687</v>
      </c>
      <c r="E21" s="231">
        <v>40.845291259627352</v>
      </c>
      <c r="F21" s="231">
        <v>28.678593779646079</v>
      </c>
      <c r="G21" s="231">
        <v>27.229480577229349</v>
      </c>
      <c r="H21" s="231">
        <v>66.952082402273632</v>
      </c>
      <c r="I21" s="231">
        <v>65.129647474989795</v>
      </c>
      <c r="J21" s="231">
        <v>51.063489595872873</v>
      </c>
      <c r="K21" s="231">
        <v>28.109341062213069</v>
      </c>
      <c r="L21" s="231">
        <v>30.82483649999395</v>
      </c>
      <c r="M21" s="231">
        <v>27.006739027967662</v>
      </c>
      <c r="N21" s="231">
        <v>12.69091769028244</v>
      </c>
      <c r="O21" s="231">
        <v>26.110880611342711</v>
      </c>
      <c r="P21" s="231">
        <v>13.01830685627141</v>
      </c>
      <c r="Q21" s="231">
        <v>11.641502960908911</v>
      </c>
      <c r="R21" s="231">
        <v>18.07796548731346</v>
      </c>
      <c r="S21" s="231">
        <v>14.458159409019601</v>
      </c>
      <c r="T21" s="231">
        <v>12.796783867553771</v>
      </c>
      <c r="U21" s="231">
        <v>14.689912970851321</v>
      </c>
      <c r="V21" s="231">
        <v>10.310677436010071</v>
      </c>
      <c r="W21" s="231">
        <v>4.796423986313779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123.1639204284926</v>
      </c>
      <c r="C23" s="231">
        <v>134.491697986524</v>
      </c>
      <c r="D23" s="231">
        <v>166.05944470802231</v>
      </c>
      <c r="E23" s="231">
        <v>106.3967150002937</v>
      </c>
      <c r="F23" s="231">
        <v>438.3613234186588</v>
      </c>
      <c r="G23" s="231">
        <v>234.5877064474962</v>
      </c>
      <c r="H23" s="231">
        <v>50.588998422875662</v>
      </c>
      <c r="I23" s="231">
        <v>120.097196701689</v>
      </c>
      <c r="J23" s="231">
        <v>102.7280955062471</v>
      </c>
      <c r="K23" s="231">
        <v>66.088925643986002</v>
      </c>
      <c r="L23" s="231">
        <v>50.513490624009499</v>
      </c>
      <c r="M23" s="231">
        <v>130.15625574507439</v>
      </c>
      <c r="N23" s="231">
        <v>40.168151163923064</v>
      </c>
      <c r="O23" s="231">
        <v>44.762076259115602</v>
      </c>
      <c r="P23" s="231">
        <v>40.438146915998423</v>
      </c>
      <c r="Q23" s="231">
        <v>88.888516179323133</v>
      </c>
      <c r="R23" s="231">
        <v>149.72387701210121</v>
      </c>
      <c r="S23" s="231">
        <v>92.793735986384291</v>
      </c>
      <c r="T23" s="231">
        <v>96.860123522131914</v>
      </c>
      <c r="U23" s="231">
        <v>98.866196027037077</v>
      </c>
      <c r="V23" s="231">
        <v>78.593208724212005</v>
      </c>
      <c r="W23" s="231">
        <v>74.681689578084217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104.35273080143625</v>
      </c>
      <c r="C28" s="263">
        <f t="shared" si="0"/>
        <v>104.9785454822878</v>
      </c>
      <c r="D28" s="263">
        <f t="shared" si="0"/>
        <v>112.44258143419364</v>
      </c>
      <c r="E28" s="263">
        <f t="shared" si="0"/>
        <v>104.8180151960795</v>
      </c>
      <c r="F28" s="263">
        <f t="shared" si="0"/>
        <v>164.17518882351203</v>
      </c>
      <c r="G28" s="263">
        <f t="shared" si="0"/>
        <v>136.82532804713645</v>
      </c>
      <c r="H28" s="263">
        <f t="shared" si="0"/>
        <v>102.26105160956209</v>
      </c>
      <c r="I28" s="263">
        <f t="shared" si="0"/>
        <v>118.36371226859559</v>
      </c>
      <c r="J28" s="263">
        <f t="shared" si="0"/>
        <v>109.04960662428215</v>
      </c>
      <c r="K28" s="263">
        <f t="shared" si="0"/>
        <v>79.898473959899675</v>
      </c>
      <c r="L28" s="263">
        <f t="shared" si="0"/>
        <v>77.907372936208361</v>
      </c>
      <c r="M28" s="263">
        <f t="shared" si="0"/>
        <v>90.504642342860905</v>
      </c>
      <c r="N28" s="263">
        <f t="shared" si="0"/>
        <v>66.208549999119782</v>
      </c>
      <c r="O28" s="263">
        <f t="shared" si="0"/>
        <v>75.182901940631254</v>
      </c>
      <c r="P28" s="263">
        <f t="shared" si="0"/>
        <v>68.063007253221144</v>
      </c>
      <c r="Q28" s="263">
        <f t="shared" si="0"/>
        <v>79.859352850376894</v>
      </c>
      <c r="R28" s="263">
        <f t="shared" si="0"/>
        <v>108.48223506715998</v>
      </c>
      <c r="S28" s="263">
        <f t="shared" si="0"/>
        <v>96.27017457856725</v>
      </c>
      <c r="T28" s="263">
        <f t="shared" si="0"/>
        <v>98.027592928894705</v>
      </c>
      <c r="U28" s="263">
        <f t="shared" si="0"/>
        <v>98.610470323002161</v>
      </c>
      <c r="V28" s="263">
        <f t="shared" si="0"/>
        <v>90.66607917657754</v>
      </c>
      <c r="W28" s="263">
        <f t="shared" si="0"/>
        <v>88.948142325109018</v>
      </c>
      <c r="DA28" s="70"/>
    </row>
    <row r="29" spans="1:105" ht="12" customHeight="1" x14ac:dyDescent="0.25">
      <c r="A29" s="60" t="s">
        <v>2915</v>
      </c>
      <c r="B29" s="331">
        <v>87.058559888846219</v>
      </c>
      <c r="C29" s="331">
        <v>87.383315133914593</v>
      </c>
      <c r="D29" s="331">
        <v>91.719896615904716</v>
      </c>
      <c r="E29" s="331">
        <v>88.829556915786384</v>
      </c>
      <c r="F29" s="331">
        <v>121.0500416228237</v>
      </c>
      <c r="G29" s="331">
        <v>107.5042389200389</v>
      </c>
      <c r="H29" s="331">
        <v>90.102060389037263</v>
      </c>
      <c r="I29" s="331">
        <v>100.4854669116111</v>
      </c>
      <c r="J29" s="331">
        <v>94.130176429768113</v>
      </c>
      <c r="K29" s="331">
        <v>70.217666280451425</v>
      </c>
      <c r="L29" s="331">
        <v>69.196019019052727</v>
      </c>
      <c r="M29" s="331">
        <v>75.991129493562767</v>
      </c>
      <c r="N29" s="331">
        <v>60.685355228519207</v>
      </c>
      <c r="O29" s="331">
        <v>67.534362144484192</v>
      </c>
      <c r="P29" s="331">
        <v>62.079701192615502</v>
      </c>
      <c r="Q29" s="331">
        <v>69.281224761386625</v>
      </c>
      <c r="R29" s="331">
        <v>92.696222961929251</v>
      </c>
      <c r="S29" s="331">
        <v>85.589362535727588</v>
      </c>
      <c r="T29" s="331">
        <v>86.849933562549722</v>
      </c>
      <c r="U29" s="331">
        <v>87.245159559969622</v>
      </c>
      <c r="V29" s="331">
        <v>81.704419388561533</v>
      </c>
      <c r="W29" s="331">
        <v>80.517420901401508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5.7228814315405554</v>
      </c>
      <c r="C31" s="297">
        <v>4.8572590443404211</v>
      </c>
      <c r="D31" s="297">
        <v>4.4604874331688604</v>
      </c>
      <c r="E31" s="297">
        <v>5.2643571604615094</v>
      </c>
      <c r="F31" s="297">
        <v>3.1123717229006149</v>
      </c>
      <c r="G31" s="297">
        <v>3.8599715497484519</v>
      </c>
      <c r="H31" s="297">
        <v>6.3941135269539293</v>
      </c>
      <c r="I31" s="297">
        <v>5.3074855708248716</v>
      </c>
      <c r="J31" s="297">
        <v>4.7908511387683674</v>
      </c>
      <c r="K31" s="297">
        <v>4.204272835738756</v>
      </c>
      <c r="L31" s="297">
        <v>4.4549479315834564</v>
      </c>
      <c r="M31" s="297">
        <v>2.5233408175376701</v>
      </c>
      <c r="N31" s="297">
        <v>4.0434548277138127</v>
      </c>
      <c r="O31" s="297">
        <v>2.3770768514650351</v>
      </c>
      <c r="P31" s="297">
        <v>1.305592591238149</v>
      </c>
      <c r="Q31" s="297">
        <v>0.98265829183278319</v>
      </c>
      <c r="R31" s="297">
        <v>0.91207906218208312</v>
      </c>
      <c r="S31" s="297">
        <v>1.1198846748617499</v>
      </c>
      <c r="T31" s="297">
        <v>1.098385505840501</v>
      </c>
      <c r="U31" s="297">
        <v>1.0899937870790131</v>
      </c>
      <c r="V31" s="297">
        <v>1.211521235763414</v>
      </c>
      <c r="W31" s="297">
        <v>1.2450857709503389</v>
      </c>
      <c r="DA31" s="122" t="s">
        <v>3008</v>
      </c>
    </row>
    <row r="32" spans="1:105" ht="12" customHeight="1" x14ac:dyDescent="0.25">
      <c r="A32" s="59" t="s">
        <v>160</v>
      </c>
      <c r="B32" s="297">
        <v>14.83182011464247</v>
      </c>
      <c r="C32" s="297">
        <v>13.9955255611984</v>
      </c>
      <c r="D32" s="297">
        <v>12.915929624994691</v>
      </c>
      <c r="E32" s="297">
        <v>17.29067489639025</v>
      </c>
      <c r="F32" s="297">
        <v>11.73086545348489</v>
      </c>
      <c r="G32" s="297">
        <v>25.875067267892831</v>
      </c>
      <c r="H32" s="297">
        <v>13.14270313310006</v>
      </c>
      <c r="I32" s="297">
        <v>10.8355186260913</v>
      </c>
      <c r="J32" s="297">
        <v>10.730157650979651</v>
      </c>
      <c r="K32" s="297">
        <v>10.66032516880723</v>
      </c>
      <c r="L32" s="297">
        <v>12.398545272170351</v>
      </c>
      <c r="M32" s="297">
        <v>6.8017511540750446</v>
      </c>
      <c r="N32" s="297">
        <v>9.5900142884690709</v>
      </c>
      <c r="O32" s="297">
        <v>14.459286987393281</v>
      </c>
      <c r="P32" s="297">
        <v>15.84037224399523</v>
      </c>
      <c r="Q32" s="297">
        <v>14.95691112152506</v>
      </c>
      <c r="R32" s="297">
        <v>11.957049664957941</v>
      </c>
      <c r="S32" s="297">
        <v>14.841387566048351</v>
      </c>
      <c r="T32" s="297">
        <v>16.72461110033634</v>
      </c>
      <c r="U32" s="297">
        <v>15.534059289971101</v>
      </c>
      <c r="V32" s="297">
        <v>14.826706583228781</v>
      </c>
      <c r="W32" s="297">
        <v>17.777781236694889</v>
      </c>
      <c r="DA32" s="122" t="s">
        <v>3009</v>
      </c>
    </row>
    <row r="33" spans="1:105" ht="12" customHeight="1" x14ac:dyDescent="0.25">
      <c r="A33" s="59" t="s">
        <v>70</v>
      </c>
      <c r="B33" s="297">
        <v>16.27431551787755</v>
      </c>
      <c r="C33" s="297">
        <v>14.41860035916465</v>
      </c>
      <c r="D33" s="297">
        <v>14.79850624956994</v>
      </c>
      <c r="E33" s="297">
        <v>18.384714659334531</v>
      </c>
      <c r="F33" s="297">
        <v>6.521630569877904</v>
      </c>
      <c r="G33" s="297">
        <v>8.0881432871514107</v>
      </c>
      <c r="H33" s="297">
        <v>40.194372722396729</v>
      </c>
      <c r="I33" s="297">
        <v>29.656580762888051</v>
      </c>
      <c r="J33" s="297">
        <v>26.100637504067581</v>
      </c>
      <c r="K33" s="297">
        <v>16.517695382445911</v>
      </c>
      <c r="L33" s="297">
        <v>19.836279615064299</v>
      </c>
      <c r="M33" s="297">
        <v>11.45582826277901</v>
      </c>
      <c r="N33" s="297">
        <v>11.296672960153661</v>
      </c>
      <c r="O33" s="297">
        <v>18.678060567048721</v>
      </c>
      <c r="P33" s="297">
        <v>10.94276044930321</v>
      </c>
      <c r="Q33" s="297">
        <v>6.1770309404561203</v>
      </c>
      <c r="R33" s="297">
        <v>8.6000930206357715</v>
      </c>
      <c r="S33" s="297">
        <v>9.3862586308308931</v>
      </c>
      <c r="T33" s="297">
        <v>8.055331983154657</v>
      </c>
      <c r="U33" s="297">
        <v>9.1357296167888453</v>
      </c>
      <c r="V33" s="297">
        <v>7.6156729358812711</v>
      </c>
      <c r="W33" s="297">
        <v>3.71113429969231</v>
      </c>
      <c r="DA33" s="122" t="s">
        <v>3010</v>
      </c>
    </row>
    <row r="34" spans="1:105" ht="12" customHeight="1" x14ac:dyDescent="0.25">
      <c r="A34" s="59" t="s">
        <v>162</v>
      </c>
      <c r="B34" s="297">
        <v>50.229542824785653</v>
      </c>
      <c r="C34" s="297">
        <v>54.111930169211121</v>
      </c>
      <c r="D34" s="297">
        <v>59.544973308171222</v>
      </c>
      <c r="E34" s="297">
        <v>47.889810199600078</v>
      </c>
      <c r="F34" s="297">
        <v>99.685173876560256</v>
      </c>
      <c r="G34" s="297">
        <v>69.681056815246194</v>
      </c>
      <c r="H34" s="297">
        <v>30.37087100658654</v>
      </c>
      <c r="I34" s="297">
        <v>54.685881951806898</v>
      </c>
      <c r="J34" s="297">
        <v>52.508530135952533</v>
      </c>
      <c r="K34" s="297">
        <v>38.835372893459521</v>
      </c>
      <c r="L34" s="297">
        <v>32.506246200234621</v>
      </c>
      <c r="M34" s="297">
        <v>55.210209259171037</v>
      </c>
      <c r="N34" s="297">
        <v>35.755213152182669</v>
      </c>
      <c r="O34" s="297">
        <v>32.019937738577163</v>
      </c>
      <c r="P34" s="297">
        <v>33.990975908078909</v>
      </c>
      <c r="Q34" s="297">
        <v>47.164624407572667</v>
      </c>
      <c r="R34" s="297">
        <v>71.227001214153461</v>
      </c>
      <c r="S34" s="297">
        <v>60.241831663986588</v>
      </c>
      <c r="T34" s="297">
        <v>60.971604973218227</v>
      </c>
      <c r="U34" s="297">
        <v>61.485376866130657</v>
      </c>
      <c r="V34" s="297">
        <v>58.050518633688071</v>
      </c>
      <c r="W34" s="297">
        <v>57.783419594063957</v>
      </c>
      <c r="DA34" s="122" t="s">
        <v>3011</v>
      </c>
    </row>
    <row r="35" spans="1:105" ht="12" customHeight="1" x14ac:dyDescent="0.25">
      <c r="A35" s="60" t="s">
        <v>2922</v>
      </c>
      <c r="B35" s="331">
        <v>17.29417091259004</v>
      </c>
      <c r="C35" s="331">
        <v>17.59523034837321</v>
      </c>
      <c r="D35" s="331">
        <v>20.722684818288919</v>
      </c>
      <c r="E35" s="331">
        <v>15.988458280293109</v>
      </c>
      <c r="F35" s="331">
        <v>43.125147200688318</v>
      </c>
      <c r="G35" s="331">
        <v>29.321089127097562</v>
      </c>
      <c r="H35" s="331">
        <v>12.158991220524831</v>
      </c>
      <c r="I35" s="331">
        <v>17.87824535698449</v>
      </c>
      <c r="J35" s="331">
        <v>14.919430194514041</v>
      </c>
      <c r="K35" s="331">
        <v>9.6808076794482538</v>
      </c>
      <c r="L35" s="331">
        <v>8.7113539171556269</v>
      </c>
      <c r="M35" s="331">
        <v>14.51351284929814</v>
      </c>
      <c r="N35" s="331">
        <v>5.5231947706005693</v>
      </c>
      <c r="O35" s="331">
        <v>7.6485397961470687</v>
      </c>
      <c r="P35" s="331">
        <v>5.9833060606056474</v>
      </c>
      <c r="Q35" s="331">
        <v>10.578128088990271</v>
      </c>
      <c r="R35" s="331">
        <v>15.78601210523073</v>
      </c>
      <c r="S35" s="331">
        <v>10.68081204283966</v>
      </c>
      <c r="T35" s="331">
        <v>11.177659366344979</v>
      </c>
      <c r="U35" s="331">
        <v>11.365310763032539</v>
      </c>
      <c r="V35" s="331">
        <v>8.9616597880160072</v>
      </c>
      <c r="W35" s="331">
        <v>8.4307214237075137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1.1368496069302709</v>
      </c>
      <c r="C38" s="231">
        <v>0.97804245142124302</v>
      </c>
      <c r="D38" s="231">
        <v>1.0077777954829099</v>
      </c>
      <c r="E38" s="231">
        <v>0.9475332057819037</v>
      </c>
      <c r="F38" s="231">
        <v>1.1088099342548421</v>
      </c>
      <c r="G38" s="231">
        <v>1.052782392352146</v>
      </c>
      <c r="H38" s="231">
        <v>0.86286562040407289</v>
      </c>
      <c r="I38" s="231">
        <v>0.94430102362292478</v>
      </c>
      <c r="J38" s="231">
        <v>0.75933958532939305</v>
      </c>
      <c r="K38" s="231">
        <v>0.57963699038580119</v>
      </c>
      <c r="L38" s="231">
        <v>0.56085059031847162</v>
      </c>
      <c r="M38" s="231">
        <v>0.48193176785974412</v>
      </c>
      <c r="N38" s="231">
        <v>0.36800952182765201</v>
      </c>
      <c r="O38" s="231">
        <v>0.26921357246305511</v>
      </c>
      <c r="P38" s="231">
        <v>0.1258343695888515</v>
      </c>
      <c r="Q38" s="231">
        <v>0.1500361073944087</v>
      </c>
      <c r="R38" s="231">
        <v>0.15532554247056229</v>
      </c>
      <c r="S38" s="231">
        <v>0.13975191971855089</v>
      </c>
      <c r="T38" s="231">
        <v>0.1413631367763041</v>
      </c>
      <c r="U38" s="231">
        <v>0.14199203924215989</v>
      </c>
      <c r="V38" s="231">
        <v>0.1328843803324114</v>
      </c>
      <c r="W38" s="231">
        <v>0.13036894582550759</v>
      </c>
      <c r="DA38" s="73" t="s">
        <v>3015</v>
      </c>
    </row>
    <row r="39" spans="1:105" ht="12" customHeight="1" x14ac:dyDescent="0.25">
      <c r="A39" s="64" t="s">
        <v>160</v>
      </c>
      <c r="B39" s="231">
        <v>2.9463390197921311</v>
      </c>
      <c r="C39" s="231">
        <v>2.8180951445759082</v>
      </c>
      <c r="D39" s="231">
        <v>2.9181535155323428</v>
      </c>
      <c r="E39" s="231">
        <v>3.1121536999349488</v>
      </c>
      <c r="F39" s="231">
        <v>4.1792244983220233</v>
      </c>
      <c r="G39" s="231">
        <v>7.0572580314329416</v>
      </c>
      <c r="H39" s="231">
        <v>1.7735666789343589</v>
      </c>
      <c r="I39" s="231">
        <v>1.927841572730467</v>
      </c>
      <c r="J39" s="231">
        <v>1.7007068734155131</v>
      </c>
      <c r="K39" s="231">
        <v>1.4697235500168639</v>
      </c>
      <c r="L39" s="231">
        <v>1.5609007202280401</v>
      </c>
      <c r="M39" s="231">
        <v>1.29906350162566</v>
      </c>
      <c r="N39" s="231">
        <v>0.87282206009341956</v>
      </c>
      <c r="O39" s="231">
        <v>1.6375727620020391</v>
      </c>
      <c r="P39" s="231">
        <v>1.5267115245235769</v>
      </c>
      <c r="Q39" s="231">
        <v>2.2836796289911399</v>
      </c>
      <c r="R39" s="231">
        <v>2.036265607406607</v>
      </c>
      <c r="S39" s="231">
        <v>1.852076780940269</v>
      </c>
      <c r="T39" s="231">
        <v>2.1524714901424211</v>
      </c>
      <c r="U39" s="231">
        <v>2.0236012190514638</v>
      </c>
      <c r="V39" s="231">
        <v>1.626251078827633</v>
      </c>
      <c r="W39" s="231">
        <v>1.861454570455326</v>
      </c>
      <c r="DA39" s="73" t="s">
        <v>3016</v>
      </c>
    </row>
    <row r="40" spans="1:105" ht="12" customHeight="1" x14ac:dyDescent="0.25">
      <c r="A40" s="64" t="s">
        <v>70</v>
      </c>
      <c r="B40" s="231">
        <v>3.2328905326591522</v>
      </c>
      <c r="C40" s="231">
        <v>2.9032841593597891</v>
      </c>
      <c r="D40" s="231">
        <v>3.3434924384568001</v>
      </c>
      <c r="E40" s="231">
        <v>3.309070241164572</v>
      </c>
      <c r="F40" s="231">
        <v>2.323388530429594</v>
      </c>
      <c r="G40" s="231">
        <v>2.2059890156675181</v>
      </c>
      <c r="H40" s="231">
        <v>5.4241048754706132</v>
      </c>
      <c r="I40" s="231">
        <v>5.2764608019836254</v>
      </c>
      <c r="J40" s="231">
        <v>4.1368948199602418</v>
      </c>
      <c r="K40" s="231">
        <v>2.2772706752529421</v>
      </c>
      <c r="L40" s="231">
        <v>2.4972658048276588</v>
      </c>
      <c r="M40" s="231">
        <v>2.1879436692052359</v>
      </c>
      <c r="N40" s="231">
        <v>1.028151269507334</v>
      </c>
      <c r="O40" s="231">
        <v>2.115365941508125</v>
      </c>
      <c r="P40" s="231">
        <v>1.05467461437878</v>
      </c>
      <c r="Q40" s="231">
        <v>0.94313321860064003</v>
      </c>
      <c r="R40" s="231">
        <v>1.4645814920163931</v>
      </c>
      <c r="S40" s="231">
        <v>1.1713238801087891</v>
      </c>
      <c r="T40" s="231">
        <v>1.0367279892699039</v>
      </c>
      <c r="U40" s="231">
        <v>1.1900993323357449</v>
      </c>
      <c r="V40" s="231">
        <v>0.8353167480891952</v>
      </c>
      <c r="W40" s="231">
        <v>0.38858099398123092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9.978091753208485</v>
      </c>
      <c r="C42" s="231">
        <v>10.89580859301627</v>
      </c>
      <c r="D42" s="231">
        <v>13.453261068816859</v>
      </c>
      <c r="E42" s="231">
        <v>8.6197011334116826</v>
      </c>
      <c r="F42" s="231">
        <v>35.513724237681863</v>
      </c>
      <c r="G42" s="231">
        <v>19.005059687644948</v>
      </c>
      <c r="H42" s="231">
        <v>4.0984540457157861</v>
      </c>
      <c r="I42" s="231">
        <v>9.7296419586474734</v>
      </c>
      <c r="J42" s="231">
        <v>8.3224889158088917</v>
      </c>
      <c r="K42" s="231">
        <v>5.3541764637926477</v>
      </c>
      <c r="L42" s="231">
        <v>4.0923368017814568</v>
      </c>
      <c r="M42" s="231">
        <v>10.5445739106075</v>
      </c>
      <c r="N42" s="231">
        <v>3.2542119191721639</v>
      </c>
      <c r="O42" s="231">
        <v>3.62638752017385</v>
      </c>
      <c r="P42" s="231">
        <v>3.276085552114437</v>
      </c>
      <c r="Q42" s="231">
        <v>7.2012791340040856</v>
      </c>
      <c r="R42" s="231">
        <v>12.12983946333717</v>
      </c>
      <c r="S42" s="231">
        <v>7.5176594620720509</v>
      </c>
      <c r="T42" s="231">
        <v>7.8470967501563491</v>
      </c>
      <c r="U42" s="231">
        <v>8.009618172403167</v>
      </c>
      <c r="V42" s="231">
        <v>6.3672075807667676</v>
      </c>
      <c r="W42" s="231">
        <v>6.0503169134454486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0.99999999999999989</v>
      </c>
      <c r="D52" s="234">
        <f t="shared" si="1"/>
        <v>0.99999999999999989</v>
      </c>
      <c r="E52" s="234">
        <f t="shared" si="1"/>
        <v>0.99999999999999967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1</v>
      </c>
      <c r="I52" s="234">
        <f t="shared" si="1"/>
        <v>1</v>
      </c>
      <c r="J52" s="234">
        <f t="shared" si="1"/>
        <v>0.99999999999999989</v>
      </c>
      <c r="K52" s="234">
        <f t="shared" si="1"/>
        <v>1.0000000000000002</v>
      </c>
      <c r="L52" s="234">
        <f t="shared" si="1"/>
        <v>0.99999999999999989</v>
      </c>
      <c r="M52" s="234">
        <f t="shared" si="1"/>
        <v>1</v>
      </c>
      <c r="N52" s="234">
        <f t="shared" si="1"/>
        <v>1</v>
      </c>
      <c r="O52" s="234">
        <f t="shared" si="1"/>
        <v>1.0000000000000002</v>
      </c>
      <c r="P52" s="234">
        <f t="shared" si="1"/>
        <v>0.99999999999999989</v>
      </c>
      <c r="Q52" s="234">
        <f t="shared" si="1"/>
        <v>0.99999999999999978</v>
      </c>
      <c r="R52" s="234">
        <f t="shared" si="1"/>
        <v>1</v>
      </c>
      <c r="S52" s="234">
        <f t="shared" si="1"/>
        <v>0.99999999999999978</v>
      </c>
      <c r="T52" s="234">
        <f t="shared" si="1"/>
        <v>0.99999999999999989</v>
      </c>
      <c r="U52" s="234">
        <f t="shared" si="1"/>
        <v>1</v>
      </c>
      <c r="V52" s="234">
        <f t="shared" si="1"/>
        <v>0.99999999999999978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4.2390854275431267E-2</v>
      </c>
      <c r="C57" s="302">
        <f t="shared" si="6"/>
        <v>3.7350568954413056E-2</v>
      </c>
      <c r="D57" s="302">
        <f t="shared" si="6"/>
        <v>3.4041571163834779E-2</v>
      </c>
      <c r="E57" s="302">
        <f t="shared" si="6"/>
        <v>2.1031850114413875E-2</v>
      </c>
      <c r="F57" s="302">
        <f t="shared" si="6"/>
        <v>3.4273886285637413E-2</v>
      </c>
      <c r="G57" s="302">
        <f t="shared" si="6"/>
        <v>3.0317492384525364E-2</v>
      </c>
      <c r="H57" s="302">
        <f t="shared" si="6"/>
        <v>1.8382921007547352E-2</v>
      </c>
      <c r="I57" s="302">
        <f t="shared" si="6"/>
        <v>2.9023694907500789E-2</v>
      </c>
      <c r="J57" s="302">
        <f t="shared" si="6"/>
        <v>3.1646884840963486E-2</v>
      </c>
      <c r="K57" s="302">
        <f t="shared" si="6"/>
        <v>3.5732490881397405E-2</v>
      </c>
      <c r="L57" s="302">
        <f t="shared" si="6"/>
        <v>3.4381397911093986E-2</v>
      </c>
      <c r="M57" s="302">
        <f t="shared" si="6"/>
        <v>4.3800169790518179E-2</v>
      </c>
      <c r="N57" s="302">
        <f t="shared" si="6"/>
        <v>3.6204618596788425E-2</v>
      </c>
      <c r="O57" s="302">
        <f t="shared" si="6"/>
        <v>3.5209167180942524E-2</v>
      </c>
      <c r="P57" s="302">
        <f t="shared" si="6"/>
        <v>4.2930081982844419E-2</v>
      </c>
      <c r="Q57" s="302">
        <f t="shared" si="6"/>
        <v>4.4607390390595997E-2</v>
      </c>
      <c r="R57" s="302">
        <f t="shared" si="6"/>
        <v>4.9985185782173536E-2</v>
      </c>
      <c r="S57" s="302">
        <f t="shared" si="6"/>
        <v>3.9770842764200967E-2</v>
      </c>
      <c r="T57" s="302">
        <f t="shared" si="6"/>
        <v>4.4189467060195373E-2</v>
      </c>
      <c r="U57" s="302">
        <f t="shared" si="6"/>
        <v>4.1235080833861106E-2</v>
      </c>
      <c r="V57" s="302">
        <f t="shared" si="6"/>
        <v>4.0061883951402324E-2</v>
      </c>
      <c r="W57" s="302">
        <f t="shared" si="6"/>
        <v>3.3579770144755931E-2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0.64319079707561688</v>
      </c>
      <c r="C58" s="303">
        <f t="shared" si="7"/>
        <v>0.64896602545366611</v>
      </c>
      <c r="D58" s="303">
        <f t="shared" si="7"/>
        <v>0.67099505407030113</v>
      </c>
      <c r="E58" s="303">
        <f t="shared" si="7"/>
        <v>0.63938007516442363</v>
      </c>
      <c r="F58" s="303">
        <f t="shared" si="7"/>
        <v>0.73808636194534694</v>
      </c>
      <c r="G58" s="303">
        <f t="shared" si="7"/>
        <v>0.70366228037796152</v>
      </c>
      <c r="H58" s="303">
        <f t="shared" si="7"/>
        <v>0.58382322660649055</v>
      </c>
      <c r="I58" s="303">
        <f t="shared" si="7"/>
        <v>0.6319972515634702</v>
      </c>
      <c r="J58" s="303">
        <f t="shared" si="7"/>
        <v>0.60820255457269834</v>
      </c>
      <c r="K58" s="303">
        <f t="shared" si="7"/>
        <v>0.57787708535446658</v>
      </c>
      <c r="L58" s="303">
        <f t="shared" si="7"/>
        <v>0.55993118029065703</v>
      </c>
      <c r="M58" s="303">
        <f t="shared" si="7"/>
        <v>0.63526481373126187</v>
      </c>
      <c r="N58" s="303">
        <f t="shared" si="7"/>
        <v>0.48895003373500534</v>
      </c>
      <c r="O58" s="303">
        <f t="shared" si="7"/>
        <v>0.53708368799181316</v>
      </c>
      <c r="P58" s="303">
        <f t="shared" si="7"/>
        <v>0.49806357594838269</v>
      </c>
      <c r="Q58" s="303">
        <f t="shared" si="7"/>
        <v>0.59281543705475959</v>
      </c>
      <c r="R58" s="303">
        <f t="shared" si="7"/>
        <v>0.61026026783156639</v>
      </c>
      <c r="S58" s="303">
        <f t="shared" si="7"/>
        <v>0.55497639322169368</v>
      </c>
      <c r="T58" s="303">
        <f t="shared" si="7"/>
        <v>0.55879154229345396</v>
      </c>
      <c r="U58" s="303">
        <f t="shared" si="7"/>
        <v>0.56301241302818184</v>
      </c>
      <c r="V58" s="303">
        <f t="shared" si="7"/>
        <v>0.52754439196758096</v>
      </c>
      <c r="W58" s="303">
        <f t="shared" si="7"/>
        <v>0.5210531248947774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0.31441834864895152</v>
      </c>
      <c r="C60" s="303">
        <f t="shared" si="9"/>
        <v>0.31368340559192076</v>
      </c>
      <c r="D60" s="303">
        <f t="shared" si="9"/>
        <v>0.29496337476586404</v>
      </c>
      <c r="E60" s="303">
        <f t="shared" si="9"/>
        <v>0.3395880747211622</v>
      </c>
      <c r="F60" s="303">
        <f t="shared" si="9"/>
        <v>0.22763975176901555</v>
      </c>
      <c r="G60" s="303">
        <f t="shared" si="9"/>
        <v>0.26602022723751317</v>
      </c>
      <c r="H60" s="303">
        <f t="shared" si="9"/>
        <v>0.3977938523859621</v>
      </c>
      <c r="I60" s="303">
        <f t="shared" si="9"/>
        <v>0.33897905352902907</v>
      </c>
      <c r="J60" s="303">
        <f t="shared" si="9"/>
        <v>0.36015056058633804</v>
      </c>
      <c r="K60" s="303">
        <f t="shared" si="9"/>
        <v>0.38639042376413607</v>
      </c>
      <c r="L60" s="303">
        <f t="shared" si="9"/>
        <v>0.40568742179824901</v>
      </c>
      <c r="M60" s="303">
        <f t="shared" si="9"/>
        <v>0.32093501647822009</v>
      </c>
      <c r="N60" s="303">
        <f t="shared" si="9"/>
        <v>0.47484534766820624</v>
      </c>
      <c r="O60" s="303">
        <f t="shared" si="9"/>
        <v>0.42770714482724431</v>
      </c>
      <c r="P60" s="303">
        <f t="shared" si="9"/>
        <v>0.45900634206877272</v>
      </c>
      <c r="Q60" s="303">
        <f t="shared" si="9"/>
        <v>0.36257717255464422</v>
      </c>
      <c r="R60" s="303">
        <f t="shared" si="9"/>
        <v>0.33975454638626001</v>
      </c>
      <c r="S60" s="303">
        <f t="shared" si="9"/>
        <v>0.4052527640141052</v>
      </c>
      <c r="T60" s="303">
        <f t="shared" si="9"/>
        <v>0.3970189906463506</v>
      </c>
      <c r="U60" s="303">
        <f t="shared" si="9"/>
        <v>0.39575250613795709</v>
      </c>
      <c r="V60" s="303">
        <f t="shared" si="9"/>
        <v>0.43239372408101662</v>
      </c>
      <c r="W60" s="303">
        <f t="shared" si="9"/>
        <v>0.44536710496046655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0.26231041991696624</v>
      </c>
      <c r="C61" s="304">
        <f t="shared" si="10"/>
        <v>0.26110759829248298</v>
      </c>
      <c r="D61" s="304">
        <f t="shared" si="10"/>
        <v>0.24060289166196888</v>
      </c>
      <c r="E61" s="304">
        <f t="shared" si="10"/>
        <v>0.28778887059573011</v>
      </c>
      <c r="F61" s="304">
        <f t="shared" si="10"/>
        <v>0.16784388447557089</v>
      </c>
      <c r="G61" s="304">
        <f t="shared" si="10"/>
        <v>0.20901321761605801</v>
      </c>
      <c r="H61" s="304">
        <f t="shared" si="10"/>
        <v>0.35049557134337411</v>
      </c>
      <c r="I61" s="304">
        <f t="shared" si="10"/>
        <v>0.28777796686390339</v>
      </c>
      <c r="J61" s="304">
        <f t="shared" si="10"/>
        <v>0.31087719487218329</v>
      </c>
      <c r="K61" s="304">
        <f t="shared" si="10"/>
        <v>0.33957386774933068</v>
      </c>
      <c r="L61" s="304">
        <f t="shared" si="10"/>
        <v>0.36032474843591261</v>
      </c>
      <c r="M61" s="304">
        <f t="shared" si="10"/>
        <v>0.26946920914647299</v>
      </c>
      <c r="N61" s="304">
        <f t="shared" si="10"/>
        <v>0.43523319272568117</v>
      </c>
      <c r="O61" s="304">
        <f t="shared" si="10"/>
        <v>0.38419545488355411</v>
      </c>
      <c r="P61" s="304">
        <f t="shared" si="10"/>
        <v>0.41865585596493488</v>
      </c>
      <c r="Q61" s="304">
        <f t="shared" si="10"/>
        <v>0.31455039001092799</v>
      </c>
      <c r="R61" s="304">
        <f t="shared" si="10"/>
        <v>0.29031447558812168</v>
      </c>
      <c r="S61" s="304">
        <f t="shared" si="10"/>
        <v>0.3602915013881251</v>
      </c>
      <c r="T61" s="304">
        <f t="shared" si="10"/>
        <v>0.3517486447485994</v>
      </c>
      <c r="U61" s="304">
        <f t="shared" si="10"/>
        <v>0.35014020753747427</v>
      </c>
      <c r="V61" s="304">
        <f t="shared" si="10"/>
        <v>0.38965485762865121</v>
      </c>
      <c r="W61" s="304">
        <f t="shared" si="10"/>
        <v>0.40315412675704354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5.2107928731985338E-2</v>
      </c>
      <c r="C62" s="304">
        <f t="shared" si="11"/>
        <v>5.2575807299437768E-2</v>
      </c>
      <c r="D62" s="304">
        <f t="shared" si="11"/>
        <v>5.4360483103895123E-2</v>
      </c>
      <c r="E62" s="304">
        <f t="shared" si="11"/>
        <v>5.1799204125432055E-2</v>
      </c>
      <c r="F62" s="304">
        <f t="shared" si="11"/>
        <v>5.979586729344466E-2</v>
      </c>
      <c r="G62" s="304">
        <f t="shared" si="11"/>
        <v>5.700700962145519E-2</v>
      </c>
      <c r="H62" s="304">
        <f t="shared" si="11"/>
        <v>4.7298281042588E-2</v>
      </c>
      <c r="I62" s="304">
        <f t="shared" si="11"/>
        <v>5.1201086665125663E-2</v>
      </c>
      <c r="J62" s="304">
        <f t="shared" si="11"/>
        <v>4.9273365714154783E-2</v>
      </c>
      <c r="K62" s="304">
        <f t="shared" si="11"/>
        <v>4.6816556014805395E-2</v>
      </c>
      <c r="L62" s="304">
        <f t="shared" si="11"/>
        <v>4.5362673362336355E-2</v>
      </c>
      <c r="M62" s="304">
        <f t="shared" si="11"/>
        <v>5.146580733174707E-2</v>
      </c>
      <c r="N62" s="304">
        <f t="shared" si="11"/>
        <v>3.9612154942524992E-2</v>
      </c>
      <c r="O62" s="304">
        <f t="shared" si="11"/>
        <v>4.3511689943690264E-2</v>
      </c>
      <c r="P62" s="304">
        <f t="shared" si="11"/>
        <v>4.0350486103837881E-2</v>
      </c>
      <c r="Q62" s="304">
        <f t="shared" si="11"/>
        <v>4.8026782543716208E-2</v>
      </c>
      <c r="R62" s="304">
        <f t="shared" si="11"/>
        <v>4.944007079813835E-2</v>
      </c>
      <c r="S62" s="304">
        <f t="shared" si="11"/>
        <v>4.4961262625980089E-2</v>
      </c>
      <c r="T62" s="304">
        <f t="shared" si="11"/>
        <v>4.5270345897751176E-2</v>
      </c>
      <c r="U62" s="304">
        <f t="shared" si="11"/>
        <v>4.5612298600482833E-2</v>
      </c>
      <c r="V62" s="304">
        <f t="shared" si="11"/>
        <v>4.2738866452365402E-2</v>
      </c>
      <c r="W62" s="304">
        <f t="shared" si="11"/>
        <v>4.2212978203423047E-2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0.55321440855854653</v>
      </c>
      <c r="C69" s="324">
        <f>IF(C$5=0,0,C$5/WWP_fec!C$5)</f>
        <v>0.53445596142389995</v>
      </c>
      <c r="D69" s="324">
        <f>IF(D$5=0,0,D$5/WWP_fec!D$5)</f>
        <v>0.57462570752421416</v>
      </c>
      <c r="E69" s="324">
        <f>IF(E$5=0,0,E$5/WWP_fec!E$5)</f>
        <v>0.44087440768533237</v>
      </c>
      <c r="F69" s="324">
        <f>IF(F$5=0,0,F$5/WWP_fec!F$5)</f>
        <v>0.83410759725096406</v>
      </c>
      <c r="G69" s="324">
        <f>IF(G$5=0,0,G$5/WWP_fec!G$5)</f>
        <v>0.65165208779402317</v>
      </c>
      <c r="H69" s="324">
        <f>IF(H$5=0,0,H$5/WWP_fec!H$5)</f>
        <v>0.38662222185654649</v>
      </c>
      <c r="I69" s="324">
        <f>IF(I$5=0,0,I$5/WWP_fec!I$5)</f>
        <v>0.47720131997151422</v>
      </c>
      <c r="J69" s="324">
        <f>IF(J$5=0,0,J$5/WWP_fec!J$5)</f>
        <v>0.4372484908160098</v>
      </c>
      <c r="K69" s="324">
        <f>IF(K$5=0,0,K$5/WWP_fec!K$5)</f>
        <v>0.39642694377527155</v>
      </c>
      <c r="L69" s="324">
        <f>IF(L$5=0,0,L$5/WWP_fec!L$5)</f>
        <v>0.37860968782067517</v>
      </c>
      <c r="M69" s="324">
        <f>IF(M$5=0,0,M$5/WWP_fec!M$5)</f>
        <v>0.51365253550839141</v>
      </c>
      <c r="N69" s="324">
        <f>IF(N$5=0,0,N$5/WWP_fec!N$5)</f>
        <v>0.28259096917550791</v>
      </c>
      <c r="O69" s="324">
        <f>IF(O$5=0,0,O$5/WWP_fec!O$5)</f>
        <v>0.34849659419915335</v>
      </c>
      <c r="P69" s="324">
        <f>IF(P$5=0,0,P$5/WWP_fec!P$5)</f>
        <v>0.31586691461453004</v>
      </c>
      <c r="Q69" s="324">
        <f>IF(Q$5=0,0,Q$5/WWP_fec!Q$5)</f>
        <v>0.44153173314589983</v>
      </c>
      <c r="R69" s="324">
        <f>IF(R$5=0,0,R$5/WWP_fec!R$5)</f>
        <v>0.49243749918549745</v>
      </c>
      <c r="S69" s="324">
        <f>IF(S$5=0,0,S$5/WWP_fec!S$5)</f>
        <v>0.36439022439899432</v>
      </c>
      <c r="T69" s="324">
        <f>IF(T$5=0,0,T$5/WWP_fec!T$5)</f>
        <v>0.38392665956573185</v>
      </c>
      <c r="U69" s="324">
        <f>IF(U$5=0,0,U$5/WWP_fec!U$5)</f>
        <v>0.38419776680399531</v>
      </c>
      <c r="V69" s="324">
        <f>IF(V$5=0,0,V$5/WWP_fec!V$5)</f>
        <v>0.33462869475721446</v>
      </c>
      <c r="W69" s="324">
        <f>IF(W$5=0,0,W$5/WWP_fec!W$5)</f>
        <v>0.30726472282347372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1.2924867621487235</v>
      </c>
      <c r="C74" s="338">
        <f>IF(C$10=0,0,C$10/WWP_fec!C$10)</f>
        <v>1.054861949993414</v>
      </c>
      <c r="D74" s="338">
        <f>IF(D$10=0,0,D$10/WWP_fec!D$10)</f>
        <v>1.0017863532085882</v>
      </c>
      <c r="E74" s="338">
        <f>IF(E$10=0,0,E$10/WWP_fec!E$10)</f>
        <v>0.40800838272262258</v>
      </c>
      <c r="F74" s="338">
        <f>IF(F$10=0,0,F$10/WWP_fec!F$10)</f>
        <v>1.4380624577368586</v>
      </c>
      <c r="G74" s="338">
        <f>IF(G$10=0,0,G$10/WWP_fec!G$10)</f>
        <v>0.9583671710654359</v>
      </c>
      <c r="H74" s="338">
        <f>IF(H$10=0,0,H$10/WWP_fec!H$10)</f>
        <v>0.33514272483623953</v>
      </c>
      <c r="I74" s="338">
        <f>IF(I$10=0,0,I$10/WWP_fec!I$10)</f>
        <v>0.70426877864865389</v>
      </c>
      <c r="J74" s="338">
        <f>IF(J$10=0,0,J$10/WWP_fec!J$10)</f>
        <v>0.72227401811561986</v>
      </c>
      <c r="K74" s="338">
        <f>IF(K$10=0,0,K$10/WWP_fec!K$10)</f>
        <v>0.76678753483598538</v>
      </c>
      <c r="L74" s="338">
        <f>IF(L$10=0,0,L$10/WWP_fec!L$10)</f>
        <v>0.71424335107002956</v>
      </c>
      <c r="M74" s="338">
        <f>IF(M$10=0,0,M$10/WWP_fec!M$10)</f>
        <v>1.2335289582749935</v>
      </c>
      <c r="N74" s="338">
        <f>IF(N$10=0,0,N$10/WWP_fec!N$10)</f>
        <v>0.56783782327078136</v>
      </c>
      <c r="O74" s="338">
        <f>IF(O$10=0,0,O$10/WWP_fec!O$10)</f>
        <v>0.67458192372129133</v>
      </c>
      <c r="P74" s="338">
        <f>IF(P$10=0,0,P$10/WWP_fec!P$10)</f>
        <v>0.69520056418150489</v>
      </c>
      <c r="Q74" s="338">
        <f>IF(Q$10=0,0,Q$10/WWP_fec!Q$10)</f>
        <v>0.9332635253864866</v>
      </c>
      <c r="R74" s="338">
        <f>IF(R$10=0,0,R$10/WWP_fec!R$10)</f>
        <v>1.1524182831082332</v>
      </c>
      <c r="S74" s="338">
        <f>IF(S$10=0,0,S$10/WWP_fec!S$10)</f>
        <v>0.6678787041857609</v>
      </c>
      <c r="T74" s="338">
        <f>IF(T$10=0,0,T$10/WWP_fec!T$10)</f>
        <v>0.77939367891466604</v>
      </c>
      <c r="U74" s="338">
        <f>IF(U$10=0,0,U$10/WWP_fec!U$10)</f>
        <v>0.70286613241127704</v>
      </c>
      <c r="V74" s="338">
        <f>IF(V$10=0,0,V$10/WWP_fec!V$10)</f>
        <v>0.57410643632358049</v>
      </c>
      <c r="W74" s="338">
        <f>IF(W$10=0,0,W$10/WWP_fec!W$10)</f>
        <v>0.42079817509028361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0.53510349520424771</v>
      </c>
      <c r="C75" s="351">
        <f>IF(C$16=0,0,C$16/WWP_fec!C$16)</f>
        <v>0.53887395495541435</v>
      </c>
      <c r="D75" s="351">
        <f>IF(D$16=0,0,D$16/WWP_fec!D$16)</f>
        <v>0.61092760869251983</v>
      </c>
      <c r="E75" s="351">
        <f>IF(E$16=0,0,E$16/WWP_fec!E$16)</f>
        <v>0.48773735927913081</v>
      </c>
      <c r="F75" s="351">
        <f>IF(F$16=0,0,F$16/WWP_fec!F$16)</f>
        <v>0.97007787798618261</v>
      </c>
      <c r="G75" s="351">
        <f>IF(G$16=0,0,G$16/WWP_fec!G$16)</f>
        <v>0.75569806758089464</v>
      </c>
      <c r="H75" s="351">
        <f>IF(H$16=0,0,H$16/WWP_fec!H$16)</f>
        <v>0.37149954812397862</v>
      </c>
      <c r="I75" s="351">
        <f>IF(I$16=0,0,I$16/WWP_fec!I$16)</f>
        <v>0.48079639185619449</v>
      </c>
      <c r="J75" s="351">
        <f>IF(J$16=0,0,J$16/WWP_fec!J$16)</f>
        <v>0.41813652896408177</v>
      </c>
      <c r="K75" s="351">
        <f>IF(K$16=0,0,K$16/WWP_fec!K$16)</f>
        <v>0.35368490382154583</v>
      </c>
      <c r="L75" s="351">
        <f>IF(L$16=0,0,L$16/WWP_fec!L$16)</f>
        <v>0.3253461335498507</v>
      </c>
      <c r="M75" s="351">
        <f>IF(M$16=0,0,M$16/WWP_fec!M$16)</f>
        <v>0.49301523583262186</v>
      </c>
      <c r="N75" s="351">
        <f>IF(N$16=0,0,N$16/WWP_fec!N$16)</f>
        <v>0.21131002836584301</v>
      </c>
      <c r="O75" s="351">
        <f>IF(O$16=0,0,O$16/WWP_fec!O$16)</f>
        <v>0.2872182677708186</v>
      </c>
      <c r="P75" s="351">
        <f>IF(P$16=0,0,P$16/WWP_fec!P$16)</f>
        <v>0.23010602873471075</v>
      </c>
      <c r="Q75" s="351">
        <f>IF(Q$16=0,0,Q$16/WWP_fec!Q$16)</f>
        <v>0.38483075866704664</v>
      </c>
      <c r="R75" s="351">
        <f>IF(R$16=0,0,R$16/WWP_fec!R$16)</f>
        <v>0.42665770114422186</v>
      </c>
      <c r="S75" s="351">
        <f>IF(S$16=0,0,S$16/WWP_fec!S$16)</f>
        <v>0.30200176986616906</v>
      </c>
      <c r="T75" s="351">
        <f>IF(T$16=0,0,T$16/WWP_fec!T$16)</f>
        <v>0.31273283524380868</v>
      </c>
      <c r="U75" s="351">
        <f>IF(U$16=0,0,U$16/WWP_fec!U$16)</f>
        <v>0.31760090852877437</v>
      </c>
      <c r="V75" s="351">
        <f>IF(V$16=0,0,V$16/WWP_fec!V$16)</f>
        <v>0.25783822203785894</v>
      </c>
      <c r="W75" s="351">
        <f>IF(W$16=0,0,W$16/WWP_fec!W$16)</f>
        <v>0.24358570664886753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1.5330485581301077</v>
      </c>
      <c r="C77" s="351">
        <f>IF(C$28=0,0,C$28/WWP_fec!C$28)</f>
        <v>1.5153611385988524</v>
      </c>
      <c r="D77" s="351">
        <f>IF(D$28=0,0,D$28/WWP_fec!D$28)</f>
        <v>1.5443500500439213</v>
      </c>
      <c r="E77" s="351">
        <f>IF(E$28=0,0,E$28/WWP_fec!E$28)</f>
        <v>1.4865239564685235</v>
      </c>
      <c r="F77" s="351">
        <f>IF(F$28=0,0,F$28/WWP_fec!F$28)</f>
        <v>1.6784918691939437</v>
      </c>
      <c r="G77" s="351">
        <f>IF(G$28=0,0,G$28/WWP_fec!G$28)</f>
        <v>1.6121735972965627</v>
      </c>
      <c r="H77" s="351">
        <f>IF(H$28=0,0,H$28/WWP_fec!H$28)</f>
        <v>1.4988813477873388</v>
      </c>
      <c r="I77" s="351">
        <f>IF(I$28=0,0,I$28/WWP_fec!I$28)</f>
        <v>1.5049995980672901</v>
      </c>
      <c r="J77" s="351">
        <f>IF(J$28=0,0,J$28/WWP_fec!J$28)</f>
        <v>1.4620770649940997</v>
      </c>
      <c r="K77" s="351">
        <f>IF(K$28=0,0,K$28/WWP_fec!K$28)</f>
        <v>1.4181074438022323</v>
      </c>
      <c r="L77" s="351">
        <f>IF(L$28=0,0,L$28/WWP_fec!L$28)</f>
        <v>1.4259975405362337</v>
      </c>
      <c r="M77" s="351">
        <f>IF(M$28=0,0,M$28/WWP_fec!M$28)</f>
        <v>1.4630670548274634</v>
      </c>
      <c r="N77" s="351">
        <f>IF(N$28=0,0,N$28/WWP_fec!N$28)</f>
        <v>1.282314066721967</v>
      </c>
      <c r="O77" s="351">
        <f>IF(O$28=0,0,O$28/WWP_fec!O$28)</f>
        <v>1.3974859810155305</v>
      </c>
      <c r="P77" s="351">
        <f>IF(P$28=0,0,P$28/WWP_fec!P$28)</f>
        <v>1.3298520453547538</v>
      </c>
      <c r="Q77" s="351">
        <f>IF(Q$28=0,0,Q$28/WWP_fec!Q$28)</f>
        <v>1.413856266698746</v>
      </c>
      <c r="R77" s="351">
        <f>IF(R$28=0,0,R$28/WWP_fec!R$28)</f>
        <v>1.424158214835832</v>
      </c>
      <c r="S77" s="351">
        <f>IF(S$28=0,0,S$28/WWP_fec!S$28)</f>
        <v>1.3433958040872336</v>
      </c>
      <c r="T77" s="351">
        <f>IF(T$28=0,0,T$28/WWP_fec!T$28)</f>
        <v>1.3565371930940031</v>
      </c>
      <c r="U77" s="351">
        <f>IF(U$28=0,0,U$28/WWP_fec!U$28)</f>
        <v>1.3592105087466579</v>
      </c>
      <c r="V77" s="351">
        <f>IF(V$28=0,0,V$28/WWP_fec!V$28)</f>
        <v>1.3084899039786362</v>
      </c>
      <c r="W77" s="351">
        <f>IF(W$28=0,0,W$28/WWP_fec!W$28)</f>
        <v>1.2842830335166155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ES: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96225.600625918974</v>
      </c>
      <c r="C3" s="205">
        <v>103191.530616202</v>
      </c>
      <c r="D3" s="205">
        <v>108421.3400181184</v>
      </c>
      <c r="E3" s="205">
        <v>112780.8484674467</v>
      </c>
      <c r="F3" s="205">
        <v>117302.45231607631</v>
      </c>
      <c r="G3" s="205">
        <v>126011.1490659041</v>
      </c>
      <c r="H3" s="205">
        <v>132877.4640612895</v>
      </c>
      <c r="I3" s="205">
        <v>132977.7860704253</v>
      </c>
      <c r="J3" s="205">
        <v>130599.00497512439</v>
      </c>
      <c r="K3" s="205">
        <v>118940.5326809907</v>
      </c>
      <c r="L3" s="205">
        <v>100439.07793633371</v>
      </c>
      <c r="M3" s="205">
        <v>86084.724261584415</v>
      </c>
      <c r="N3" s="205">
        <v>74846.342808442365</v>
      </c>
      <c r="O3" s="205">
        <v>65601.691076551404</v>
      </c>
      <c r="P3" s="205">
        <v>65047.173615031039</v>
      </c>
      <c r="Q3" s="205">
        <v>67762</v>
      </c>
      <c r="R3" s="205">
        <v>70461.762041746726</v>
      </c>
      <c r="S3" s="205">
        <v>73456.948164487156</v>
      </c>
      <c r="T3" s="205">
        <v>75968.387920365625</v>
      </c>
      <c r="U3" s="205">
        <v>81802.657456708388</v>
      </c>
      <c r="V3" s="205">
        <v>69946.484695755586</v>
      </c>
      <c r="W3" s="205">
        <v>73046.918327356077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36017.33760097195</v>
      </c>
      <c r="C5" s="205">
        <v>40635.163525585493</v>
      </c>
      <c r="D5" s="205">
        <v>43105.856852354897</v>
      </c>
      <c r="E5" s="205">
        <v>51766.847915824277</v>
      </c>
      <c r="F5" s="205">
        <v>67395.249889230356</v>
      </c>
      <c r="G5" s="205">
        <v>77924.36170670962</v>
      </c>
      <c r="H5" s="205">
        <v>58821.605083580092</v>
      </c>
      <c r="I5" s="205">
        <v>79465.215358457164</v>
      </c>
      <c r="J5" s="205">
        <v>78199.221666153491</v>
      </c>
      <c r="K5" s="205">
        <v>96261.697884993322</v>
      </c>
      <c r="L5" s="205">
        <v>84131.460748197904</v>
      </c>
      <c r="M5" s="205">
        <v>73388.252855177911</v>
      </c>
      <c r="N5" s="205">
        <v>111525.2759027069</v>
      </c>
      <c r="O5" s="205">
        <v>115557.1651925133</v>
      </c>
      <c r="P5" s="205">
        <v>115355.5617305023</v>
      </c>
      <c r="Q5" s="205">
        <v>89377.487686744877</v>
      </c>
      <c r="R5" s="205">
        <v>89709.40061004358</v>
      </c>
      <c r="S5" s="205">
        <v>98299.442710737276</v>
      </c>
      <c r="T5" s="205">
        <v>105900.5688066296</v>
      </c>
      <c r="U5" s="205">
        <v>113325.625388788</v>
      </c>
      <c r="V5" s="205">
        <v>90736.103838655341</v>
      </c>
      <c r="W5" s="205">
        <v>100874.2189040392</v>
      </c>
      <c r="DA5" s="112" t="s">
        <v>3027</v>
      </c>
    </row>
    <row r="6" spans="1:105" ht="12" customHeight="1" x14ac:dyDescent="0.25">
      <c r="A6" s="154" t="s">
        <v>2114</v>
      </c>
      <c r="B6" s="340">
        <v>45021.672001214938</v>
      </c>
      <c r="C6" s="340">
        <v>44679.979118813077</v>
      </c>
      <c r="D6" s="340">
        <v>46666.100575015567</v>
      </c>
      <c r="E6" s="340">
        <v>55907.798421342282</v>
      </c>
      <c r="F6" s="340">
        <v>72787.059138304539</v>
      </c>
      <c r="G6" s="340">
        <v>82834.690755970136</v>
      </c>
      <c r="H6" s="340">
        <v>85009.043617487274</v>
      </c>
      <c r="I6" s="340">
        <v>86028.59859481077</v>
      </c>
      <c r="J6" s="340">
        <v>86500.010714200704</v>
      </c>
      <c r="K6" s="340">
        <v>103931.2707467719</v>
      </c>
      <c r="L6" s="340">
        <v>104969.04429431249</v>
      </c>
      <c r="M6" s="340">
        <v>102717.9606942517</v>
      </c>
      <c r="N6" s="340">
        <v>126200.86719198449</v>
      </c>
      <c r="O6" s="340">
        <v>131781.10153775601</v>
      </c>
      <c r="P6" s="340">
        <v>132594.2065395478</v>
      </c>
      <c r="Q6" s="340">
        <v>130891.26579742059</v>
      </c>
      <c r="R6" s="340">
        <v>128640.1821973599</v>
      </c>
      <c r="S6" s="340">
        <v>128298.489314958</v>
      </c>
      <c r="T6" s="340">
        <v>130472.8421764751</v>
      </c>
      <c r="U6" s="340">
        <v>144556.73289311849</v>
      </c>
      <c r="V6" s="340">
        <v>143666.89715278309</v>
      </c>
      <c r="W6" s="340">
        <v>142305.6492930578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1909.3907176588921</v>
      </c>
      <c r="D7" s="342">
        <v>3347.36931592784</v>
      </c>
      <c r="E7" s="342">
        <v>10131.533586662101</v>
      </c>
      <c r="F7" s="342">
        <v>19130.344317023009</v>
      </c>
      <c r="G7" s="342">
        <v>10389.324500067451</v>
      </c>
      <c r="H7" s="342">
        <v>4083.7435791760358</v>
      </c>
      <c r="I7" s="342">
        <v>3270.638577384238</v>
      </c>
      <c r="J7" s="342">
        <v>1361.2478597253451</v>
      </c>
      <c r="K7" s="342">
        <v>18792.50789229658</v>
      </c>
      <c r="L7" s="342">
        <v>3288.8571476012821</v>
      </c>
      <c r="M7" s="342">
        <v>0</v>
      </c>
      <c r="N7" s="342">
        <v>23482.906497732729</v>
      </c>
      <c r="O7" s="342">
        <v>7831.3179458322902</v>
      </c>
      <c r="P7" s="342">
        <v>1361.2478597253451</v>
      </c>
      <c r="Q7" s="342">
        <v>0</v>
      </c>
      <c r="R7" s="342">
        <v>0</v>
      </c>
      <c r="S7" s="342">
        <v>0</v>
      </c>
      <c r="T7" s="342">
        <v>4083.7435791760358</v>
      </c>
      <c r="U7" s="342">
        <v>16334.97431670414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2251.0836000607524</v>
      </c>
      <c r="D8" s="344">
        <f t="shared" si="0"/>
        <v>1361.2478597253503</v>
      </c>
      <c r="E8" s="344">
        <f t="shared" si="0"/>
        <v>889.83574033538753</v>
      </c>
      <c r="F8" s="344">
        <f t="shared" si="0"/>
        <v>2251.0836000607524</v>
      </c>
      <c r="G8" s="344">
        <f t="shared" si="0"/>
        <v>341.69288240185415</v>
      </c>
      <c r="H8" s="344">
        <f t="shared" si="0"/>
        <v>1909.3907176588982</v>
      </c>
      <c r="I8" s="344">
        <f t="shared" si="0"/>
        <v>2251.0836000607378</v>
      </c>
      <c r="J8" s="344">
        <f t="shared" si="0"/>
        <v>889.83574033541663</v>
      </c>
      <c r="K8" s="344">
        <f t="shared" si="0"/>
        <v>1361.2478597253794</v>
      </c>
      <c r="L8" s="344">
        <f t="shared" si="0"/>
        <v>2251.0836000606942</v>
      </c>
      <c r="M8" s="344">
        <f t="shared" si="0"/>
        <v>2251.083600060796</v>
      </c>
      <c r="N8" s="344">
        <f t="shared" si="0"/>
        <v>0</v>
      </c>
      <c r="O8" s="344">
        <f t="shared" si="0"/>
        <v>2251.0836000607815</v>
      </c>
      <c r="P8" s="344">
        <f t="shared" si="0"/>
        <v>548.14285793356248</v>
      </c>
      <c r="Q8" s="344">
        <f t="shared" si="0"/>
        <v>1702.9407421272044</v>
      </c>
      <c r="R8" s="344">
        <f t="shared" si="0"/>
        <v>2251.0836000606942</v>
      </c>
      <c r="S8" s="344">
        <f t="shared" si="0"/>
        <v>341.6928824018978</v>
      </c>
      <c r="T8" s="344">
        <f t="shared" si="0"/>
        <v>1909.3907176589419</v>
      </c>
      <c r="U8" s="344">
        <f t="shared" si="0"/>
        <v>2251.0836000607524</v>
      </c>
      <c r="V8" s="344">
        <f t="shared" si="0"/>
        <v>889.83574033540208</v>
      </c>
      <c r="W8" s="344">
        <f t="shared" si="0"/>
        <v>1361.2478597252921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9004.3344002429876</v>
      </c>
      <c r="C9" s="345">
        <f t="shared" si="1"/>
        <v>4044.815593227584</v>
      </c>
      <c r="D9" s="345">
        <f t="shared" si="1"/>
        <v>3560.2437226606708</v>
      </c>
      <c r="E9" s="345">
        <f t="shared" si="1"/>
        <v>4140.9505055180052</v>
      </c>
      <c r="F9" s="345">
        <f t="shared" si="1"/>
        <v>5391.8092490741838</v>
      </c>
      <c r="G9" s="345">
        <f t="shared" si="1"/>
        <v>4910.3290492605156</v>
      </c>
      <c r="H9" s="345">
        <f t="shared" si="1"/>
        <v>26187.438533907181</v>
      </c>
      <c r="I9" s="345">
        <f t="shared" si="1"/>
        <v>6563.3832363536058</v>
      </c>
      <c r="J9" s="345">
        <f t="shared" si="1"/>
        <v>8300.7890480472124</v>
      </c>
      <c r="K9" s="345">
        <f t="shared" si="1"/>
        <v>7669.572861778579</v>
      </c>
      <c r="L9" s="345">
        <f t="shared" si="1"/>
        <v>20837.583546114591</v>
      </c>
      <c r="M9" s="345">
        <f t="shared" si="1"/>
        <v>29329.707839073788</v>
      </c>
      <c r="N9" s="345">
        <f t="shared" si="1"/>
        <v>14675.591289277596</v>
      </c>
      <c r="O9" s="345">
        <f t="shared" si="1"/>
        <v>16223.936345242706</v>
      </c>
      <c r="P9" s="345">
        <f t="shared" si="1"/>
        <v>17238.644809045494</v>
      </c>
      <c r="Q9" s="345">
        <f t="shared" si="1"/>
        <v>41513.778110675717</v>
      </c>
      <c r="R9" s="345">
        <f t="shared" si="1"/>
        <v>38930.78158731632</v>
      </c>
      <c r="S9" s="345">
        <f t="shared" si="1"/>
        <v>29999.046604220726</v>
      </c>
      <c r="T9" s="345">
        <f t="shared" si="1"/>
        <v>24572.273369845498</v>
      </c>
      <c r="U9" s="345">
        <f t="shared" si="1"/>
        <v>31231.107504330488</v>
      </c>
      <c r="V9" s="345">
        <f t="shared" si="1"/>
        <v>52930.793314127746</v>
      </c>
      <c r="W9" s="345">
        <f t="shared" si="1"/>
        <v>41431.430389018598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1692.551246775575</v>
      </c>
      <c r="C12" s="212">
        <v>1893.2580395528789</v>
      </c>
      <c r="D12" s="212">
        <v>2146.9123817712821</v>
      </c>
      <c r="E12" s="212">
        <v>2015.0971625107511</v>
      </c>
      <c r="F12" s="212">
        <v>2687.9997420464292</v>
      </c>
      <c r="G12" s="212">
        <v>3758.6746345657771</v>
      </c>
      <c r="H12" s="212">
        <v>1914.4338779019811</v>
      </c>
      <c r="I12" s="212">
        <v>3394.0257093723171</v>
      </c>
      <c r="J12" s="212">
        <v>3044.282631126398</v>
      </c>
      <c r="K12" s="212">
        <v>3058.363714531381</v>
      </c>
      <c r="L12" s="212">
        <v>3347.4696474634552</v>
      </c>
      <c r="M12" s="212">
        <v>2290.2019776440229</v>
      </c>
      <c r="N12" s="212">
        <v>2846.9539982803112</v>
      </c>
      <c r="O12" s="212">
        <v>2911.574032674117</v>
      </c>
      <c r="P12" s="212">
        <v>2848.2598002385348</v>
      </c>
      <c r="Q12" s="212">
        <v>2212.4274606388049</v>
      </c>
      <c r="R12" s="212">
        <v>2198.6264570308799</v>
      </c>
      <c r="S12" s="212">
        <v>2351.5789975405651</v>
      </c>
      <c r="T12" s="212">
        <v>2426.5807507106028</v>
      </c>
      <c r="U12" s="212">
        <v>2372.2660109091398</v>
      </c>
      <c r="V12" s="212">
        <v>2094.751285662071</v>
      </c>
      <c r="W12" s="212">
        <v>2340.2864798459332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62.388907996560611</v>
      </c>
      <c r="D13" s="215">
        <v>62.388907996560611</v>
      </c>
      <c r="E13" s="215">
        <v>62.388907996560611</v>
      </c>
      <c r="F13" s="215">
        <v>57.824591573516763</v>
      </c>
      <c r="G13" s="215">
        <v>57.824591573516763</v>
      </c>
      <c r="H13" s="215">
        <v>59.054600171969042</v>
      </c>
      <c r="I13" s="215">
        <v>35.432846087704213</v>
      </c>
      <c r="J13" s="215">
        <v>23.645743766122092</v>
      </c>
      <c r="K13" s="215">
        <v>44.807480653482372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528.71642304385205</v>
      </c>
      <c r="C14" s="206">
        <f t="shared" si="2"/>
        <v>564.76543422184</v>
      </c>
      <c r="D14" s="206">
        <f t="shared" si="2"/>
        <v>573.01504729148758</v>
      </c>
      <c r="E14" s="206">
        <f t="shared" si="2"/>
        <v>689.17540842648327</v>
      </c>
      <c r="F14" s="206">
        <f t="shared" si="2"/>
        <v>615.14763542562355</v>
      </c>
      <c r="G14" s="206">
        <f t="shared" si="2"/>
        <v>585.48512467755813</v>
      </c>
      <c r="H14" s="206">
        <f t="shared" si="2"/>
        <v>460.16517626827169</v>
      </c>
      <c r="I14" s="206">
        <f t="shared" si="2"/>
        <v>489.13731728288894</v>
      </c>
      <c r="J14" s="206">
        <f t="shared" si="2"/>
        <v>403.38435081685293</v>
      </c>
      <c r="K14" s="206">
        <f t="shared" si="2"/>
        <v>346.69441100601898</v>
      </c>
      <c r="L14" s="206">
        <f t="shared" si="2"/>
        <v>371.71582115219258</v>
      </c>
      <c r="M14" s="206">
        <f t="shared" si="2"/>
        <v>277.41238177128116</v>
      </c>
      <c r="N14" s="206">
        <f t="shared" si="2"/>
        <v>344.93172828890778</v>
      </c>
      <c r="O14" s="206">
        <f t="shared" si="2"/>
        <v>371.91177987962175</v>
      </c>
      <c r="P14" s="206">
        <f t="shared" si="2"/>
        <v>427.22373172828884</v>
      </c>
      <c r="Q14" s="206">
        <f t="shared" si="2"/>
        <v>580.65116079105758</v>
      </c>
      <c r="R14" s="206">
        <f t="shared" si="2"/>
        <v>570.21358555460017</v>
      </c>
      <c r="S14" s="206">
        <f t="shared" si="2"/>
        <v>644.1483233018057</v>
      </c>
      <c r="T14" s="206">
        <f t="shared" si="2"/>
        <v>696.36474634565775</v>
      </c>
      <c r="U14" s="206">
        <f t="shared" si="2"/>
        <v>745.89905417024931</v>
      </c>
      <c r="V14" s="206">
        <f t="shared" si="2"/>
        <v>663.93439380911434</v>
      </c>
      <c r="W14" s="206">
        <f t="shared" si="2"/>
        <v>673.61900257953562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12.427085124677561</v>
      </c>
      <c r="C16" s="206">
        <v>13.556835769561481</v>
      </c>
      <c r="D16" s="206">
        <v>13.556835769561481</v>
      </c>
      <c r="E16" s="206">
        <v>13.556835769561481</v>
      </c>
      <c r="F16" s="206">
        <v>13.556835769561481</v>
      </c>
      <c r="G16" s="206">
        <v>14.686586414445401</v>
      </c>
      <c r="H16" s="206">
        <v>13.556835769561481</v>
      </c>
      <c r="I16" s="206">
        <v>13.556835769561481</v>
      </c>
      <c r="J16" s="206">
        <v>12.427085124677561</v>
      </c>
      <c r="K16" s="206">
        <v>11.297334479793641</v>
      </c>
      <c r="L16" s="206">
        <v>11.297334479793641</v>
      </c>
      <c r="M16" s="206">
        <v>7.908254514187445</v>
      </c>
      <c r="N16" s="206">
        <v>6.778503869303524</v>
      </c>
      <c r="O16" s="206">
        <v>3.389251934651762</v>
      </c>
      <c r="P16" s="206">
        <v>7.9081685296646604</v>
      </c>
      <c r="Q16" s="206">
        <v>18.075838349097161</v>
      </c>
      <c r="R16" s="206">
        <v>16.946173688736032</v>
      </c>
      <c r="S16" s="206">
        <v>15.816423043852099</v>
      </c>
      <c r="T16" s="206">
        <v>14.686672398968181</v>
      </c>
      <c r="U16" s="206">
        <v>16.946087704213241</v>
      </c>
      <c r="V16" s="206">
        <v>14.686672398968181</v>
      </c>
      <c r="W16" s="206">
        <v>9.7338779019776425</v>
      </c>
      <c r="DA16" s="71" t="s">
        <v>3034</v>
      </c>
    </row>
    <row r="17" spans="1:105" ht="12" customHeight="1" x14ac:dyDescent="0.25">
      <c r="A17" s="18" t="s">
        <v>69</v>
      </c>
      <c r="B17" s="206">
        <v>304.00309544282032</v>
      </c>
      <c r="C17" s="206">
        <v>338.92235597592429</v>
      </c>
      <c r="D17" s="206">
        <v>331.73301805674981</v>
      </c>
      <c r="E17" s="206">
        <v>369.73344797936369</v>
      </c>
      <c r="F17" s="206">
        <v>422.11238177128121</v>
      </c>
      <c r="G17" s="206">
        <v>471.41006018916602</v>
      </c>
      <c r="H17" s="206">
        <v>220.8129836629407</v>
      </c>
      <c r="I17" s="206">
        <v>269.08383490971619</v>
      </c>
      <c r="J17" s="206">
        <v>194.11006018916589</v>
      </c>
      <c r="K17" s="206">
        <v>184.8668099742047</v>
      </c>
      <c r="L17" s="206">
        <v>215.67781599312119</v>
      </c>
      <c r="M17" s="206">
        <v>164.3258813413585</v>
      </c>
      <c r="N17" s="206">
        <v>272.16491831470319</v>
      </c>
      <c r="O17" s="206">
        <v>348.16569217540848</v>
      </c>
      <c r="P17" s="206">
        <v>390.27420464316418</v>
      </c>
      <c r="Q17" s="206">
        <v>509.41049011177978</v>
      </c>
      <c r="R17" s="206">
        <v>516.59982803095443</v>
      </c>
      <c r="S17" s="206">
        <v>609.03319002579542</v>
      </c>
      <c r="T17" s="206">
        <v>643.95236457437659</v>
      </c>
      <c r="U17" s="206">
        <v>690.16913155631983</v>
      </c>
      <c r="V17" s="206">
        <v>618.27652622527944</v>
      </c>
      <c r="W17" s="206">
        <v>632.55649183147034</v>
      </c>
      <c r="DA17" s="71" t="s">
        <v>3035</v>
      </c>
    </row>
    <row r="18" spans="1:105" ht="12" customHeight="1" x14ac:dyDescent="0.25">
      <c r="A18" s="18" t="s">
        <v>70</v>
      </c>
      <c r="B18" s="206">
        <v>212.2862424763542</v>
      </c>
      <c r="C18" s="206">
        <v>212.2862424763542</v>
      </c>
      <c r="D18" s="206">
        <v>227.72519346517629</v>
      </c>
      <c r="E18" s="206">
        <v>305.88512467755811</v>
      </c>
      <c r="F18" s="206">
        <v>179.47841788478081</v>
      </c>
      <c r="G18" s="206">
        <v>99.388478073946686</v>
      </c>
      <c r="H18" s="206">
        <v>225.7953568357695</v>
      </c>
      <c r="I18" s="206">
        <v>206.49664660361131</v>
      </c>
      <c r="J18" s="206">
        <v>196.84720550300949</v>
      </c>
      <c r="K18" s="206">
        <v>150.53026655202061</v>
      </c>
      <c r="L18" s="206">
        <v>144.74067067927771</v>
      </c>
      <c r="M18" s="206">
        <v>105.1782459157352</v>
      </c>
      <c r="N18" s="206">
        <v>61.755975924333612</v>
      </c>
      <c r="O18" s="206">
        <v>19.298710232158211</v>
      </c>
      <c r="P18" s="206">
        <v>27.98323301805674</v>
      </c>
      <c r="Q18" s="206">
        <v>52.106706792777288</v>
      </c>
      <c r="R18" s="206">
        <v>36.667583834909721</v>
      </c>
      <c r="S18" s="206">
        <v>19.298710232158211</v>
      </c>
      <c r="T18" s="206">
        <v>36.667583834909713</v>
      </c>
      <c r="U18" s="206">
        <v>36.667669819432497</v>
      </c>
      <c r="V18" s="206">
        <v>29.913069647463459</v>
      </c>
      <c r="W18" s="206">
        <v>30.757351676698189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4.232330180567498</v>
      </c>
      <c r="O19" s="206">
        <v>1.058125537403267</v>
      </c>
      <c r="P19" s="206">
        <v>1.058125537403267</v>
      </c>
      <c r="Q19" s="206">
        <v>1.058125537403267</v>
      </c>
      <c r="R19" s="206">
        <v>0</v>
      </c>
      <c r="S19" s="206">
        <v>0</v>
      </c>
      <c r="T19" s="206">
        <v>1.058125537403267</v>
      </c>
      <c r="U19" s="206">
        <v>2.116165090283749</v>
      </c>
      <c r="V19" s="206">
        <v>1.058125537403267</v>
      </c>
      <c r="W19" s="206">
        <v>0.5712811693895099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107.2648323301806</v>
      </c>
      <c r="C20" s="206">
        <f t="shared" si="3"/>
        <v>364.14144453998279</v>
      </c>
      <c r="D20" s="206">
        <f t="shared" si="3"/>
        <v>642.27764402407558</v>
      </c>
      <c r="E20" s="206">
        <f t="shared" si="3"/>
        <v>465.38736027515051</v>
      </c>
      <c r="F20" s="206">
        <f t="shared" si="3"/>
        <v>973.87411865864124</v>
      </c>
      <c r="G20" s="206">
        <f t="shared" si="3"/>
        <v>1994.9319002579541</v>
      </c>
      <c r="H20" s="206">
        <f t="shared" si="3"/>
        <v>409.1110060189165</v>
      </c>
      <c r="I20" s="206">
        <f t="shared" si="3"/>
        <v>1760.3251074806531</v>
      </c>
      <c r="J20" s="206">
        <f t="shared" si="3"/>
        <v>1439.9263112639719</v>
      </c>
      <c r="K20" s="206">
        <f t="shared" si="3"/>
        <v>1752.591401547721</v>
      </c>
      <c r="L20" s="206">
        <f t="shared" si="3"/>
        <v>2087.0965606190889</v>
      </c>
      <c r="M20" s="206">
        <f t="shared" si="3"/>
        <v>1127.3860705073089</v>
      </c>
      <c r="N20" s="206">
        <f t="shared" si="3"/>
        <v>1626.8235597592429</v>
      </c>
      <c r="O20" s="206">
        <f t="shared" si="3"/>
        <v>1733.973430782459</v>
      </c>
      <c r="P20" s="206">
        <f t="shared" si="3"/>
        <v>1680.096130696475</v>
      </c>
      <c r="Q20" s="206">
        <f t="shared" si="3"/>
        <v>642.99750644883932</v>
      </c>
      <c r="R20" s="206">
        <f t="shared" si="3"/>
        <v>627.26233877901973</v>
      </c>
      <c r="S20" s="206">
        <f t="shared" si="3"/>
        <v>620.72914875322442</v>
      </c>
      <c r="T20" s="206">
        <f t="shared" si="3"/>
        <v>661.13499570077386</v>
      </c>
      <c r="U20" s="206">
        <f t="shared" si="3"/>
        <v>679.14875322441958</v>
      </c>
      <c r="V20" s="206">
        <f t="shared" si="3"/>
        <v>577.96448839208938</v>
      </c>
      <c r="W20" s="206">
        <f t="shared" si="3"/>
        <v>684.54428202923464</v>
      </c>
      <c r="DA20" s="71"/>
    </row>
    <row r="21" spans="1:105" ht="12" customHeight="1" x14ac:dyDescent="0.25">
      <c r="A21" s="18" t="s">
        <v>72</v>
      </c>
      <c r="B21" s="206">
        <v>107.2648323301806</v>
      </c>
      <c r="C21" s="206">
        <v>364.14144453998279</v>
      </c>
      <c r="D21" s="206">
        <v>642.27764402407558</v>
      </c>
      <c r="E21" s="206">
        <v>465.38736027515051</v>
      </c>
      <c r="F21" s="206">
        <v>973.87411865864124</v>
      </c>
      <c r="G21" s="206">
        <v>1994.9319002579541</v>
      </c>
      <c r="H21" s="206">
        <v>409.1110060189165</v>
      </c>
      <c r="I21" s="206">
        <v>1760.3251074806531</v>
      </c>
      <c r="J21" s="206">
        <v>1439.9263112639719</v>
      </c>
      <c r="K21" s="206">
        <v>1752.591401547721</v>
      </c>
      <c r="L21" s="206">
        <v>2087.0965606190889</v>
      </c>
      <c r="M21" s="206">
        <v>1127.3860705073089</v>
      </c>
      <c r="N21" s="206">
        <v>1626.8235597592429</v>
      </c>
      <c r="O21" s="206">
        <v>1733.973430782459</v>
      </c>
      <c r="P21" s="206">
        <v>1680.096130696475</v>
      </c>
      <c r="Q21" s="206">
        <v>642.99750644883932</v>
      </c>
      <c r="R21" s="206">
        <v>627.26233877901973</v>
      </c>
      <c r="S21" s="206">
        <v>620.72914875322442</v>
      </c>
      <c r="T21" s="206">
        <v>661.13499570077386</v>
      </c>
      <c r="U21" s="206">
        <v>679.14875322441958</v>
      </c>
      <c r="V21" s="206">
        <v>577.96448839208938</v>
      </c>
      <c r="W21" s="206">
        <v>684.54428202923464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103.68950988822013</v>
      </c>
      <c r="C23" s="206">
        <f t="shared" si="4"/>
        <v>104.7137575236457</v>
      </c>
      <c r="D23" s="206">
        <f t="shared" si="4"/>
        <v>105.4302665520206</v>
      </c>
      <c r="E23" s="206">
        <f t="shared" si="4"/>
        <v>105.88409286328459</v>
      </c>
      <c r="F23" s="206">
        <f t="shared" si="4"/>
        <v>113.55236457437658</v>
      </c>
      <c r="G23" s="206">
        <f t="shared" si="4"/>
        <v>113.72622527944969</v>
      </c>
      <c r="H23" s="206">
        <f t="shared" si="4"/>
        <v>94.357609630266538</v>
      </c>
      <c r="I23" s="206">
        <f t="shared" si="4"/>
        <v>95.200945829750651</v>
      </c>
      <c r="J23" s="206">
        <f t="shared" si="4"/>
        <v>95.640928632846084</v>
      </c>
      <c r="K23" s="206">
        <f t="shared" si="4"/>
        <v>71.622098022355971</v>
      </c>
      <c r="L23" s="206">
        <f t="shared" si="4"/>
        <v>71.890283748925185</v>
      </c>
      <c r="M23" s="206">
        <f t="shared" si="4"/>
        <v>72.075924333619938</v>
      </c>
      <c r="N23" s="206">
        <f t="shared" si="4"/>
        <v>72.79114359415307</v>
      </c>
      <c r="O23" s="206">
        <f t="shared" si="4"/>
        <v>78.087790197764392</v>
      </c>
      <c r="P23" s="206">
        <f t="shared" si="4"/>
        <v>98.549568080323468</v>
      </c>
      <c r="Q23" s="206">
        <f t="shared" si="4"/>
        <v>101.67647181678937</v>
      </c>
      <c r="R23" s="206">
        <f t="shared" si="4"/>
        <v>91.434281622454478</v>
      </c>
      <c r="S23" s="206">
        <f t="shared" si="4"/>
        <v>103.55449195157148</v>
      </c>
      <c r="T23" s="206">
        <f t="shared" si="4"/>
        <v>112.41720814826442</v>
      </c>
      <c r="U23" s="206">
        <f t="shared" si="4"/>
        <v>118.67134194955538</v>
      </c>
      <c r="V23" s="206">
        <f t="shared" si="4"/>
        <v>94.726866057597547</v>
      </c>
      <c r="W23" s="206">
        <f t="shared" si="4"/>
        <v>99.49206883991728</v>
      </c>
      <c r="DA23" s="71"/>
    </row>
    <row r="24" spans="1:105" ht="12" customHeight="1" x14ac:dyDescent="0.25">
      <c r="A24" s="18" t="s">
        <v>73</v>
      </c>
      <c r="B24" s="206">
        <v>103.6829750644884</v>
      </c>
      <c r="C24" s="206">
        <v>104.7100601891659</v>
      </c>
      <c r="D24" s="206">
        <v>105.4265692175408</v>
      </c>
      <c r="E24" s="206">
        <v>105.8803955288048</v>
      </c>
      <c r="F24" s="206">
        <v>113.547377472055</v>
      </c>
      <c r="G24" s="206">
        <v>113.71453138435081</v>
      </c>
      <c r="H24" s="206">
        <v>94.344110060189152</v>
      </c>
      <c r="I24" s="206">
        <v>95.180051590713674</v>
      </c>
      <c r="J24" s="206">
        <v>95.562166809974201</v>
      </c>
      <c r="K24" s="206">
        <v>69.241444539982794</v>
      </c>
      <c r="L24" s="206">
        <v>69.504127257093714</v>
      </c>
      <c r="M24" s="206">
        <v>69.64746345657781</v>
      </c>
      <c r="N24" s="206">
        <v>70.292347377472069</v>
      </c>
      <c r="O24" s="206">
        <v>71.940326741186581</v>
      </c>
      <c r="P24" s="206">
        <v>72.274720550300941</v>
      </c>
      <c r="Q24" s="206">
        <v>73.5645743766122</v>
      </c>
      <c r="R24" s="206">
        <v>60.881857265692162</v>
      </c>
      <c r="S24" s="206">
        <v>62.386586414445397</v>
      </c>
      <c r="T24" s="206">
        <v>62.410490111779879</v>
      </c>
      <c r="U24" s="206">
        <v>64.464574376612205</v>
      </c>
      <c r="V24" s="206">
        <v>64.894496990541697</v>
      </c>
      <c r="W24" s="206">
        <v>65.515477214101452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2.2929492691315558</v>
      </c>
      <c r="L25" s="206">
        <v>2.2929492691315558</v>
      </c>
      <c r="M25" s="206">
        <v>2.2929492691315558</v>
      </c>
      <c r="N25" s="206">
        <v>2.2929492691315558</v>
      </c>
      <c r="O25" s="206">
        <v>2.2929492691315558</v>
      </c>
      <c r="P25" s="206">
        <v>2.2929492691315558</v>
      </c>
      <c r="Q25" s="206">
        <v>2.5795356835769558</v>
      </c>
      <c r="R25" s="206">
        <v>1.3136715391229581</v>
      </c>
      <c r="S25" s="206">
        <v>1.4569217540842649</v>
      </c>
      <c r="T25" s="206">
        <v>0.78822012037833178</v>
      </c>
      <c r="U25" s="206">
        <v>0.78822012037833178</v>
      </c>
      <c r="V25" s="206">
        <v>0.78822012037833178</v>
      </c>
      <c r="W25" s="206">
        <v>1.1226139294926909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3.633447979363714</v>
      </c>
      <c r="P26" s="206">
        <v>5.45030094582975</v>
      </c>
      <c r="Q26" s="206">
        <v>8.1754084264832318</v>
      </c>
      <c r="R26" s="206">
        <v>10.900515907136709</v>
      </c>
      <c r="S26" s="206">
        <v>18.16758383490971</v>
      </c>
      <c r="T26" s="206">
        <v>24.526225279449701</v>
      </c>
      <c r="U26" s="206">
        <v>26.34290627687016</v>
      </c>
      <c r="V26" s="206">
        <v>0</v>
      </c>
      <c r="W26" s="206">
        <v>9.7162510748065346E-3</v>
      </c>
      <c r="DA26" s="71" t="s">
        <v>3042</v>
      </c>
    </row>
    <row r="27" spans="1:105" ht="12" customHeight="1" x14ac:dyDescent="0.25">
      <c r="A27" s="18" t="s">
        <v>76</v>
      </c>
      <c r="B27" s="206">
        <v>6.5348237317282886E-3</v>
      </c>
      <c r="C27" s="206">
        <v>3.6973344797936371E-3</v>
      </c>
      <c r="D27" s="206">
        <v>3.6973344797936371E-3</v>
      </c>
      <c r="E27" s="206">
        <v>3.6973344797936371E-3</v>
      </c>
      <c r="F27" s="206">
        <v>4.9871023215821153E-3</v>
      </c>
      <c r="G27" s="206">
        <v>1.16938950988822E-2</v>
      </c>
      <c r="H27" s="206">
        <v>1.349957007738607E-2</v>
      </c>
      <c r="I27" s="206">
        <v>2.089423903697334E-2</v>
      </c>
      <c r="J27" s="206">
        <v>7.8761822871883061E-2</v>
      </c>
      <c r="K27" s="206">
        <v>8.7704213241616494E-2</v>
      </c>
      <c r="L27" s="206">
        <v>9.3207222699913994E-2</v>
      </c>
      <c r="M27" s="206">
        <v>0.13551160791057601</v>
      </c>
      <c r="N27" s="206">
        <v>0.20584694754944111</v>
      </c>
      <c r="O27" s="206">
        <v>0.2210662080825451</v>
      </c>
      <c r="P27" s="206">
        <v>0.22871883061049009</v>
      </c>
      <c r="Q27" s="206">
        <v>0.39509888220120382</v>
      </c>
      <c r="R27" s="206">
        <v>0.42149613069647468</v>
      </c>
      <c r="S27" s="206">
        <v>0.43766122098022359</v>
      </c>
      <c r="T27" s="206">
        <v>0.44006878761822871</v>
      </c>
      <c r="U27" s="206">
        <v>0.46104901117798802</v>
      </c>
      <c r="V27" s="206">
        <v>0.46130696474634569</v>
      </c>
      <c r="W27" s="206">
        <v>0.48374892519346518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18.30287848445073</v>
      </c>
      <c r="Q29" s="206">
        <v>16.96185444791578</v>
      </c>
      <c r="R29" s="206">
        <v>17.91674077980618</v>
      </c>
      <c r="S29" s="206">
        <v>21.105738727151891</v>
      </c>
      <c r="T29" s="206">
        <v>24.252203849038288</v>
      </c>
      <c r="U29" s="206">
        <v>26.61459216451669</v>
      </c>
      <c r="V29" s="206">
        <v>28.582841981931178</v>
      </c>
      <c r="W29" s="206">
        <v>32.360512520054868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3046</v>
      </c>
    </row>
    <row r="31" spans="1:105" ht="12" customHeight="1" x14ac:dyDescent="0.25">
      <c r="A31" s="21" t="s">
        <v>38</v>
      </c>
      <c r="B31" s="209">
        <v>952.8804815133276</v>
      </c>
      <c r="C31" s="209">
        <v>797.24849527085121</v>
      </c>
      <c r="D31" s="209">
        <v>763.80051590713674</v>
      </c>
      <c r="E31" s="209">
        <v>692.26139294926907</v>
      </c>
      <c r="F31" s="209">
        <v>927.60103181427348</v>
      </c>
      <c r="G31" s="209">
        <v>1006.7067927773001</v>
      </c>
      <c r="H31" s="209">
        <v>891.74548581255374</v>
      </c>
      <c r="I31" s="209">
        <v>1013.929492691316</v>
      </c>
      <c r="J31" s="209">
        <v>1081.685296646604</v>
      </c>
      <c r="K31" s="209">
        <v>842.64832330180559</v>
      </c>
      <c r="L31" s="209">
        <v>816.76698194325013</v>
      </c>
      <c r="M31" s="209">
        <v>813.3276010318142</v>
      </c>
      <c r="N31" s="209">
        <v>802.40756663800516</v>
      </c>
      <c r="O31" s="209">
        <v>727.60103181427337</v>
      </c>
      <c r="P31" s="209">
        <v>642.39036973344798</v>
      </c>
      <c r="Q31" s="209">
        <v>887.10232158211522</v>
      </c>
      <c r="R31" s="209">
        <v>909.71625107480645</v>
      </c>
      <c r="S31" s="209">
        <v>983.14703353396385</v>
      </c>
      <c r="T31" s="209">
        <v>956.66380051590704</v>
      </c>
      <c r="U31" s="209">
        <v>828.54686156491834</v>
      </c>
      <c r="V31" s="209">
        <v>758.12553740326734</v>
      </c>
      <c r="W31" s="209">
        <v>882.63112639724841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1915.849983244965</v>
      </c>
      <c r="C33" s="205">
        <f>OIS_emi!C5</f>
        <v>2885.529035158504</v>
      </c>
      <c r="D33" s="205">
        <f>OIS_emi!D5</f>
        <v>3567.674937034883</v>
      </c>
      <c r="E33" s="205">
        <f>OIS_emi!E5</f>
        <v>3521.8589543289941</v>
      </c>
      <c r="F33" s="205">
        <f>OIS_emi!F5</f>
        <v>4451.3512100004664</v>
      </c>
      <c r="G33" s="205">
        <f>OIS_emi!G5</f>
        <v>6745.7159638977619</v>
      </c>
      <c r="H33" s="205">
        <f>OIS_emi!H5</f>
        <v>2655.8256326970809</v>
      </c>
      <c r="I33" s="205">
        <f>OIS_emi!I5</f>
        <v>5819.4673701549445</v>
      </c>
      <c r="J33" s="205">
        <f>OIS_emi!J5</f>
        <v>4751.7971867322594</v>
      </c>
      <c r="K33" s="205">
        <f>OIS_emi!K5</f>
        <v>5359.0569559222386</v>
      </c>
      <c r="L33" s="205">
        <f>OIS_emi!L5</f>
        <v>6070.174743602749</v>
      </c>
      <c r="M33" s="205">
        <f>OIS_emi!M5</f>
        <v>3519.5376870028131</v>
      </c>
      <c r="N33" s="205">
        <f>OIS_emi!N5</f>
        <v>4895.7574910411167</v>
      </c>
      <c r="O33" s="205">
        <f>OIS_emi!O5</f>
        <v>5227.4667092417067</v>
      </c>
      <c r="P33" s="205">
        <f>OIS_emi!P5</f>
        <v>5271.6395401227874</v>
      </c>
      <c r="Q33" s="205">
        <f>OIS_emi!Q5</f>
        <v>3310.3541300452971</v>
      </c>
      <c r="R33" s="205">
        <f>OIS_emi!R5</f>
        <v>3239.6134957252621</v>
      </c>
      <c r="S33" s="205">
        <f>OIS_emi!S5</f>
        <v>3451.7654377248259</v>
      </c>
      <c r="T33" s="205">
        <f>OIS_emi!T5</f>
        <v>3711.3751101651892</v>
      </c>
      <c r="U33" s="205">
        <f>OIS_emi!U5</f>
        <v>3906.1087102846118</v>
      </c>
      <c r="V33" s="205">
        <f>OIS_emi!V5</f>
        <v>3414.4788862860328</v>
      </c>
      <c r="W33" s="205">
        <f>OIS_emi!W5</f>
        <v>3697.3650848463549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17.589406932937091</v>
      </c>
      <c r="C35" s="286">
        <f t="shared" si="5"/>
        <v>18.347029337072556</v>
      </c>
      <c r="D35" s="286">
        <f t="shared" si="5"/>
        <v>19.801566568099133</v>
      </c>
      <c r="E35" s="286">
        <f t="shared" si="5"/>
        <v>17.867370124391222</v>
      </c>
      <c r="F35" s="286">
        <f t="shared" si="5"/>
        <v>22.915119752172806</v>
      </c>
      <c r="G35" s="286">
        <f t="shared" si="5"/>
        <v>29.828111737954096</v>
      </c>
      <c r="H35" s="286">
        <f t="shared" si="5"/>
        <v>14.407513654978784</v>
      </c>
      <c r="I35" s="286">
        <f t="shared" si="5"/>
        <v>25.523253241521363</v>
      </c>
      <c r="J35" s="286">
        <f t="shared" si="5"/>
        <v>23.310151801740389</v>
      </c>
      <c r="K35" s="286">
        <f t="shared" si="5"/>
        <v>25.713385047082227</v>
      </c>
      <c r="L35" s="286">
        <f t="shared" si="5"/>
        <v>33.328359003707185</v>
      </c>
      <c r="M35" s="286">
        <f t="shared" si="5"/>
        <v>26.604046156723687</v>
      </c>
      <c r="N35" s="286">
        <f t="shared" si="5"/>
        <v>38.037316072565488</v>
      </c>
      <c r="O35" s="286">
        <f t="shared" si="5"/>
        <v>44.382606376359512</v>
      </c>
      <c r="P35" s="286">
        <f t="shared" si="5"/>
        <v>43.787602780336044</v>
      </c>
      <c r="Q35" s="286">
        <f t="shared" si="5"/>
        <v>32.649972855565139</v>
      </c>
      <c r="R35" s="286">
        <f t="shared" si="5"/>
        <v>31.203114899798447</v>
      </c>
      <c r="S35" s="286">
        <f t="shared" si="5"/>
        <v>32.01302335995274</v>
      </c>
      <c r="T35" s="286">
        <f t="shared" si="5"/>
        <v>31.941980304416653</v>
      </c>
      <c r="U35" s="286">
        <f t="shared" si="5"/>
        <v>28.999864853590982</v>
      </c>
      <c r="V35" s="286">
        <f t="shared" si="5"/>
        <v>29.947913676770984</v>
      </c>
      <c r="W35" s="286">
        <f t="shared" si="5"/>
        <v>32.038127458821151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46.992680734122345</v>
      </c>
      <c r="C36" s="346">
        <f t="shared" si="6"/>
        <v>46.591618570965252</v>
      </c>
      <c r="D36" s="346">
        <f t="shared" si="6"/>
        <v>49.805584172119183</v>
      </c>
      <c r="E36" s="346">
        <f t="shared" si="6"/>
        <v>38.926402584669809</v>
      </c>
      <c r="F36" s="346">
        <f t="shared" si="6"/>
        <v>39.884112700292349</v>
      </c>
      <c r="G36" s="346">
        <f t="shared" si="6"/>
        <v>48.234910780695415</v>
      </c>
      <c r="H36" s="346">
        <f t="shared" si="6"/>
        <v>32.546440634895063</v>
      </c>
      <c r="I36" s="346">
        <f t="shared" si="6"/>
        <v>42.710835100141772</v>
      </c>
      <c r="J36" s="346">
        <f t="shared" si="6"/>
        <v>38.929832884053333</v>
      </c>
      <c r="K36" s="346">
        <f t="shared" si="6"/>
        <v>31.771346046537612</v>
      </c>
      <c r="L36" s="346">
        <f t="shared" si="6"/>
        <v>39.788559686159473</v>
      </c>
      <c r="M36" s="346">
        <f t="shared" si="6"/>
        <v>31.206656222807702</v>
      </c>
      <c r="N36" s="346">
        <f t="shared" si="6"/>
        <v>25.527432909145674</v>
      </c>
      <c r="O36" s="346">
        <f t="shared" si="6"/>
        <v>25.195962775856945</v>
      </c>
      <c r="P36" s="346">
        <f t="shared" si="6"/>
        <v>24.691135455546902</v>
      </c>
      <c r="Q36" s="346">
        <f t="shared" si="6"/>
        <v>24.753744123945864</v>
      </c>
      <c r="R36" s="346">
        <f t="shared" si="6"/>
        <v>24.508317323265327</v>
      </c>
      <c r="S36" s="346">
        <f t="shared" si="6"/>
        <v>23.922607623122378</v>
      </c>
      <c r="T36" s="346">
        <f t="shared" si="6"/>
        <v>22.913765035024948</v>
      </c>
      <c r="U36" s="346">
        <f t="shared" si="6"/>
        <v>20.933182612234166</v>
      </c>
      <c r="V36" s="346">
        <f t="shared" si="6"/>
        <v>23.086193885808729</v>
      </c>
      <c r="W36" s="346">
        <f t="shared" si="6"/>
        <v>23.200045613956409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18.917309181799975</v>
      </c>
      <c r="C37" s="346">
        <f>IF(OIS_ued!C$5=0,"",OIS_ued!C$5/C$5*1000)</f>
        <v>17.728238584449016</v>
      </c>
      <c r="D37" s="346">
        <f>IF(OIS_ued!D$5=0,"",OIS_ued!D$5/D$5*1000)</f>
        <v>18.494737654730617</v>
      </c>
      <c r="E37" s="346">
        <f>IF(OIS_ued!E$5=0,"",OIS_ued!E$5/E$5*1000)</f>
        <v>14.25739987250461</v>
      </c>
      <c r="F37" s="346">
        <f>IF(OIS_ued!F$5=0,"",OIS_ued!F$5/F$5*1000)</f>
        <v>14.784396898965138</v>
      </c>
      <c r="G37" s="346">
        <f>IF(OIS_ued!G$5=0,"",OIS_ued!G$5/G$5*1000)</f>
        <v>17.433779887727344</v>
      </c>
      <c r="H37" s="346">
        <f>IF(OIS_ued!H$5=0,"",OIS_ued!H$5/H$5*1000)</f>
        <v>12.636758710194163</v>
      </c>
      <c r="I37" s="346">
        <f>IF(OIS_ued!I$5=0,"",OIS_ued!I$5/I$5*1000)</f>
        <v>15.648992551303454</v>
      </c>
      <c r="J37" s="346">
        <f>IF(OIS_ued!J$5=0,"",OIS_ued!J$5/J$5*1000)</f>
        <v>14.623631518037971</v>
      </c>
      <c r="K37" s="346">
        <f>IF(OIS_ued!K$5=0,"",OIS_ued!K$5/K$5*1000)</f>
        <v>11.499365459653941</v>
      </c>
      <c r="L37" s="346">
        <f>IF(OIS_ued!L$5=0,"",OIS_ued!L$5/L$5*1000)</f>
        <v>14.314376855197178</v>
      </c>
      <c r="M37" s="346">
        <f>IF(OIS_ued!M$5=0,"",OIS_ued!M$5/M$5*1000)</f>
        <v>11.725956194879656</v>
      </c>
      <c r="N37" s="346">
        <f>IF(OIS_ued!N$5=0,"",OIS_ued!N$5/N$5*1000)</f>
        <v>9.1396255185971338</v>
      </c>
      <c r="O37" s="346">
        <f>IF(OIS_ued!O$5=0,"",OIS_ued!O$5/O$5*1000)</f>
        <v>8.9337463695020638</v>
      </c>
      <c r="P37" s="346">
        <f>IF(OIS_ued!P$5=0,"",OIS_ued!P$5/P$5*1000)</f>
        <v>8.7342656514096433</v>
      </c>
      <c r="Q37" s="346">
        <f>IF(OIS_ued!Q$5=0,"",OIS_ued!Q$5/Q$5*1000)</f>
        <v>9.4727917685565615</v>
      </c>
      <c r="R37" s="346">
        <f>IF(OIS_ued!R$5=0,"",OIS_ued!R$5/R$5*1000)</f>
        <v>9.4589141012731108</v>
      </c>
      <c r="S37" s="346">
        <f>IF(OIS_ued!S$5=0,"",OIS_ued!S$5/S$5*1000)</f>
        <v>9.2795255623923385</v>
      </c>
      <c r="T37" s="346">
        <f>IF(OIS_ued!T$5=0,"",OIS_ued!T$5/T$5*1000)</f>
        <v>8.8065037222727902</v>
      </c>
      <c r="U37" s="346">
        <f>IF(OIS_ued!U$5=0,"",OIS_ued!U$5/U$5*1000)</f>
        <v>7.9140884722970881</v>
      </c>
      <c r="V37" s="346">
        <f>IF(OIS_ued!V$5=0,"",OIS_ued!V$5/V$5*1000)</f>
        <v>8.7970120149942286</v>
      </c>
      <c r="W37" s="346">
        <f>IF(OIS_ued!W$5=0,"",OIS_ued!W$5/W$5*1000)</f>
        <v>8.9235234789627764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1.1319302661557746</v>
      </c>
      <c r="C38" s="347">
        <f t="shared" si="7"/>
        <v>1.5241076360832275</v>
      </c>
      <c r="D38" s="347">
        <f t="shared" si="7"/>
        <v>1.6617701622696961</v>
      </c>
      <c r="E38" s="347">
        <f t="shared" si="7"/>
        <v>1.7477365458352701</v>
      </c>
      <c r="F38" s="347">
        <f t="shared" si="7"/>
        <v>1.6560087935914614</v>
      </c>
      <c r="G38" s="347">
        <f t="shared" si="7"/>
        <v>1.7947060120241198</v>
      </c>
      <c r="H38" s="347">
        <f t="shared" si="7"/>
        <v>1.3872642264394044</v>
      </c>
      <c r="I38" s="347">
        <f t="shared" si="7"/>
        <v>1.7146208863665864</v>
      </c>
      <c r="J38" s="347">
        <f t="shared" si="7"/>
        <v>1.5608922568973411</v>
      </c>
      <c r="K38" s="347">
        <f t="shared" si="7"/>
        <v>1.7522627967561348</v>
      </c>
      <c r="L38" s="347">
        <f t="shared" si="7"/>
        <v>1.8133621460025555</v>
      </c>
      <c r="M38" s="347">
        <f t="shared" si="7"/>
        <v>1.5367804767260889</v>
      </c>
      <c r="N38" s="347">
        <f t="shared" si="7"/>
        <v>1.7196475580562156</v>
      </c>
      <c r="O38" s="347">
        <f t="shared" si="7"/>
        <v>1.7954091671990124</v>
      </c>
      <c r="P38" s="347">
        <f t="shared" si="7"/>
        <v>1.8508281932993964</v>
      </c>
      <c r="Q38" s="347">
        <f t="shared" si="7"/>
        <v>1.4962543129389121</v>
      </c>
      <c r="R38" s="347">
        <f t="shared" si="7"/>
        <v>1.4734715328133439</v>
      </c>
      <c r="S38" s="347">
        <f t="shared" si="7"/>
        <v>1.4678500876793454</v>
      </c>
      <c r="T38" s="347">
        <f t="shared" si="7"/>
        <v>1.5294669707893898</v>
      </c>
      <c r="U38" s="347">
        <f t="shared" si="7"/>
        <v>1.6465728094243726</v>
      </c>
      <c r="V38" s="347">
        <f t="shared" si="7"/>
        <v>1.6300163697986925</v>
      </c>
      <c r="W38" s="347">
        <f t="shared" si="7"/>
        <v>1.5798771290127529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ES: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1692.551246775575</v>
      </c>
      <c r="C5" s="225">
        <v>1893.2580395528789</v>
      </c>
      <c r="D5" s="225">
        <v>2146.9123817712821</v>
      </c>
      <c r="E5" s="225">
        <v>2015.0971625107511</v>
      </c>
      <c r="F5" s="225">
        <v>2687.9997420464292</v>
      </c>
      <c r="G5" s="225">
        <v>3758.6746345657771</v>
      </c>
      <c r="H5" s="225">
        <v>1914.4338779019811</v>
      </c>
      <c r="I5" s="225">
        <v>3394.0257093723171</v>
      </c>
      <c r="J5" s="225">
        <v>3044.282631126398</v>
      </c>
      <c r="K5" s="225">
        <v>3058.363714531381</v>
      </c>
      <c r="L5" s="225">
        <v>3347.4696474634552</v>
      </c>
      <c r="M5" s="225">
        <v>2290.2019776440229</v>
      </c>
      <c r="N5" s="225">
        <v>2846.9539982803112</v>
      </c>
      <c r="O5" s="225">
        <v>2911.574032674117</v>
      </c>
      <c r="P5" s="225">
        <v>2848.2598002385348</v>
      </c>
      <c r="Q5" s="225">
        <v>2212.4274606388049</v>
      </c>
      <c r="R5" s="225">
        <v>2198.6264570308799</v>
      </c>
      <c r="S5" s="225">
        <v>2351.5789975405651</v>
      </c>
      <c r="T5" s="225">
        <v>2426.5807507106028</v>
      </c>
      <c r="U5" s="225">
        <v>2372.2660109091398</v>
      </c>
      <c r="V5" s="225">
        <v>2094.751285662071</v>
      </c>
      <c r="W5" s="225">
        <v>2340.2864798459332</v>
      </c>
      <c r="DA5" s="89" t="s">
        <v>3031</v>
      </c>
    </row>
    <row r="6" spans="1:105" ht="12" customHeight="1" x14ac:dyDescent="0.25">
      <c r="A6" s="55" t="s">
        <v>92</v>
      </c>
      <c r="B6" s="261">
        <v>47.863851381186791</v>
      </c>
      <c r="C6" s="261">
        <v>47.106056732956283</v>
      </c>
      <c r="D6" s="261">
        <v>47.849435308195652</v>
      </c>
      <c r="E6" s="261">
        <v>44.248876705652592</v>
      </c>
      <c r="F6" s="261">
        <v>53.902879263377848</v>
      </c>
      <c r="G6" s="261">
        <v>59.411805734955252</v>
      </c>
      <c r="H6" s="261">
        <v>53.541080709989878</v>
      </c>
      <c r="I6" s="261">
        <v>59.666228127399158</v>
      </c>
      <c r="J6" s="261">
        <v>63.263006003350213</v>
      </c>
      <c r="K6" s="261">
        <v>53.372740979264357</v>
      </c>
      <c r="L6" s="261">
        <v>51.621278463339287</v>
      </c>
      <c r="M6" s="261">
        <v>50.860904336503111</v>
      </c>
      <c r="N6" s="261">
        <v>51.527705834573283</v>
      </c>
      <c r="O6" s="261">
        <v>52.298625181777439</v>
      </c>
      <c r="P6" s="261">
        <v>47.534857319235087</v>
      </c>
      <c r="Q6" s="261">
        <v>51.971036438109209</v>
      </c>
      <c r="R6" s="261">
        <v>54.542958501932532</v>
      </c>
      <c r="S6" s="261">
        <v>60.996906621079212</v>
      </c>
      <c r="T6" s="261">
        <v>63.95566027055655</v>
      </c>
      <c r="U6" s="261">
        <v>64.106464755720651</v>
      </c>
      <c r="V6" s="261">
        <v>52.495428005788398</v>
      </c>
      <c r="W6" s="261">
        <v>66.997452678016657</v>
      </c>
      <c r="DA6" s="67" t="s">
        <v>3049</v>
      </c>
    </row>
    <row r="7" spans="1:105" ht="12" customHeight="1" x14ac:dyDescent="0.25">
      <c r="A7" s="202" t="s">
        <v>93</v>
      </c>
      <c r="B7" s="226">
        <v>25.52120632190492</v>
      </c>
      <c r="C7" s="226">
        <v>23.659280310210502</v>
      </c>
      <c r="D7" s="226">
        <v>23.557241847920391</v>
      </c>
      <c r="E7" s="226">
        <v>21.634825334245569</v>
      </c>
      <c r="F7" s="226">
        <v>27.309797125439559</v>
      </c>
      <c r="G7" s="226">
        <v>29.976980189963719</v>
      </c>
      <c r="H7" s="226">
        <v>26.697968857120951</v>
      </c>
      <c r="I7" s="226">
        <v>30.076281339851729</v>
      </c>
      <c r="J7" s="226">
        <v>31.9403115346982</v>
      </c>
      <c r="K7" s="226">
        <v>26.23277151523979</v>
      </c>
      <c r="L7" s="226">
        <v>25.371445950054841</v>
      </c>
      <c r="M7" s="226">
        <v>25.0855036624585</v>
      </c>
      <c r="N7" s="226">
        <v>25.309096593568491</v>
      </c>
      <c r="O7" s="226">
        <v>24.75694780172072</v>
      </c>
      <c r="P7" s="226">
        <v>22.325383976096639</v>
      </c>
      <c r="Q7" s="226">
        <v>26.305910767509602</v>
      </c>
      <c r="R7" s="226">
        <v>27.359562293180868</v>
      </c>
      <c r="S7" s="226">
        <v>30.223569723433709</v>
      </c>
      <c r="T7" s="226">
        <v>30.903623173662758</v>
      </c>
      <c r="U7" s="226">
        <v>29.57509231381152</v>
      </c>
      <c r="V7" s="226">
        <v>25.090690897833259</v>
      </c>
      <c r="W7" s="226">
        <v>31.09750166138841</v>
      </c>
      <c r="DA7" s="174" t="s">
        <v>3050</v>
      </c>
    </row>
    <row r="8" spans="1:105" ht="12" customHeight="1" x14ac:dyDescent="0.25">
      <c r="A8" s="202" t="s">
        <v>94</v>
      </c>
      <c r="B8" s="226">
        <v>45.424258079656148</v>
      </c>
      <c r="C8" s="226">
        <v>40.507187028345712</v>
      </c>
      <c r="D8" s="226">
        <v>39.777510490680442</v>
      </c>
      <c r="E8" s="226">
        <v>36.353030987491692</v>
      </c>
      <c r="F8" s="226">
        <v>47.033662580339787</v>
      </c>
      <c r="G8" s="226">
        <v>51.483767251475648</v>
      </c>
      <c r="H8" s="226">
        <v>45.484044363893751</v>
      </c>
      <c r="I8" s="226">
        <v>51.620529859992168</v>
      </c>
      <c r="J8" s="226">
        <v>54.879103738625282</v>
      </c>
      <c r="K8" s="226">
        <v>44.243218223105828</v>
      </c>
      <c r="L8" s="226">
        <v>42.78996655083467</v>
      </c>
      <c r="M8" s="226">
        <v>42.412424417335757</v>
      </c>
      <c r="N8" s="226">
        <v>42.665296329577068</v>
      </c>
      <c r="O8" s="226">
        <v>40.623387532433092</v>
      </c>
      <c r="P8" s="226">
        <v>36.414841870975948</v>
      </c>
      <c r="Q8" s="226">
        <v>45.275670498488978</v>
      </c>
      <c r="R8" s="226">
        <v>46.801668432545277</v>
      </c>
      <c r="S8" s="226">
        <v>51.264439038541781</v>
      </c>
      <c r="T8" s="226">
        <v>51.48786052865875</v>
      </c>
      <c r="U8" s="226">
        <v>47.573960172135322</v>
      </c>
      <c r="V8" s="226">
        <v>41.469005043866979</v>
      </c>
      <c r="W8" s="226">
        <v>50.262662656374147</v>
      </c>
      <c r="DA8" s="174" t="s">
        <v>3051</v>
      </c>
    </row>
    <row r="9" spans="1:105" ht="12" customHeight="1" x14ac:dyDescent="0.25">
      <c r="A9" s="202" t="s">
        <v>95</v>
      </c>
      <c r="B9" s="226">
        <v>16.849601018593098</v>
      </c>
      <c r="C9" s="226">
        <v>16.787085114575039</v>
      </c>
      <c r="D9" s="226">
        <v>17.11860710178561</v>
      </c>
      <c r="E9" s="226">
        <v>15.851457696459249</v>
      </c>
      <c r="F9" s="226">
        <v>19.176081363021819</v>
      </c>
      <c r="G9" s="226">
        <v>21.153254905303381</v>
      </c>
      <c r="H9" s="226">
        <v>19.107408229477809</v>
      </c>
      <c r="I9" s="226">
        <v>21.24791356291756</v>
      </c>
      <c r="J9" s="226">
        <v>22.521629714662719</v>
      </c>
      <c r="K9" s="226">
        <v>19.100747372854581</v>
      </c>
      <c r="L9" s="226">
        <v>18.474010631378199</v>
      </c>
      <c r="M9" s="226">
        <v>18.18959342755085</v>
      </c>
      <c r="N9" s="226">
        <v>18.442815216332441</v>
      </c>
      <c r="O9" s="226">
        <v>18.849151779258381</v>
      </c>
      <c r="P9" s="226">
        <v>17.15695286450347</v>
      </c>
      <c r="Q9" s="226">
        <v>18.492343171890361</v>
      </c>
      <c r="R9" s="226">
        <v>19.442253659803711</v>
      </c>
      <c r="S9" s="226">
        <v>21.795125782340971</v>
      </c>
      <c r="T9" s="226">
        <v>22.962453386173191</v>
      </c>
      <c r="U9" s="226">
        <v>23.212938598059988</v>
      </c>
      <c r="V9" s="226">
        <v>18.886376025107811</v>
      </c>
      <c r="W9" s="226">
        <v>24.233331303589921</v>
      </c>
      <c r="DA9" s="174" t="s">
        <v>3052</v>
      </c>
    </row>
    <row r="10" spans="1:105" ht="12" customHeight="1" x14ac:dyDescent="0.25">
      <c r="A10" s="56" t="s">
        <v>96</v>
      </c>
      <c r="B10" s="262">
        <v>41.230243532934701</v>
      </c>
      <c r="C10" s="262">
        <v>46.66363471212469</v>
      </c>
      <c r="D10" s="262">
        <v>55.062093537153928</v>
      </c>
      <c r="E10" s="262">
        <v>49.75008013200474</v>
      </c>
      <c r="F10" s="262">
        <v>65.231701192699887</v>
      </c>
      <c r="G10" s="262">
        <v>95.400337961869852</v>
      </c>
      <c r="H10" s="262">
        <v>49.65966308636466</v>
      </c>
      <c r="I10" s="262">
        <v>92.405974614102121</v>
      </c>
      <c r="J10" s="262">
        <v>81.185570729843533</v>
      </c>
      <c r="K10" s="262">
        <v>78.828442320360523</v>
      </c>
      <c r="L10" s="262">
        <v>94.970535612793157</v>
      </c>
      <c r="M10" s="262">
        <v>57.614995271199923</v>
      </c>
      <c r="N10" s="262">
        <v>56.606599791225847</v>
      </c>
      <c r="O10" s="262">
        <v>56.979365430764553</v>
      </c>
      <c r="P10" s="262">
        <v>65.509137838873627</v>
      </c>
      <c r="Q10" s="262">
        <v>49.722787101019449</v>
      </c>
      <c r="R10" s="262">
        <v>53.216630922158608</v>
      </c>
      <c r="S10" s="262">
        <v>59.198931386470427</v>
      </c>
      <c r="T10" s="262">
        <v>61.673195317546977</v>
      </c>
      <c r="U10" s="262">
        <v>62.705063033256401</v>
      </c>
      <c r="V10" s="262">
        <v>58.479711955602824</v>
      </c>
      <c r="W10" s="262">
        <v>66.893764114975625</v>
      </c>
      <c r="DA10" s="68" t="s">
        <v>3053</v>
      </c>
    </row>
    <row r="11" spans="1:105" ht="12" customHeight="1" x14ac:dyDescent="0.25">
      <c r="A11" s="37" t="s">
        <v>160</v>
      </c>
      <c r="B11" s="228">
        <v>1.4640731995872649</v>
      </c>
      <c r="C11" s="228">
        <v>5.1476950322655766</v>
      </c>
      <c r="D11" s="228">
        <v>5.6017442724531179</v>
      </c>
      <c r="E11" s="228">
        <v>7.2341148467131111</v>
      </c>
      <c r="F11" s="228">
        <v>6.6885272306644001</v>
      </c>
      <c r="G11" s="228">
        <v>6.6372231464042661</v>
      </c>
      <c r="H11" s="228">
        <v>2.7199467039890171</v>
      </c>
      <c r="I11" s="228">
        <v>4.8015535806177887</v>
      </c>
      <c r="J11" s="228">
        <v>2.158117675025474</v>
      </c>
      <c r="K11" s="228">
        <v>2.1959964199136222</v>
      </c>
      <c r="L11" s="228">
        <v>3.142468517856587</v>
      </c>
      <c r="M11" s="228">
        <v>1.8873009063459081</v>
      </c>
      <c r="N11" s="228">
        <v>3.5101498819186898</v>
      </c>
      <c r="O11" s="228">
        <v>2.0575143379780259</v>
      </c>
      <c r="P11" s="228">
        <v>1.643387042171971</v>
      </c>
      <c r="Q11" s="228">
        <v>2.1272864084623588</v>
      </c>
      <c r="R11" s="228">
        <v>1.9570177741426431</v>
      </c>
      <c r="S11" s="228">
        <v>2.4071052962902151</v>
      </c>
      <c r="T11" s="228">
        <v>2.431769259658791</v>
      </c>
      <c r="U11" s="228">
        <v>2.497699864222922</v>
      </c>
      <c r="V11" s="228">
        <v>2.6267866032502769</v>
      </c>
      <c r="W11" s="228">
        <v>1.7232571722380849</v>
      </c>
      <c r="DA11" s="69" t="s">
        <v>3054</v>
      </c>
    </row>
    <row r="12" spans="1:105" ht="12" customHeight="1" x14ac:dyDescent="0.25">
      <c r="A12" s="37" t="s">
        <v>162</v>
      </c>
      <c r="B12" s="228">
        <v>0.95189415932771049</v>
      </c>
      <c r="C12" s="228">
        <v>10.13660176270394</v>
      </c>
      <c r="D12" s="228">
        <v>20.007025119948452</v>
      </c>
      <c r="E12" s="228">
        <v>15.603648292136359</v>
      </c>
      <c r="F12" s="228">
        <v>29.035011912381439</v>
      </c>
      <c r="G12" s="228">
        <v>60.563360373084329</v>
      </c>
      <c r="H12" s="228">
        <v>7.9426544949357387</v>
      </c>
      <c r="I12" s="228">
        <v>53.696498704096243</v>
      </c>
      <c r="J12" s="228">
        <v>41.060995718102987</v>
      </c>
      <c r="K12" s="228">
        <v>49.005121903303142</v>
      </c>
      <c r="L12" s="228">
        <v>63.284258718591772</v>
      </c>
      <c r="M12" s="228">
        <v>27.020695922208471</v>
      </c>
      <c r="N12" s="228">
        <v>35.869853375087622</v>
      </c>
      <c r="O12" s="228">
        <v>38.855567299124253</v>
      </c>
      <c r="P12" s="228">
        <v>33.676544119952609</v>
      </c>
      <c r="Q12" s="228">
        <v>6.7424882001809348</v>
      </c>
      <c r="R12" s="228">
        <v>6.7853772336717091</v>
      </c>
      <c r="S12" s="228">
        <v>5.9832863685293809</v>
      </c>
      <c r="T12" s="228">
        <v>5.9391278078281653</v>
      </c>
      <c r="U12" s="228">
        <v>6.2785233265865976</v>
      </c>
      <c r="V12" s="228">
        <v>5.1856028001670227</v>
      </c>
      <c r="W12" s="228">
        <v>4.8490361135104436</v>
      </c>
      <c r="DA12" s="69" t="s">
        <v>3055</v>
      </c>
    </row>
    <row r="13" spans="1:105" ht="12" customHeight="1" x14ac:dyDescent="0.25">
      <c r="A13" s="37" t="s">
        <v>97</v>
      </c>
      <c r="B13" s="228">
        <v>6.5348237317237141E-3</v>
      </c>
      <c r="C13" s="228">
        <v>3.6973344797929632E-3</v>
      </c>
      <c r="D13" s="228">
        <v>3.697334479792196E-3</v>
      </c>
      <c r="E13" s="228">
        <v>3.697334479792275E-3</v>
      </c>
      <c r="F13" s="228">
        <v>4.9871023215799781E-3</v>
      </c>
      <c r="G13" s="228">
        <v>1.1693895098878139E-2</v>
      </c>
      <c r="H13" s="228">
        <v>1.349957007737828E-2</v>
      </c>
      <c r="I13" s="228">
        <v>2.0894239036956089E-2</v>
      </c>
      <c r="J13" s="228">
        <v>7.8761822871817294E-2</v>
      </c>
      <c r="K13" s="228">
        <v>8.7704213241537668E-2</v>
      </c>
      <c r="L13" s="228">
        <v>9.320722269979459E-2</v>
      </c>
      <c r="M13" s="228">
        <v>0.13551160791037251</v>
      </c>
      <c r="N13" s="228">
        <v>0.20584694754919231</v>
      </c>
      <c r="O13" s="228">
        <v>0.22106620808236979</v>
      </c>
      <c r="P13" s="228">
        <v>0.22871883061026879</v>
      </c>
      <c r="Q13" s="228">
        <v>0.39509888220067702</v>
      </c>
      <c r="R13" s="228">
        <v>0.42149613069590619</v>
      </c>
      <c r="S13" s="228">
        <v>0.43766122097968407</v>
      </c>
      <c r="T13" s="228">
        <v>0.4400687876176137</v>
      </c>
      <c r="U13" s="228">
        <v>0.46104901117729719</v>
      </c>
      <c r="V13" s="228">
        <v>0.46130696474559663</v>
      </c>
      <c r="W13" s="228">
        <v>0.48374892519257251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18.3028784844327</v>
      </c>
      <c r="Q14" s="228">
        <v>16.961854447887809</v>
      </c>
      <c r="R14" s="228">
        <v>17.916740779778529</v>
      </c>
      <c r="S14" s="228">
        <v>21.105738727121071</v>
      </c>
      <c r="T14" s="228">
        <v>24.252203848998999</v>
      </c>
      <c r="U14" s="228">
        <v>26.614592164475479</v>
      </c>
      <c r="V14" s="228">
        <v>28.582841981878602</v>
      </c>
      <c r="W14" s="228">
        <v>32.360512519982798</v>
      </c>
      <c r="DA14" s="69" t="s">
        <v>3057</v>
      </c>
    </row>
    <row r="15" spans="1:105" ht="12" customHeight="1" x14ac:dyDescent="0.25">
      <c r="A15" s="37" t="s">
        <v>38</v>
      </c>
      <c r="B15" s="228">
        <v>38.807741350287998</v>
      </c>
      <c r="C15" s="228">
        <v>31.375640582675381</v>
      </c>
      <c r="D15" s="228">
        <v>29.449626810272569</v>
      </c>
      <c r="E15" s="228">
        <v>26.90861965867548</v>
      </c>
      <c r="F15" s="228">
        <v>29.503174947332472</v>
      </c>
      <c r="G15" s="228">
        <v>28.18806054728238</v>
      </c>
      <c r="H15" s="228">
        <v>38.983562317362527</v>
      </c>
      <c r="I15" s="228">
        <v>33.887028090351137</v>
      </c>
      <c r="J15" s="228">
        <v>37.887695513843227</v>
      </c>
      <c r="K15" s="228">
        <v>27.539619783902221</v>
      </c>
      <c r="L15" s="228">
        <v>28.45060115364501</v>
      </c>
      <c r="M15" s="228">
        <v>28.571486834735179</v>
      </c>
      <c r="N15" s="228">
        <v>17.020749586670352</v>
      </c>
      <c r="O15" s="228">
        <v>15.84521758557989</v>
      </c>
      <c r="P15" s="228">
        <v>11.65760936170607</v>
      </c>
      <c r="Q15" s="228">
        <v>23.496059162287668</v>
      </c>
      <c r="R15" s="228">
        <v>26.135999003869831</v>
      </c>
      <c r="S15" s="228">
        <v>29.265139773550089</v>
      </c>
      <c r="T15" s="228">
        <v>28.610025613443408</v>
      </c>
      <c r="U15" s="228">
        <v>26.8531986667941</v>
      </c>
      <c r="V15" s="228">
        <v>21.62317360556132</v>
      </c>
      <c r="W15" s="228">
        <v>27.477209384051719</v>
      </c>
      <c r="DA15" s="69" t="s">
        <v>3058</v>
      </c>
    </row>
    <row r="16" spans="1:105" ht="12" customHeight="1" x14ac:dyDescent="0.25">
      <c r="A16" s="57" t="s">
        <v>3059</v>
      </c>
      <c r="B16" s="263">
        <v>222.4447824268897</v>
      </c>
      <c r="C16" s="263">
        <v>375.34265046039798</v>
      </c>
      <c r="D16" s="263">
        <v>479.75907053692282</v>
      </c>
      <c r="E16" s="263">
        <v>447.71269458871558</v>
      </c>
      <c r="F16" s="263">
        <v>628.70491382341129</v>
      </c>
      <c r="G16" s="263">
        <v>999.12287089774145</v>
      </c>
      <c r="H16" s="263">
        <v>339.28078281341561</v>
      </c>
      <c r="I16" s="263">
        <v>897.3899201125065</v>
      </c>
      <c r="J16" s="263">
        <v>725.1878127670185</v>
      </c>
      <c r="K16" s="263">
        <v>784.70480979485433</v>
      </c>
      <c r="L16" s="263">
        <v>952.61711235230973</v>
      </c>
      <c r="M16" s="263">
        <v>509.29830875863632</v>
      </c>
      <c r="N16" s="263">
        <v>569.78802017727355</v>
      </c>
      <c r="O16" s="263">
        <v>563.10780644236706</v>
      </c>
      <c r="P16" s="263">
        <v>550.10156814624997</v>
      </c>
      <c r="Q16" s="263">
        <v>268.13289482208842</v>
      </c>
      <c r="R16" s="263">
        <v>229.4327589843337</v>
      </c>
      <c r="S16" s="263">
        <v>237.2048016308585</v>
      </c>
      <c r="T16" s="263">
        <v>247.57422715936599</v>
      </c>
      <c r="U16" s="263">
        <v>248.90105898377399</v>
      </c>
      <c r="V16" s="263">
        <v>226.34120058849001</v>
      </c>
      <c r="W16" s="263">
        <v>245.67361249881941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24.794326368807798</v>
      </c>
      <c r="D17" s="231">
        <v>25.481678758037599</v>
      </c>
      <c r="E17" s="231">
        <v>25.272580546657949</v>
      </c>
      <c r="F17" s="231">
        <v>24.046358841658449</v>
      </c>
      <c r="G17" s="231">
        <v>24.661405982644329</v>
      </c>
      <c r="H17" s="231">
        <v>23.376944410985121</v>
      </c>
      <c r="I17" s="231">
        <v>15.16880144845747</v>
      </c>
      <c r="J17" s="231">
        <v>10.030894345555939</v>
      </c>
      <c r="K17" s="231">
        <v>7.5274123576972309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2.1857164433801288</v>
      </c>
      <c r="C19" s="231">
        <v>2.4018055317396572</v>
      </c>
      <c r="D19" s="231">
        <v>2.3938369768495749</v>
      </c>
      <c r="E19" s="231">
        <v>2.4077974998563261</v>
      </c>
      <c r="F19" s="231">
        <v>2.4309033120529389</v>
      </c>
      <c r="G19" s="231">
        <v>2.6406637847356209</v>
      </c>
      <c r="H19" s="231">
        <v>2.4281203656427479</v>
      </c>
      <c r="I19" s="231">
        <v>2.4084641020202731</v>
      </c>
      <c r="J19" s="231">
        <v>2.199632097636846</v>
      </c>
      <c r="K19" s="231">
        <v>2.0009662887631841</v>
      </c>
      <c r="L19" s="231">
        <v>1.9419555629753551</v>
      </c>
      <c r="M19" s="231">
        <v>1.37756802304999</v>
      </c>
      <c r="N19" s="231">
        <v>1.2365151423835721</v>
      </c>
      <c r="O19" s="231">
        <v>0.61430881532161896</v>
      </c>
      <c r="P19" s="231">
        <v>1.421754268017374</v>
      </c>
      <c r="Q19" s="231">
        <v>3.1627207707736402</v>
      </c>
      <c r="R19" s="231">
        <v>3.0914117244125432</v>
      </c>
      <c r="S19" s="231">
        <v>2.889464176662552</v>
      </c>
      <c r="T19" s="231">
        <v>2.684459013954664</v>
      </c>
      <c r="U19" s="231">
        <v>3.104652186907416</v>
      </c>
      <c r="V19" s="231">
        <v>2.6773787302610779</v>
      </c>
      <c r="W19" s="231">
        <v>1.7789303691496861</v>
      </c>
      <c r="DA19" s="73" t="s">
        <v>3063</v>
      </c>
    </row>
    <row r="20" spans="1:105" ht="12" customHeight="1" x14ac:dyDescent="0.25">
      <c r="A20" s="46" t="s">
        <v>160</v>
      </c>
      <c r="B20" s="231">
        <v>54.411604770136059</v>
      </c>
      <c r="C20" s="231">
        <v>70.075567521098947</v>
      </c>
      <c r="D20" s="231">
        <v>67.880545489023433</v>
      </c>
      <c r="E20" s="231">
        <v>75.411406115384395</v>
      </c>
      <c r="F20" s="231">
        <v>90.804380422030192</v>
      </c>
      <c r="G20" s="231">
        <v>93.236435869732261</v>
      </c>
      <c r="H20" s="231">
        <v>41.681704208916457</v>
      </c>
      <c r="I20" s="231">
        <v>61.83366350733256</v>
      </c>
      <c r="J20" s="231">
        <v>30.68689218709606</v>
      </c>
      <c r="K20" s="231">
        <v>28.862095222871599</v>
      </c>
      <c r="L20" s="231">
        <v>41.642496938353631</v>
      </c>
      <c r="M20" s="231">
        <v>26.74809587525348</v>
      </c>
      <c r="N20" s="231">
        <v>49.227158581403593</v>
      </c>
      <c r="O20" s="231">
        <v>29.452385151638289</v>
      </c>
      <c r="P20" s="231">
        <v>27.174862869790449</v>
      </c>
      <c r="Q20" s="231">
        <v>42.972039972506749</v>
      </c>
      <c r="R20" s="231">
        <v>40.161729821061932</v>
      </c>
      <c r="S20" s="231">
        <v>50.861547843542994</v>
      </c>
      <c r="T20" s="231">
        <v>52.290345156728193</v>
      </c>
      <c r="U20" s="231">
        <v>53.444540690711612</v>
      </c>
      <c r="V20" s="231">
        <v>48.118337874696621</v>
      </c>
      <c r="W20" s="231">
        <v>47.264764490875123</v>
      </c>
      <c r="DA20" s="73" t="s">
        <v>3064</v>
      </c>
    </row>
    <row r="21" spans="1:105" ht="12" customHeight="1" x14ac:dyDescent="0.25">
      <c r="A21" s="46" t="s">
        <v>70</v>
      </c>
      <c r="B21" s="231">
        <v>59.210533444496107</v>
      </c>
      <c r="C21" s="231">
        <v>66.053476289838599</v>
      </c>
      <c r="D21" s="231">
        <v>71.709894010496456</v>
      </c>
      <c r="E21" s="231">
        <v>102.1197343267069</v>
      </c>
      <c r="F21" s="231">
        <v>61.606107233934367</v>
      </c>
      <c r="G21" s="231">
        <v>33.077518302754918</v>
      </c>
      <c r="H21" s="231">
        <v>66.746183899359025</v>
      </c>
      <c r="I21" s="231">
        <v>64.656685394812712</v>
      </c>
      <c r="J21" s="231">
        <v>61.657910072740748</v>
      </c>
      <c r="K21" s="231">
        <v>47.211017841255583</v>
      </c>
      <c r="L21" s="231">
        <v>46.211338200245059</v>
      </c>
      <c r="M21" s="231">
        <v>31.876573683009159</v>
      </c>
      <c r="N21" s="231">
        <v>18.817446732758931</v>
      </c>
      <c r="O21" s="231">
        <v>3.9358147965554031</v>
      </c>
      <c r="P21" s="231">
        <v>5.9766007788145101</v>
      </c>
      <c r="Q21" s="231">
        <v>9.6394815619134935</v>
      </c>
      <c r="R21" s="231">
        <v>6.9649199932550676</v>
      </c>
      <c r="S21" s="231">
        <v>3.6603255724595249</v>
      </c>
      <c r="T21" s="231">
        <v>7.4979513631831676</v>
      </c>
      <c r="U21" s="231">
        <v>7.0906482531786139</v>
      </c>
      <c r="V21" s="231">
        <v>5.9084699389105539</v>
      </c>
      <c r="W21" s="231">
        <v>6.3938077767886359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3.5310938872088831</v>
      </c>
      <c r="O22" s="231">
        <v>0.88280934086404361</v>
      </c>
      <c r="P22" s="231">
        <v>0.882809340863972</v>
      </c>
      <c r="Q22" s="231">
        <v>0.88280934086758145</v>
      </c>
      <c r="R22" s="231">
        <v>0</v>
      </c>
      <c r="S22" s="231">
        <v>0</v>
      </c>
      <c r="T22" s="231">
        <v>0.88280934086780605</v>
      </c>
      <c r="U22" s="231">
        <v>1.765546943614883</v>
      </c>
      <c r="V22" s="231">
        <v>0.88280934086921692</v>
      </c>
      <c r="W22" s="231">
        <v>0.47662808879661139</v>
      </c>
      <c r="DA22" s="73" t="s">
        <v>3066</v>
      </c>
    </row>
    <row r="23" spans="1:105" ht="12" customHeight="1" x14ac:dyDescent="0.25">
      <c r="A23" s="46" t="s">
        <v>162</v>
      </c>
      <c r="B23" s="231">
        <v>19.42041178061038</v>
      </c>
      <c r="C23" s="231">
        <v>123.9400863831998</v>
      </c>
      <c r="D23" s="231">
        <v>223.61793315835149</v>
      </c>
      <c r="E23" s="231">
        <v>153.37612814384141</v>
      </c>
      <c r="F23" s="231">
        <v>354.29544284953812</v>
      </c>
      <c r="G23" s="231">
        <v>749.83776013075897</v>
      </c>
      <c r="H23" s="231">
        <v>125.4012604611197</v>
      </c>
      <c r="I23" s="231">
        <v>672.9743376621085</v>
      </c>
      <c r="J23" s="231">
        <v>539.82699659795514</v>
      </c>
      <c r="K23" s="231">
        <v>639.12995444427622</v>
      </c>
      <c r="L23" s="231">
        <v>802.612970294918</v>
      </c>
      <c r="M23" s="231">
        <v>388.95230462035488</v>
      </c>
      <c r="N23" s="231">
        <v>436.0900428554279</v>
      </c>
      <c r="O23" s="231">
        <v>465.8589049959516</v>
      </c>
      <c r="P23" s="231">
        <v>451.99900748746552</v>
      </c>
      <c r="Q23" s="231">
        <v>147.7294174437981</v>
      </c>
      <c r="R23" s="231">
        <v>127.5257285813223</v>
      </c>
      <c r="S23" s="231">
        <v>126.8490780225044</v>
      </c>
      <c r="T23" s="231">
        <v>131.25037257162609</v>
      </c>
      <c r="U23" s="231">
        <v>128.81362917744431</v>
      </c>
      <c r="V23" s="231">
        <v>113.7134723571277</v>
      </c>
      <c r="W23" s="231">
        <v>134.20065670276421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87.216515988267105</v>
      </c>
      <c r="C25" s="231">
        <v>88.077388365713176</v>
      </c>
      <c r="D25" s="231">
        <v>88.675182144164211</v>
      </c>
      <c r="E25" s="231">
        <v>89.125047956268631</v>
      </c>
      <c r="F25" s="231">
        <v>95.52172116419716</v>
      </c>
      <c r="G25" s="231">
        <v>95.669086827115322</v>
      </c>
      <c r="H25" s="231">
        <v>79.646569467392524</v>
      </c>
      <c r="I25" s="231">
        <v>80.347967997775129</v>
      </c>
      <c r="J25" s="231">
        <v>80.785487466033757</v>
      </c>
      <c r="K25" s="231">
        <v>59.973363639990623</v>
      </c>
      <c r="L25" s="231">
        <v>60.20835135581774</v>
      </c>
      <c r="M25" s="231">
        <v>60.343766556968703</v>
      </c>
      <c r="N25" s="231">
        <v>60.885762978090682</v>
      </c>
      <c r="O25" s="231">
        <v>62.363583342036208</v>
      </c>
      <c r="P25" s="231">
        <v>62.646533401298257</v>
      </c>
      <c r="Q25" s="231">
        <v>63.74642573222885</v>
      </c>
      <c r="R25" s="231">
        <v>51.688968864281847</v>
      </c>
      <c r="S25" s="231">
        <v>52.944386015689027</v>
      </c>
      <c r="T25" s="231">
        <v>52.968289713006108</v>
      </c>
      <c r="U25" s="231">
        <v>54.682041731917188</v>
      </c>
      <c r="V25" s="231">
        <v>55.040732346624893</v>
      </c>
      <c r="W25" s="231">
        <v>55.558825070445103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384.11066693084541</v>
      </c>
      <c r="C27" s="263">
        <f t="shared" si="0"/>
        <v>498.21627922845727</v>
      </c>
      <c r="D27" s="263">
        <f t="shared" si="0"/>
        <v>622.36900522157896</v>
      </c>
      <c r="E27" s="263">
        <f t="shared" si="0"/>
        <v>595.71058661926133</v>
      </c>
      <c r="F27" s="263">
        <f t="shared" si="0"/>
        <v>774.03657755459938</v>
      </c>
      <c r="G27" s="263">
        <f t="shared" si="0"/>
        <v>1193.4283553222185</v>
      </c>
      <c r="H27" s="263">
        <f t="shared" si="0"/>
        <v>504.72869617409197</v>
      </c>
      <c r="I27" s="263">
        <f t="shared" si="0"/>
        <v>1040.5877039286027</v>
      </c>
      <c r="J27" s="263">
        <f t="shared" si="0"/>
        <v>879.90230891132967</v>
      </c>
      <c r="K27" s="263">
        <f t="shared" si="0"/>
        <v>1040.0719019392177</v>
      </c>
      <c r="L27" s="263">
        <f t="shared" si="0"/>
        <v>1100.4727673159855</v>
      </c>
      <c r="M27" s="263">
        <f t="shared" si="0"/>
        <v>711.17850928861697</v>
      </c>
      <c r="N27" s="263">
        <f t="shared" si="0"/>
        <v>1175.0829462396521</v>
      </c>
      <c r="O27" s="263">
        <f t="shared" si="0"/>
        <v>1224.4044913594525</v>
      </c>
      <c r="P27" s="263">
        <f t="shared" si="0"/>
        <v>1205.372204049738</v>
      </c>
      <c r="Q27" s="263">
        <f t="shared" si="0"/>
        <v>702.45388711863598</v>
      </c>
      <c r="R27" s="263">
        <f t="shared" si="0"/>
        <v>703.71852884656005</v>
      </c>
      <c r="S27" s="263">
        <f t="shared" si="0"/>
        <v>731.77623469594391</v>
      </c>
      <c r="T27" s="263">
        <f t="shared" si="0"/>
        <v>785.22403997470724</v>
      </c>
      <c r="U27" s="263">
        <f t="shared" si="0"/>
        <v>816.22598920172868</v>
      </c>
      <c r="V27" s="263">
        <f t="shared" si="0"/>
        <v>700.2564625462071</v>
      </c>
      <c r="W27" s="263">
        <f t="shared" si="0"/>
        <v>772.76454309010933</v>
      </c>
      <c r="DA27" s="70"/>
    </row>
    <row r="28" spans="1:105" ht="12" customHeight="1" x14ac:dyDescent="0.25">
      <c r="A28" s="60" t="s">
        <v>3072</v>
      </c>
      <c r="B28" s="264">
        <v>341.4355900833001</v>
      </c>
      <c r="C28" s="264">
        <v>467.58724083768237</v>
      </c>
      <c r="D28" s="264">
        <v>594.96445134615317</v>
      </c>
      <c r="E28" s="264">
        <v>571.53641582882221</v>
      </c>
      <c r="F28" s="264">
        <v>737.14146125025297</v>
      </c>
      <c r="G28" s="264">
        <v>1153.7288965589339</v>
      </c>
      <c r="H28" s="264">
        <v>471.4234221797384</v>
      </c>
      <c r="I28" s="264">
        <v>1000.944971736312</v>
      </c>
      <c r="J28" s="264">
        <v>837.47221640707949</v>
      </c>
      <c r="K28" s="264">
        <v>1009.844885145289</v>
      </c>
      <c r="L28" s="264">
        <v>1071.241409977024</v>
      </c>
      <c r="M28" s="264">
        <v>681.69313483146198</v>
      </c>
      <c r="N28" s="264">
        <v>1146.0321664470951</v>
      </c>
      <c r="O28" s="264">
        <v>1202.1787352408371</v>
      </c>
      <c r="P28" s="264">
        <v>1186.5475841283239</v>
      </c>
      <c r="Q28" s="264">
        <v>667.07699914148839</v>
      </c>
      <c r="R28" s="264">
        <v>668.52644567092113</v>
      </c>
      <c r="S28" s="264">
        <v>695.33213887397164</v>
      </c>
      <c r="T28" s="264">
        <v>753.14236294126692</v>
      </c>
      <c r="U28" s="264">
        <v>794.99865738828646</v>
      </c>
      <c r="V28" s="264">
        <v>676.07069544159265</v>
      </c>
      <c r="W28" s="264">
        <v>749.10841871742946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28.533364126763349</v>
      </c>
      <c r="D29" s="232">
        <v>27.813841863605859</v>
      </c>
      <c r="E29" s="232">
        <v>28.032726413413108</v>
      </c>
      <c r="F29" s="232">
        <v>25.330035920591751</v>
      </c>
      <c r="G29" s="232">
        <v>24.68620297876819</v>
      </c>
      <c r="H29" s="232">
        <v>27.10502399964275</v>
      </c>
      <c r="I29" s="232">
        <v>15.0669764223176</v>
      </c>
      <c r="J29" s="232">
        <v>10.150938390902111</v>
      </c>
      <c r="K29" s="232">
        <v>37.280068295873363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10.24136868134231</v>
      </c>
      <c r="C30" s="232">
        <v>11.155030237875719</v>
      </c>
      <c r="D30" s="232">
        <v>11.16299879276295</v>
      </c>
      <c r="E30" s="232">
        <v>11.14903826975927</v>
      </c>
      <c r="F30" s="232">
        <v>11.1259324575524</v>
      </c>
      <c r="G30" s="232">
        <v>12.045922629737881</v>
      </c>
      <c r="H30" s="232">
        <v>11.128715403973819</v>
      </c>
      <c r="I30" s="232">
        <v>11.14837166759045</v>
      </c>
      <c r="J30" s="232">
        <v>10.227453027084071</v>
      </c>
      <c r="K30" s="232">
        <v>9.2963681910588427</v>
      </c>
      <c r="L30" s="232">
        <v>9.3553789168669894</v>
      </c>
      <c r="M30" s="232">
        <v>6.530686491167403</v>
      </c>
      <c r="N30" s="232">
        <v>5.5419887269298727</v>
      </c>
      <c r="O30" s="232">
        <v>2.774943119332558</v>
      </c>
      <c r="P30" s="232">
        <v>6.48641426165418</v>
      </c>
      <c r="Q30" s="232">
        <v>14.91311757834071</v>
      </c>
      <c r="R30" s="232">
        <v>13.85476196434537</v>
      </c>
      <c r="S30" s="232">
        <v>12.92695886720465</v>
      </c>
      <c r="T30" s="232">
        <v>12.002213385029121</v>
      </c>
      <c r="U30" s="232">
        <v>13.841435517316739</v>
      </c>
      <c r="V30" s="232">
        <v>12.009293668724601</v>
      </c>
      <c r="W30" s="232">
        <v>7.9549475328388652</v>
      </c>
      <c r="DA30" s="71" t="s">
        <v>3075</v>
      </c>
    </row>
    <row r="31" spans="1:105" ht="12" customHeight="1" x14ac:dyDescent="0.25">
      <c r="A31" s="59" t="s">
        <v>160</v>
      </c>
      <c r="B31" s="232">
        <v>115.66061524343679</v>
      </c>
      <c r="C31" s="232">
        <v>128.23675228200139</v>
      </c>
      <c r="D31" s="232">
        <v>115.20141214625311</v>
      </c>
      <c r="E31" s="232">
        <v>130.55996324421389</v>
      </c>
      <c r="F31" s="232">
        <v>156.38658351912409</v>
      </c>
      <c r="G31" s="232">
        <v>165.37258613699711</v>
      </c>
      <c r="H31" s="232">
        <v>67.429461124813201</v>
      </c>
      <c r="I31" s="232">
        <v>79.208938559554099</v>
      </c>
      <c r="J31" s="232">
        <v>49.21150673134342</v>
      </c>
      <c r="K31" s="232">
        <v>39.202326455790107</v>
      </c>
      <c r="L31" s="232">
        <v>57.061490779796287</v>
      </c>
      <c r="M31" s="232">
        <v>36.461029561676163</v>
      </c>
      <c r="N31" s="232">
        <v>57.232551319739748</v>
      </c>
      <c r="O31" s="232">
        <v>70.523517661671832</v>
      </c>
      <c r="P31" s="232">
        <v>76.261486607411001</v>
      </c>
      <c r="Q31" s="232">
        <v>151.95704750127999</v>
      </c>
      <c r="R31" s="232">
        <v>148.6427449206235</v>
      </c>
      <c r="S31" s="232">
        <v>195.63793599005729</v>
      </c>
      <c r="T31" s="232">
        <v>203.65687995452939</v>
      </c>
      <c r="U31" s="232">
        <v>218.38358013240301</v>
      </c>
      <c r="V31" s="232">
        <v>195.0080090681455</v>
      </c>
      <c r="W31" s="232">
        <v>185.68916846632871</v>
      </c>
      <c r="DA31" s="71" t="s">
        <v>3076</v>
      </c>
    </row>
    <row r="32" spans="1:105" ht="12" customHeight="1" x14ac:dyDescent="0.25">
      <c r="A32" s="59" t="s">
        <v>70</v>
      </c>
      <c r="B32" s="232">
        <v>134.3510248159092</v>
      </c>
      <c r="C32" s="232">
        <v>127.4533025952191</v>
      </c>
      <c r="D32" s="232">
        <v>136.18467094648821</v>
      </c>
      <c r="E32" s="232">
        <v>173.13826533023331</v>
      </c>
      <c r="F32" s="232">
        <v>99.686175731805264</v>
      </c>
      <c r="G32" s="232">
        <v>57.257643182966163</v>
      </c>
      <c r="H32" s="232">
        <v>141.3997654477549</v>
      </c>
      <c r="I32" s="232">
        <v>125.42236414325239</v>
      </c>
      <c r="J32" s="232">
        <v>119.2161184133429</v>
      </c>
      <c r="K32" s="232">
        <v>91.41687627261841</v>
      </c>
      <c r="L32" s="232">
        <v>86.475924298535318</v>
      </c>
      <c r="M32" s="232">
        <v>65.242528317885316</v>
      </c>
      <c r="N32" s="232">
        <v>38.279837997648308</v>
      </c>
      <c r="O32" s="232">
        <v>15.08062644047213</v>
      </c>
      <c r="P32" s="232">
        <v>21.44227061143221</v>
      </c>
      <c r="Q32" s="232">
        <v>42.050510544317142</v>
      </c>
      <c r="R32" s="232">
        <v>29.428255194819851</v>
      </c>
      <c r="S32" s="232">
        <v>15.50121740815352</v>
      </c>
      <c r="T32" s="232">
        <v>28.349331875633791</v>
      </c>
      <c r="U32" s="232">
        <v>29.037425814426381</v>
      </c>
      <c r="V32" s="232">
        <v>23.461227049837159</v>
      </c>
      <c r="W32" s="232">
        <v>23.498822992657679</v>
      </c>
      <c r="DA32" s="71" t="s">
        <v>3077</v>
      </c>
    </row>
    <row r="33" spans="1:105" ht="12" customHeight="1" x14ac:dyDescent="0.25">
      <c r="A33" s="59" t="s">
        <v>162</v>
      </c>
      <c r="B33" s="232">
        <v>81.182581342611797</v>
      </c>
      <c r="C33" s="232">
        <v>172.20879159582279</v>
      </c>
      <c r="D33" s="232">
        <v>304.60152759704312</v>
      </c>
      <c r="E33" s="232">
        <v>228.6564225712026</v>
      </c>
      <c r="F33" s="232">
        <v>444.61273362117942</v>
      </c>
      <c r="G33" s="232">
        <v>894.36654163046478</v>
      </c>
      <c r="H33" s="232">
        <v>224.36045620355381</v>
      </c>
      <c r="I33" s="232">
        <v>770.0983209435974</v>
      </c>
      <c r="J33" s="232">
        <v>648.66619984440706</v>
      </c>
      <c r="K33" s="232">
        <v>832.64924592994862</v>
      </c>
      <c r="L33" s="232">
        <v>918.34861598182522</v>
      </c>
      <c r="M33" s="232">
        <v>573.45889046073307</v>
      </c>
      <c r="N33" s="232">
        <v>1044.9777884027769</v>
      </c>
      <c r="O33" s="232">
        <v>1113.799648019361</v>
      </c>
      <c r="P33" s="232">
        <v>1082.3574126478261</v>
      </c>
      <c r="Q33" s="232">
        <v>458.1563235175505</v>
      </c>
      <c r="R33" s="232">
        <v>476.60068359113239</v>
      </c>
      <c r="S33" s="232">
        <v>471.26602660855622</v>
      </c>
      <c r="T33" s="232">
        <v>509.13393772607469</v>
      </c>
      <c r="U33" s="232">
        <v>533.73621592414042</v>
      </c>
      <c r="V33" s="232">
        <v>445.59216565488532</v>
      </c>
      <c r="W33" s="232">
        <v>531.96547972560415</v>
      </c>
      <c r="DA33" s="71" t="s">
        <v>3078</v>
      </c>
    </row>
    <row r="34" spans="1:105" ht="12" customHeight="1" x14ac:dyDescent="0.25">
      <c r="A34" s="60" t="s">
        <v>3079</v>
      </c>
      <c r="B34" s="264">
        <v>42.675076847545313</v>
      </c>
      <c r="C34" s="264">
        <v>30.629038390774909</v>
      </c>
      <c r="D34" s="264">
        <v>27.404553875425808</v>
      </c>
      <c r="E34" s="264">
        <v>24.174170790439149</v>
      </c>
      <c r="F34" s="264">
        <v>36.895116304346438</v>
      </c>
      <c r="G34" s="264">
        <v>39.699458763284532</v>
      </c>
      <c r="H34" s="264">
        <v>33.305273994353549</v>
      </c>
      <c r="I34" s="264">
        <v>39.642732192290602</v>
      </c>
      <c r="J34" s="264">
        <v>42.430092504250148</v>
      </c>
      <c r="K34" s="264">
        <v>30.227016793928751</v>
      </c>
      <c r="L34" s="264">
        <v>29.231357338961629</v>
      </c>
      <c r="M34" s="264">
        <v>29.48537445715499</v>
      </c>
      <c r="N34" s="264">
        <v>29.05077979255713</v>
      </c>
      <c r="O34" s="264">
        <v>22.22575611861545</v>
      </c>
      <c r="P34" s="264">
        <v>18.824619921414151</v>
      </c>
      <c r="Q34" s="264">
        <v>35.376887977147533</v>
      </c>
      <c r="R34" s="264">
        <v>35.192083175638871</v>
      </c>
      <c r="S34" s="264">
        <v>36.444095821972319</v>
      </c>
      <c r="T34" s="264">
        <v>32.081677033440357</v>
      </c>
      <c r="U34" s="264">
        <v>21.227331813442241</v>
      </c>
      <c r="V34" s="264">
        <v>24.18576710461442</v>
      </c>
      <c r="W34" s="264">
        <v>23.656124372679841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56.08964754403344</v>
      </c>
      <c r="C35" s="263">
        <f t="shared" si="1"/>
        <v>105.76751721337386</v>
      </c>
      <c r="D35" s="263">
        <f t="shared" si="1"/>
        <v>136.00736026925065</v>
      </c>
      <c r="E35" s="263">
        <f t="shared" si="1"/>
        <v>124.74859506584194</v>
      </c>
      <c r="F35" s="263">
        <f t="shared" si="1"/>
        <v>183.78603510834807</v>
      </c>
      <c r="G35" s="263">
        <f t="shared" si="1"/>
        <v>295.57485562469293</v>
      </c>
      <c r="H35" s="263">
        <f t="shared" si="1"/>
        <v>91.490472840957764</v>
      </c>
      <c r="I35" s="263">
        <f t="shared" si="1"/>
        <v>269.35016553592845</v>
      </c>
      <c r="J35" s="263">
        <f t="shared" si="1"/>
        <v>214.89666570122768</v>
      </c>
      <c r="K35" s="263">
        <f t="shared" si="1"/>
        <v>222.18988007223902</v>
      </c>
      <c r="L35" s="263">
        <f t="shared" si="1"/>
        <v>284.24578933474157</v>
      </c>
      <c r="M35" s="263">
        <f t="shared" si="1"/>
        <v>140.82603351360626</v>
      </c>
      <c r="N35" s="263">
        <f t="shared" si="1"/>
        <v>122.17183576080754</v>
      </c>
      <c r="O35" s="263">
        <f t="shared" si="1"/>
        <v>113.52719807822184</v>
      </c>
      <c r="P35" s="263">
        <f t="shared" si="1"/>
        <v>109.32154153917041</v>
      </c>
      <c r="Q35" s="263">
        <f t="shared" si="1"/>
        <v>44.416894541075081</v>
      </c>
      <c r="R35" s="263">
        <f t="shared" si="1"/>
        <v>30.195634892001859</v>
      </c>
      <c r="S35" s="263">
        <f t="shared" si="1"/>
        <v>30.884364835080845</v>
      </c>
      <c r="T35" s="263">
        <f t="shared" si="1"/>
        <v>29.102877531069865</v>
      </c>
      <c r="U35" s="263">
        <f t="shared" si="1"/>
        <v>23.984279667217589</v>
      </c>
      <c r="V35" s="263">
        <f t="shared" si="1"/>
        <v>26.45466507094126</v>
      </c>
      <c r="W35" s="263">
        <f t="shared" si="1"/>
        <v>27.541118934771681</v>
      </c>
      <c r="DA35" s="70"/>
    </row>
    <row r="36" spans="1:105" ht="12" customHeight="1" x14ac:dyDescent="0.25">
      <c r="A36" s="60" t="s">
        <v>3082</v>
      </c>
      <c r="B36" s="264">
        <v>19.663257440656452</v>
      </c>
      <c r="C36" s="264">
        <v>41.354135610082871</v>
      </c>
      <c r="D36" s="264">
        <v>54.265199277097977</v>
      </c>
      <c r="E36" s="264">
        <v>49.648666459824973</v>
      </c>
      <c r="F36" s="264">
        <v>73.873149779552989</v>
      </c>
      <c r="G36" s="264">
        <v>120.8730828740937</v>
      </c>
      <c r="H36" s="264">
        <v>35.439563202025312</v>
      </c>
      <c r="I36" s="264">
        <v>110.17122911680011</v>
      </c>
      <c r="J36" s="264">
        <v>87.112348744035216</v>
      </c>
      <c r="K36" s="264">
        <v>91.301682652491252</v>
      </c>
      <c r="L36" s="264">
        <v>117.4771169620557</v>
      </c>
      <c r="M36" s="264">
        <v>57.054645772113027</v>
      </c>
      <c r="N36" s="264">
        <v>49.122399031734773</v>
      </c>
      <c r="O36" s="264">
        <v>45.81271892600499</v>
      </c>
      <c r="P36" s="264">
        <v>44.185064102018117</v>
      </c>
      <c r="Q36" s="264">
        <v>15.974836109647621</v>
      </c>
      <c r="R36" s="264">
        <v>9.969223403695965</v>
      </c>
      <c r="S36" s="264">
        <v>10.16902156897685</v>
      </c>
      <c r="T36" s="264">
        <v>9.5498745042792645</v>
      </c>
      <c r="U36" s="264">
        <v>7.6365172013820706</v>
      </c>
      <c r="V36" s="264">
        <v>8.6478679800578906</v>
      </c>
      <c r="W36" s="264">
        <v>9.1557925162714184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4.1373377983806856</v>
      </c>
      <c r="D37" s="232">
        <v>4.0330070702228493</v>
      </c>
      <c r="E37" s="232">
        <v>4.0647453299449001</v>
      </c>
      <c r="F37" s="232">
        <v>3.672855208485803</v>
      </c>
      <c r="G37" s="232">
        <v>3.579499431921386</v>
      </c>
      <c r="H37" s="232">
        <v>3.930228479948199</v>
      </c>
      <c r="I37" s="232">
        <v>2.1847115812360518</v>
      </c>
      <c r="J37" s="232">
        <v>1.471886066680806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3085</v>
      </c>
    </row>
    <row r="39" spans="1:105" ht="12" customHeight="1" x14ac:dyDescent="0.25">
      <c r="A39" s="59" t="s">
        <v>160</v>
      </c>
      <c r="B39" s="232">
        <v>9.5696169202183903</v>
      </c>
      <c r="C39" s="232">
        <v>9.415606504657239</v>
      </c>
      <c r="D39" s="232">
        <v>8.9489578780353352</v>
      </c>
      <c r="E39" s="232">
        <v>9.9927175803367589</v>
      </c>
      <c r="F39" s="232">
        <v>11.2130519445723</v>
      </c>
      <c r="G39" s="232">
        <v>10.68628770435984</v>
      </c>
      <c r="H39" s="232">
        <v>6.0464258694302249</v>
      </c>
      <c r="I39" s="232">
        <v>8.1971697621623427</v>
      </c>
      <c r="J39" s="232">
        <v>3.7737431106517478</v>
      </c>
      <c r="K39" s="232">
        <v>3.6399414356610351</v>
      </c>
      <c r="L39" s="232">
        <v>5.1817323162653626</v>
      </c>
      <c r="M39" s="232">
        <v>3.525492703635249</v>
      </c>
      <c r="N39" s="232">
        <v>7.0821415636603344</v>
      </c>
      <c r="O39" s="232">
        <v>2.634502652462233</v>
      </c>
      <c r="P39" s="232">
        <v>1.956509553114153</v>
      </c>
      <c r="Q39" s="232">
        <v>2.6624158563605942</v>
      </c>
      <c r="R39" s="232">
        <v>2.4192884976060411</v>
      </c>
      <c r="S39" s="232">
        <v>2.4927199249365142</v>
      </c>
      <c r="T39" s="232">
        <v>2.551034867043438</v>
      </c>
      <c r="U39" s="232">
        <v>2.4054366966471541</v>
      </c>
      <c r="V39" s="232">
        <v>2.0670841167587768</v>
      </c>
      <c r="W39" s="232">
        <v>2.39609089488098</v>
      </c>
      <c r="DA39" s="71" t="s">
        <v>3086</v>
      </c>
    </row>
    <row r="40" spans="1:105" ht="12" customHeight="1" x14ac:dyDescent="0.25">
      <c r="A40" s="59" t="s">
        <v>70</v>
      </c>
      <c r="B40" s="232">
        <v>9.7893048160930949</v>
      </c>
      <c r="C40" s="232">
        <v>8.5746738274922514</v>
      </c>
      <c r="D40" s="232">
        <v>8.7950795104721777</v>
      </c>
      <c r="E40" s="232">
        <v>13.705078294243011</v>
      </c>
      <c r="F40" s="232">
        <v>7.9064256968074602</v>
      </c>
      <c r="G40" s="232">
        <v>3.8228628118861598</v>
      </c>
      <c r="H40" s="232">
        <v>8.0915879625901859</v>
      </c>
      <c r="I40" s="232">
        <v>6.9015285058345022</v>
      </c>
      <c r="J40" s="232">
        <v>6.7873269523805941</v>
      </c>
      <c r="K40" s="232">
        <v>4.9530163590009222</v>
      </c>
      <c r="L40" s="232">
        <v>4.9816769579590927</v>
      </c>
      <c r="M40" s="232">
        <v>3.417624502871321</v>
      </c>
      <c r="N40" s="232">
        <v>2.001720484219633</v>
      </c>
      <c r="O40" s="232">
        <v>0.1215430279062574</v>
      </c>
      <c r="P40" s="232">
        <v>0.24370422296340119</v>
      </c>
      <c r="Q40" s="232">
        <v>0.20405333856192889</v>
      </c>
      <c r="R40" s="232">
        <v>0.1470350723762924</v>
      </c>
      <c r="S40" s="232">
        <v>7.3637764704842817E-2</v>
      </c>
      <c r="T40" s="232">
        <v>0.45063866015154258</v>
      </c>
      <c r="U40" s="232">
        <v>0.32402290494352531</v>
      </c>
      <c r="V40" s="232">
        <v>0.31177394655613871</v>
      </c>
      <c r="W40" s="232">
        <v>0.4875545548311257</v>
      </c>
      <c r="DA40" s="71" t="s">
        <v>3087</v>
      </c>
    </row>
    <row r="41" spans="1:105" ht="12" customHeight="1" x14ac:dyDescent="0.25">
      <c r="A41" s="59" t="s">
        <v>162</v>
      </c>
      <c r="B41" s="232">
        <v>0.30433570434496121</v>
      </c>
      <c r="C41" s="232">
        <v>19.22651747955269</v>
      </c>
      <c r="D41" s="232">
        <v>32.488154818367612</v>
      </c>
      <c r="E41" s="232">
        <v>21.8861252553003</v>
      </c>
      <c r="F41" s="232">
        <v>51.08081692968743</v>
      </c>
      <c r="G41" s="232">
        <v>102.7844329259263</v>
      </c>
      <c r="H41" s="232">
        <v>17.371320890056701</v>
      </c>
      <c r="I41" s="232">
        <v>92.887819267567195</v>
      </c>
      <c r="J41" s="232">
        <v>75.07939261432206</v>
      </c>
      <c r="K41" s="232">
        <v>82.708724857829296</v>
      </c>
      <c r="L41" s="232">
        <v>107.3137076878312</v>
      </c>
      <c r="M41" s="232">
        <v>50.111528565606463</v>
      </c>
      <c r="N41" s="232">
        <v>40.038536983854797</v>
      </c>
      <c r="O41" s="232">
        <v>43.056673245636503</v>
      </c>
      <c r="P41" s="232">
        <v>41.98485032594057</v>
      </c>
      <c r="Q41" s="232">
        <v>13.108366914725091</v>
      </c>
      <c r="R41" s="232">
        <v>7.4028998337136311</v>
      </c>
      <c r="S41" s="232">
        <v>7.6026638793354886</v>
      </c>
      <c r="T41" s="232">
        <v>6.5482009770842851</v>
      </c>
      <c r="U41" s="232">
        <v>4.9070575997913917</v>
      </c>
      <c r="V41" s="232">
        <v>6.2690099167429736</v>
      </c>
      <c r="W41" s="232">
        <v>6.2721470665593122</v>
      </c>
      <c r="DA41" s="71" t="s">
        <v>3088</v>
      </c>
    </row>
    <row r="42" spans="1:105" ht="12" customHeight="1" x14ac:dyDescent="0.25">
      <c r="A42" s="60" t="s">
        <v>3089</v>
      </c>
      <c r="B42" s="264">
        <v>32.006471429881223</v>
      </c>
      <c r="C42" s="264">
        <v>61.2410883413893</v>
      </c>
      <c r="D42" s="264">
        <v>78.903832197912124</v>
      </c>
      <c r="E42" s="264">
        <v>72.596175202721497</v>
      </c>
      <c r="F42" s="264">
        <v>106.0916054258449</v>
      </c>
      <c r="G42" s="264">
        <v>170.5900430929733</v>
      </c>
      <c r="H42" s="264">
        <v>52.601434832374409</v>
      </c>
      <c r="I42" s="264">
        <v>155.07308201349821</v>
      </c>
      <c r="J42" s="264">
        <v>123.3897716621094</v>
      </c>
      <c r="K42" s="264">
        <v>127.757542108948</v>
      </c>
      <c r="L42" s="264">
        <v>163.74113893400769</v>
      </c>
      <c r="M42" s="264">
        <v>80.71754538700219</v>
      </c>
      <c r="N42" s="264">
        <v>70.040605964843635</v>
      </c>
      <c r="O42" s="264">
        <v>65.412525839931675</v>
      </c>
      <c r="P42" s="264">
        <v>63.186784659577263</v>
      </c>
      <c r="Q42" s="264">
        <v>24.778023605222899</v>
      </c>
      <c r="R42" s="264">
        <v>16.581517159400441</v>
      </c>
      <c r="S42" s="264">
        <v>16.940776198828289</v>
      </c>
      <c r="T42" s="264">
        <v>16.23025790546999</v>
      </c>
      <c r="U42" s="264">
        <v>14.14921738515757</v>
      </c>
      <c r="V42" s="264">
        <v>15.30184264076259</v>
      </c>
      <c r="W42" s="264">
        <v>15.935227822758421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4.5793516767290354</v>
      </c>
      <c r="D43" s="231">
        <v>4.7063012162851088</v>
      </c>
      <c r="E43" s="231">
        <v>4.6676821293762982</v>
      </c>
      <c r="F43" s="231">
        <v>4.4412069133407757</v>
      </c>
      <c r="G43" s="231">
        <v>4.5548021413153661</v>
      </c>
      <c r="H43" s="231">
        <v>4.3175703986828493</v>
      </c>
      <c r="I43" s="231">
        <v>2.801579494990877</v>
      </c>
      <c r="J43" s="231">
        <v>1.852641292090168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3093</v>
      </c>
    </row>
    <row r="46" spans="1:105" ht="12" customHeight="1" x14ac:dyDescent="0.25">
      <c r="A46" s="64" t="s">
        <v>160</v>
      </c>
      <c r="B46" s="231">
        <v>8.1236697894898207</v>
      </c>
      <c r="C46" s="231">
        <v>10.42152599949627</v>
      </c>
      <c r="D46" s="231">
        <v>10.4429500401433</v>
      </c>
      <c r="E46" s="231">
        <v>11.47496964447574</v>
      </c>
      <c r="F46" s="231">
        <v>13.558793088501419</v>
      </c>
      <c r="G46" s="231">
        <v>13.59797006376483</v>
      </c>
      <c r="H46" s="231">
        <v>6.6423286800939936</v>
      </c>
      <c r="I46" s="231">
        <v>10.51169542006101</v>
      </c>
      <c r="J46" s="231">
        <v>4.7499548170193986</v>
      </c>
      <c r="K46" s="231">
        <v>4.7496954319817162</v>
      </c>
      <c r="L46" s="231">
        <v>6.8410335625584677</v>
      </c>
      <c r="M46" s="231">
        <v>4.4529950218520487</v>
      </c>
      <c r="N46" s="231">
        <v>8.7426783348054968</v>
      </c>
      <c r="O46" s="231">
        <v>3.2400461768214299</v>
      </c>
      <c r="P46" s="231">
        <v>2.3941797566979872</v>
      </c>
      <c r="Q46" s="231">
        <v>2.5805799095714619</v>
      </c>
      <c r="R46" s="231">
        <v>1.9491381442674569</v>
      </c>
      <c r="S46" s="231">
        <v>2.0000681716413009</v>
      </c>
      <c r="T46" s="231">
        <v>1.9462079587432839</v>
      </c>
      <c r="U46" s="231">
        <v>1.488362917655379</v>
      </c>
      <c r="V46" s="231">
        <v>1.4280750533567801</v>
      </c>
      <c r="W46" s="231">
        <v>1.7238900999627691</v>
      </c>
      <c r="DA46" s="73" t="s">
        <v>3094</v>
      </c>
    </row>
    <row r="47" spans="1:105" ht="12" customHeight="1" x14ac:dyDescent="0.25">
      <c r="A47" s="64" t="s">
        <v>70</v>
      </c>
      <c r="B47" s="231">
        <v>8.3101633490244051</v>
      </c>
      <c r="C47" s="231">
        <v>9.4907519962957156</v>
      </c>
      <c r="D47" s="231">
        <v>10.263382304254741</v>
      </c>
      <c r="E47" s="231">
        <v>15.737996809903031</v>
      </c>
      <c r="F47" s="231">
        <v>9.5604292767513765</v>
      </c>
      <c r="G47" s="231">
        <v>4.8644745034049128</v>
      </c>
      <c r="H47" s="231">
        <v>8.8890508131675645</v>
      </c>
      <c r="I47" s="231">
        <v>8.850221197207933</v>
      </c>
      <c r="J47" s="231">
        <v>8.5431083692863865</v>
      </c>
      <c r="K47" s="231">
        <v>6.46310375886722</v>
      </c>
      <c r="L47" s="231">
        <v>6.5769162100956864</v>
      </c>
      <c r="M47" s="231">
        <v>4.3167483745330468</v>
      </c>
      <c r="N47" s="231">
        <v>2.4710602227327469</v>
      </c>
      <c r="O47" s="231">
        <v>0.14947983541368451</v>
      </c>
      <c r="P47" s="231">
        <v>0.29822073514135539</v>
      </c>
      <c r="Q47" s="231">
        <v>0.19778125371207181</v>
      </c>
      <c r="R47" s="231">
        <v>0.1184611378086363</v>
      </c>
      <c r="S47" s="231">
        <v>5.908427494946844E-2</v>
      </c>
      <c r="T47" s="231">
        <v>0.3437963777895352</v>
      </c>
      <c r="U47" s="231">
        <v>0.20048903255742531</v>
      </c>
      <c r="V47" s="231">
        <v>0.215393554502054</v>
      </c>
      <c r="W47" s="231">
        <v>0.35077570390203511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0.65217019702621426</v>
      </c>
      <c r="O48" s="231">
        <v>0.16304917404022221</v>
      </c>
      <c r="P48" s="231">
        <v>0.1630491740402088</v>
      </c>
      <c r="Q48" s="231">
        <v>0.16304917404087549</v>
      </c>
      <c r="R48" s="231">
        <v>0</v>
      </c>
      <c r="S48" s="231">
        <v>0</v>
      </c>
      <c r="T48" s="231">
        <v>0.16304917404091701</v>
      </c>
      <c r="U48" s="231">
        <v>0.3260850985150357</v>
      </c>
      <c r="V48" s="231">
        <v>0.16304917404117769</v>
      </c>
      <c r="W48" s="231">
        <v>8.8030124518840375E-2</v>
      </c>
      <c r="DA48" s="73" t="s">
        <v>3096</v>
      </c>
    </row>
    <row r="49" spans="1:105" ht="12" customHeight="1" x14ac:dyDescent="0.25">
      <c r="A49" s="64" t="s">
        <v>162</v>
      </c>
      <c r="B49" s="231">
        <v>0.2583512786208631</v>
      </c>
      <c r="C49" s="231">
        <v>21.28058895556212</v>
      </c>
      <c r="D49" s="231">
        <v>37.911920280391122</v>
      </c>
      <c r="E49" s="231">
        <v>25.13256488244523</v>
      </c>
      <c r="F49" s="231">
        <v>61.766790251649873</v>
      </c>
      <c r="G49" s="231">
        <v>130.79000684003361</v>
      </c>
      <c r="H49" s="231">
        <v>19.083343689453489</v>
      </c>
      <c r="I49" s="231">
        <v>119.1153157375593</v>
      </c>
      <c r="J49" s="231">
        <v>94.501324586902953</v>
      </c>
      <c r="K49" s="231">
        <v>107.9251574746619</v>
      </c>
      <c r="L49" s="231">
        <v>141.67784655926761</v>
      </c>
      <c r="M49" s="231">
        <v>63.295092629166113</v>
      </c>
      <c r="N49" s="231">
        <v>49.426299474468472</v>
      </c>
      <c r="O49" s="231">
        <v>52.953300087130557</v>
      </c>
      <c r="P49" s="231">
        <v>51.376840239990848</v>
      </c>
      <c r="Q49" s="231">
        <v>12.70544878502607</v>
      </c>
      <c r="R49" s="231">
        <v>5.964263649565007</v>
      </c>
      <c r="S49" s="231">
        <v>6.100102098366774</v>
      </c>
      <c r="T49" s="231">
        <v>4.9956827410289506</v>
      </c>
      <c r="U49" s="231">
        <v>3.036239771559385</v>
      </c>
      <c r="V49" s="231">
        <v>4.3310364579573859</v>
      </c>
      <c r="W49" s="231">
        <v>4.5125551191117106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15.31428701274613</v>
      </c>
      <c r="C51" s="231">
        <v>15.468869713306161</v>
      </c>
      <c r="D51" s="231">
        <v>15.57927835683784</v>
      </c>
      <c r="E51" s="231">
        <v>15.582961736521209</v>
      </c>
      <c r="F51" s="231">
        <v>16.764385895601421</v>
      </c>
      <c r="G51" s="231">
        <v>16.78278954445458</v>
      </c>
      <c r="H51" s="231">
        <v>13.669141250976519</v>
      </c>
      <c r="I51" s="231">
        <v>13.7942701636791</v>
      </c>
      <c r="J51" s="231">
        <v>13.742742596810469</v>
      </c>
      <c r="K51" s="231">
        <v>8.6195854434371419</v>
      </c>
      <c r="L51" s="231">
        <v>8.645342602086</v>
      </c>
      <c r="M51" s="231">
        <v>8.6527093614509862</v>
      </c>
      <c r="N51" s="231">
        <v>8.7483977358107108</v>
      </c>
      <c r="O51" s="231">
        <v>8.9066505665257782</v>
      </c>
      <c r="P51" s="231">
        <v>8.954494753706852</v>
      </c>
      <c r="Q51" s="231">
        <v>9.1311644828724248</v>
      </c>
      <c r="R51" s="231">
        <v>8.5496542277593406</v>
      </c>
      <c r="S51" s="231">
        <v>8.7815216538707457</v>
      </c>
      <c r="T51" s="231">
        <v>8.7815216538672978</v>
      </c>
      <c r="U51" s="231">
        <v>9.0980405648703417</v>
      </c>
      <c r="V51" s="231">
        <v>9.164288400905189</v>
      </c>
      <c r="W51" s="231">
        <v>9.2599767752630679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3100</v>
      </c>
    </row>
    <row r="53" spans="1:105" ht="12" customHeight="1" x14ac:dyDescent="0.25">
      <c r="A53" s="60" t="s">
        <v>3101</v>
      </c>
      <c r="B53" s="264">
        <v>4.4199186734957649</v>
      </c>
      <c r="C53" s="264">
        <v>3.1722932619016868</v>
      </c>
      <c r="D53" s="264">
        <v>2.83832879424053</v>
      </c>
      <c r="E53" s="264">
        <v>2.503753403295482</v>
      </c>
      <c r="F53" s="264">
        <v>3.8212799029501681</v>
      </c>
      <c r="G53" s="264">
        <v>4.1117296576258973</v>
      </c>
      <c r="H53" s="264">
        <v>3.4494748065580469</v>
      </c>
      <c r="I53" s="264">
        <v>4.1058544056300974</v>
      </c>
      <c r="J53" s="264">
        <v>4.3945452950830521</v>
      </c>
      <c r="K53" s="264">
        <v>3.1306553107997628</v>
      </c>
      <c r="L53" s="264">
        <v>3.027533438678168</v>
      </c>
      <c r="M53" s="264">
        <v>3.0538423544910529</v>
      </c>
      <c r="N53" s="264">
        <v>3.0088307642291312</v>
      </c>
      <c r="O53" s="264">
        <v>2.301953312285173</v>
      </c>
      <c r="P53" s="264">
        <v>1.9496927775750359</v>
      </c>
      <c r="Q53" s="264">
        <v>3.6640348262045652</v>
      </c>
      <c r="R53" s="264">
        <v>3.6448943289054538</v>
      </c>
      <c r="S53" s="264">
        <v>3.7745670672757048</v>
      </c>
      <c r="T53" s="264">
        <v>3.322745121320609</v>
      </c>
      <c r="U53" s="264">
        <v>2.1985450806779481</v>
      </c>
      <c r="V53" s="264">
        <v>2.504954450120779</v>
      </c>
      <c r="W53" s="264">
        <v>2.4500985957418409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35.884275273716526</v>
      </c>
      <c r="C54" s="263">
        <f t="shared" si="2"/>
        <v>40.701723564088852</v>
      </c>
      <c r="D54" s="263">
        <f t="shared" si="2"/>
        <v>44.939567686372897</v>
      </c>
      <c r="E54" s="263">
        <f t="shared" si="2"/>
        <v>40.361957371210721</v>
      </c>
      <c r="F54" s="263">
        <f t="shared" si="2"/>
        <v>60.927004114810053</v>
      </c>
      <c r="G54" s="263">
        <f t="shared" si="2"/>
        <v>85.955941772994407</v>
      </c>
      <c r="H54" s="263">
        <f t="shared" si="2"/>
        <v>39.59792526955728</v>
      </c>
      <c r="I54" s="263">
        <f t="shared" si="2"/>
        <v>80.592202327274691</v>
      </c>
      <c r="J54" s="263">
        <f t="shared" si="2"/>
        <v>71.150531693714896</v>
      </c>
      <c r="K54" s="263">
        <f t="shared" si="2"/>
        <v>65.037613282593242</v>
      </c>
      <c r="L54" s="263">
        <f t="shared" si="2"/>
        <v>77.230017957898454</v>
      </c>
      <c r="M54" s="263">
        <f t="shared" si="2"/>
        <v>47.738000755869386</v>
      </c>
      <c r="N54" s="263">
        <f t="shared" si="2"/>
        <v>43.562925551968178</v>
      </c>
      <c r="O54" s="263">
        <f t="shared" si="2"/>
        <v>37.443909899680577</v>
      </c>
      <c r="P54" s="263">
        <f t="shared" si="2"/>
        <v>34.38787369959185</v>
      </c>
      <c r="Q54" s="263">
        <f t="shared" si="2"/>
        <v>31.543640062587187</v>
      </c>
      <c r="R54" s="263">
        <f t="shared" si="2"/>
        <v>28.473445772074797</v>
      </c>
      <c r="S54" s="263">
        <f t="shared" si="2"/>
        <v>29.409805060944013</v>
      </c>
      <c r="T54" s="263">
        <f t="shared" si="2"/>
        <v>26.212528237278935</v>
      </c>
      <c r="U54" s="263">
        <f t="shared" si="2"/>
        <v>18.10240691225793</v>
      </c>
      <c r="V54" s="263">
        <f t="shared" si="2"/>
        <v>20.553070710284366</v>
      </c>
      <c r="W54" s="263">
        <f t="shared" si="2"/>
        <v>20.440832742740561</v>
      </c>
      <c r="DA54" s="70"/>
    </row>
    <row r="55" spans="1:105" ht="12" customHeight="1" x14ac:dyDescent="0.25">
      <c r="A55" s="60" t="s">
        <v>3104</v>
      </c>
      <c r="B55" s="264">
        <v>5.1278209781382103</v>
      </c>
      <c r="C55" s="264">
        <v>15.747810918182291</v>
      </c>
      <c r="D55" s="264">
        <v>20.79877556798413</v>
      </c>
      <c r="E55" s="264">
        <v>18.84161985394466</v>
      </c>
      <c r="F55" s="264">
        <v>28.436291852564541</v>
      </c>
      <c r="G55" s="264">
        <v>46.749797842793953</v>
      </c>
      <c r="H55" s="264">
        <v>13.516232823805719</v>
      </c>
      <c r="I55" s="264">
        <v>42.591161317108131</v>
      </c>
      <c r="J55" s="264">
        <v>33.681584378258627</v>
      </c>
      <c r="K55" s="264">
        <v>35.346385143060111</v>
      </c>
      <c r="L55" s="264">
        <v>45.492962315416577</v>
      </c>
      <c r="M55" s="264">
        <v>22.0784943402683</v>
      </c>
      <c r="N55" s="264">
        <v>18.995394872441391</v>
      </c>
      <c r="O55" s="264">
        <v>17.758339062395869</v>
      </c>
      <c r="P55" s="264">
        <v>17.129082932355558</v>
      </c>
      <c r="Q55" s="264">
        <v>6.17910143895116</v>
      </c>
      <c r="R55" s="264">
        <v>3.8483353997670671</v>
      </c>
      <c r="S55" s="264">
        <v>3.9259716803234141</v>
      </c>
      <c r="T55" s="264">
        <v>3.6800432593690799</v>
      </c>
      <c r="U55" s="264">
        <v>2.93687571379128</v>
      </c>
      <c r="V55" s="264">
        <v>3.3355753236843171</v>
      </c>
      <c r="W55" s="264">
        <v>3.527518652978785</v>
      </c>
      <c r="DA55" s="72" t="s">
        <v>3105</v>
      </c>
    </row>
    <row r="56" spans="1:105" ht="12" customHeight="1" x14ac:dyDescent="0.25">
      <c r="A56" s="60" t="s">
        <v>3106</v>
      </c>
      <c r="B56" s="264">
        <v>2.4080103897089322</v>
      </c>
      <c r="C56" s="264">
        <v>4.607480000606091</v>
      </c>
      <c r="D56" s="264">
        <v>5.9363384725701902</v>
      </c>
      <c r="E56" s="264">
        <v>5.4617812064743454</v>
      </c>
      <c r="F56" s="264">
        <v>7.9818135743582328</v>
      </c>
      <c r="G56" s="264">
        <v>12.83436060887573</v>
      </c>
      <c r="H56" s="264">
        <v>3.9574747209309908</v>
      </c>
      <c r="I56" s="264">
        <v>11.66694033957353</v>
      </c>
      <c r="J56" s="264">
        <v>9.2832430090615201</v>
      </c>
      <c r="K56" s="264">
        <v>9.6118526978518872</v>
      </c>
      <c r="L56" s="264">
        <v>12.319082553028791</v>
      </c>
      <c r="M56" s="264">
        <v>6.0727933833481291</v>
      </c>
      <c r="N56" s="264">
        <v>5.2695126744709926</v>
      </c>
      <c r="O56" s="264">
        <v>4.9213185584901584</v>
      </c>
      <c r="P56" s="264">
        <v>4.7538646765826131</v>
      </c>
      <c r="Q56" s="264">
        <v>1.8641773245308759</v>
      </c>
      <c r="R56" s="264">
        <v>1.247512262776209</v>
      </c>
      <c r="S56" s="264">
        <v>1.2745411560246991</v>
      </c>
      <c r="T56" s="264">
        <v>1.221085234267334</v>
      </c>
      <c r="U56" s="264">
        <v>1.0645179223942991</v>
      </c>
      <c r="V56" s="264">
        <v>1.1512358099633291</v>
      </c>
      <c r="W56" s="264">
        <v>1.1988886136244581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0.34452802583541331</v>
      </c>
      <c r="D57" s="231">
        <v>0.35407908837254742</v>
      </c>
      <c r="E57" s="231">
        <v>0.35117357713175912</v>
      </c>
      <c r="F57" s="231">
        <v>0.33413468940494873</v>
      </c>
      <c r="G57" s="231">
        <v>0.3426810388450432</v>
      </c>
      <c r="H57" s="231">
        <v>0.32483288265952481</v>
      </c>
      <c r="I57" s="231">
        <v>0.2107771406889688</v>
      </c>
      <c r="J57" s="231">
        <v>0.13938367087825709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3110</v>
      </c>
    </row>
    <row r="60" spans="1:105" ht="12" customHeight="1" x14ac:dyDescent="0.25">
      <c r="A60" s="64" t="s">
        <v>160</v>
      </c>
      <c r="B60" s="231">
        <v>0.6111851879239989</v>
      </c>
      <c r="C60" s="231">
        <v>0.78406465199971898</v>
      </c>
      <c r="D60" s="231">
        <v>0.78567649204839896</v>
      </c>
      <c r="E60" s="231">
        <v>0.86332060021134061</v>
      </c>
      <c r="F60" s="231">
        <v>1.020097285655279</v>
      </c>
      <c r="G60" s="231">
        <v>1.0230447696876359</v>
      </c>
      <c r="H60" s="231">
        <v>0.49973632702901533</v>
      </c>
      <c r="I60" s="231">
        <v>0.79084855824910449</v>
      </c>
      <c r="J60" s="231">
        <v>0.35736337181337169</v>
      </c>
      <c r="K60" s="231">
        <v>0.35734385695160248</v>
      </c>
      <c r="L60" s="231">
        <v>0.51468591066270597</v>
      </c>
      <c r="M60" s="231">
        <v>0.33502156904216041</v>
      </c>
      <c r="N60" s="231">
        <v>0.65775636374712176</v>
      </c>
      <c r="O60" s="231">
        <v>0.24376522960412009</v>
      </c>
      <c r="P60" s="231">
        <v>0.18012637667947229</v>
      </c>
      <c r="Q60" s="231">
        <v>0.1941502126323357</v>
      </c>
      <c r="R60" s="231">
        <v>0.1466436221392444</v>
      </c>
      <c r="S60" s="231">
        <v>0.15047534833664961</v>
      </c>
      <c r="T60" s="231">
        <v>0.14642316930983951</v>
      </c>
      <c r="U60" s="231">
        <v>0.11197714740980901</v>
      </c>
      <c r="V60" s="231">
        <v>0.107441383324648</v>
      </c>
      <c r="W60" s="231">
        <v>0.129697060812246</v>
      </c>
      <c r="DA60" s="73" t="s">
        <v>3111</v>
      </c>
    </row>
    <row r="61" spans="1:105" ht="12" customHeight="1" x14ac:dyDescent="0.25">
      <c r="A61" s="64" t="s">
        <v>70</v>
      </c>
      <c r="B61" s="231">
        <v>0.62521605133725933</v>
      </c>
      <c r="C61" s="231">
        <v>0.71403776774638605</v>
      </c>
      <c r="D61" s="231">
        <v>0.77216669373703339</v>
      </c>
      <c r="E61" s="231">
        <v>1.184049916732516</v>
      </c>
      <c r="F61" s="231">
        <v>0.71927994558631037</v>
      </c>
      <c r="G61" s="231">
        <v>0.36597927298344168</v>
      </c>
      <c r="H61" s="231">
        <v>0.66876871321636844</v>
      </c>
      <c r="I61" s="231">
        <v>0.66584736279934309</v>
      </c>
      <c r="J61" s="231">
        <v>0.64274169549490057</v>
      </c>
      <c r="K61" s="231">
        <v>0.4862523204163427</v>
      </c>
      <c r="L61" s="231">
        <v>0.49481501267177558</v>
      </c>
      <c r="M61" s="231">
        <v>0.32477103758242348</v>
      </c>
      <c r="N61" s="231">
        <v>0.1859104869767583</v>
      </c>
      <c r="O61" s="231">
        <v>1.124613181795745E-2</v>
      </c>
      <c r="P61" s="231">
        <v>2.2436669728503229E-2</v>
      </c>
      <c r="Q61" s="231">
        <v>1.4880094323165279E-2</v>
      </c>
      <c r="R61" s="231">
        <v>8.9124367003362709E-3</v>
      </c>
      <c r="S61" s="231">
        <v>4.4452119084239568E-3</v>
      </c>
      <c r="T61" s="231">
        <v>2.5865558203601379E-2</v>
      </c>
      <c r="U61" s="231">
        <v>1.508381436168716E-2</v>
      </c>
      <c r="V61" s="231">
        <v>1.620515770548368E-2</v>
      </c>
      <c r="W61" s="231">
        <v>2.6390648569432108E-2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4.9066096327991027E-2</v>
      </c>
      <c r="O62" s="231">
        <v>1.2267022498323919E-2</v>
      </c>
      <c r="P62" s="231">
        <v>1.226702249832292E-2</v>
      </c>
      <c r="Q62" s="231">
        <v>1.226702249837308E-2</v>
      </c>
      <c r="R62" s="231">
        <v>0</v>
      </c>
      <c r="S62" s="231">
        <v>0</v>
      </c>
      <c r="T62" s="231">
        <v>1.22670224983762E-2</v>
      </c>
      <c r="U62" s="231">
        <v>2.4533048164140609E-2</v>
      </c>
      <c r="V62" s="231">
        <v>1.226702249839581E-2</v>
      </c>
      <c r="W62" s="231">
        <v>6.622956076652569E-3</v>
      </c>
      <c r="DA62" s="73" t="s">
        <v>3113</v>
      </c>
    </row>
    <row r="63" spans="1:105" ht="12" customHeight="1" x14ac:dyDescent="0.25">
      <c r="A63" s="64" t="s">
        <v>162</v>
      </c>
      <c r="B63" s="231">
        <v>1.943708679279221E-2</v>
      </c>
      <c r="C63" s="231">
        <v>1.6010474449325729</v>
      </c>
      <c r="D63" s="231">
        <v>2.8523074819103038</v>
      </c>
      <c r="E63" s="231">
        <v>1.8908512764222121</v>
      </c>
      <c r="F63" s="231">
        <v>4.6470312415034369</v>
      </c>
      <c r="G63" s="231">
        <v>9.8400005146106757</v>
      </c>
      <c r="H63" s="231">
        <v>1.435737456259824</v>
      </c>
      <c r="I63" s="231">
        <v>8.9616538485938015</v>
      </c>
      <c r="J63" s="231">
        <v>7.1098175237795322</v>
      </c>
      <c r="K63" s="231">
        <v>8.1197610639244076</v>
      </c>
      <c r="L63" s="231">
        <v>10.659148330477811</v>
      </c>
      <c r="M63" s="231">
        <v>4.7620132385579534</v>
      </c>
      <c r="N63" s="231">
        <v>3.7185930639098528</v>
      </c>
      <c r="O63" s="231">
        <v>3.983947341978475</v>
      </c>
      <c r="P63" s="231">
        <v>3.8653422124131041</v>
      </c>
      <c r="Q63" s="231">
        <v>0.95589583335619266</v>
      </c>
      <c r="R63" s="231">
        <v>0.44872203006131711</v>
      </c>
      <c r="S63" s="231">
        <v>0.4589418506608231</v>
      </c>
      <c r="T63" s="231">
        <v>0.3758507391369742</v>
      </c>
      <c r="U63" s="231">
        <v>0.2284318323430258</v>
      </c>
      <c r="V63" s="231">
        <v>0.32584600310651179</v>
      </c>
      <c r="W63" s="231">
        <v>0.33950257949429807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1.1521720636548809</v>
      </c>
      <c r="C65" s="231">
        <v>1.163802110092</v>
      </c>
      <c r="D65" s="231">
        <v>1.172108716501906</v>
      </c>
      <c r="E65" s="231">
        <v>1.1723858359765169</v>
      </c>
      <c r="F65" s="231">
        <v>1.2612704122082581</v>
      </c>
      <c r="G65" s="231">
        <v>1.262655012748934</v>
      </c>
      <c r="H65" s="231">
        <v>1.028399341766258</v>
      </c>
      <c r="I65" s="231">
        <v>1.0378134292423149</v>
      </c>
      <c r="J65" s="231">
        <v>1.033936747095459</v>
      </c>
      <c r="K65" s="231">
        <v>0.64849545655953433</v>
      </c>
      <c r="L65" s="231">
        <v>0.6504332992165015</v>
      </c>
      <c r="M65" s="231">
        <v>0.65098753816559141</v>
      </c>
      <c r="N65" s="231">
        <v>0.65818666350926969</v>
      </c>
      <c r="O65" s="231">
        <v>0.67009283259128105</v>
      </c>
      <c r="P65" s="231">
        <v>0.67369239526321123</v>
      </c>
      <c r="Q65" s="231">
        <v>0.68698416172080945</v>
      </c>
      <c r="R65" s="231">
        <v>0.64323417387531079</v>
      </c>
      <c r="S65" s="231">
        <v>0.66067874511880198</v>
      </c>
      <c r="T65" s="231">
        <v>0.66067874511854263</v>
      </c>
      <c r="U65" s="231">
        <v>0.68449208011563678</v>
      </c>
      <c r="V65" s="231">
        <v>0.68947624332829005</v>
      </c>
      <c r="W65" s="231">
        <v>0.69667536867182955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3117</v>
      </c>
    </row>
    <row r="67" spans="1:105" ht="12" customHeight="1" x14ac:dyDescent="0.25">
      <c r="A67" s="60" t="s">
        <v>3118</v>
      </c>
      <c r="B67" s="264">
        <v>28.348443905869381</v>
      </c>
      <c r="C67" s="264">
        <v>20.346432645300471</v>
      </c>
      <c r="D67" s="264">
        <v>18.204453645818571</v>
      </c>
      <c r="E67" s="264">
        <v>16.058556310791719</v>
      </c>
      <c r="F67" s="264">
        <v>24.508898687887282</v>
      </c>
      <c r="G67" s="264">
        <v>26.37178332132472</v>
      </c>
      <c r="H67" s="264">
        <v>22.124217724820571</v>
      </c>
      <c r="I67" s="264">
        <v>26.334100670593031</v>
      </c>
      <c r="J67" s="264">
        <v>28.185704306394751</v>
      </c>
      <c r="K67" s="264">
        <v>20.07937544168124</v>
      </c>
      <c r="L67" s="264">
        <v>19.417973089453081</v>
      </c>
      <c r="M67" s="264">
        <v>19.586713032252959</v>
      </c>
      <c r="N67" s="264">
        <v>19.298018005055791</v>
      </c>
      <c r="O67" s="264">
        <v>14.764252278794549</v>
      </c>
      <c r="P67" s="264">
        <v>12.504926090653679</v>
      </c>
      <c r="Q67" s="264">
        <v>23.500361299105151</v>
      </c>
      <c r="R67" s="264">
        <v>23.377598109531519</v>
      </c>
      <c r="S67" s="264">
        <v>24.209292224595899</v>
      </c>
      <c r="T67" s="264">
        <v>21.311399743642522</v>
      </c>
      <c r="U67" s="264">
        <v>14.101013276072351</v>
      </c>
      <c r="V67" s="264">
        <v>16.066259576636721</v>
      </c>
      <c r="W67" s="264">
        <v>15.71442547613732</v>
      </c>
      <c r="DA67" s="72" t="s">
        <v>3119</v>
      </c>
    </row>
    <row r="68" spans="1:105" ht="12" customHeight="1" x14ac:dyDescent="0.25">
      <c r="A68" s="57" t="s">
        <v>3120</v>
      </c>
      <c r="B68" s="263">
        <v>114.16233033286009</v>
      </c>
      <c r="C68" s="263">
        <v>114.8411439850649</v>
      </c>
      <c r="D68" s="263">
        <v>122.8717317394065</v>
      </c>
      <c r="E68" s="263">
        <v>134.19695594876731</v>
      </c>
      <c r="F68" s="263">
        <v>142.4409482813914</v>
      </c>
      <c r="G68" s="263">
        <v>180.85651249873081</v>
      </c>
      <c r="H68" s="263">
        <v>95.793380749111677</v>
      </c>
      <c r="I68" s="263">
        <v>103.73996552217309</v>
      </c>
      <c r="J68" s="263">
        <v>103.1724822966397</v>
      </c>
      <c r="K68" s="263">
        <v>105.8594111513775</v>
      </c>
      <c r="L68" s="263">
        <v>101.29390796815071</v>
      </c>
      <c r="M68" s="263">
        <v>90.915945703936444</v>
      </c>
      <c r="N68" s="263">
        <v>145.7124822700882</v>
      </c>
      <c r="O68" s="263">
        <v>243.6474089451527</v>
      </c>
      <c r="P68" s="263">
        <v>286.11395338375002</v>
      </c>
      <c r="Q68" s="263">
        <v>315.09237867821491</v>
      </c>
      <c r="R68" s="263">
        <v>332.22378115906758</v>
      </c>
      <c r="S68" s="263">
        <v>373.65092128671517</v>
      </c>
      <c r="T68" s="263">
        <v>405.45592948868881</v>
      </c>
      <c r="U68" s="263">
        <v>438.18044038493917</v>
      </c>
      <c r="V68" s="263">
        <v>368.92079212671302</v>
      </c>
      <c r="W68" s="263">
        <v>393.63933989845401</v>
      </c>
      <c r="DA68" s="70" t="s">
        <v>3121</v>
      </c>
    </row>
    <row r="69" spans="1:105" ht="12" customHeight="1" x14ac:dyDescent="0.25">
      <c r="A69" s="41" t="s">
        <v>3122</v>
      </c>
      <c r="B69" s="352">
        <v>702.97038393295429</v>
      </c>
      <c r="C69" s="352">
        <v>583.66548120328434</v>
      </c>
      <c r="D69" s="352">
        <v>557.60075803201357</v>
      </c>
      <c r="E69" s="352">
        <v>504.52810206110001</v>
      </c>
      <c r="F69" s="352">
        <v>685.45014163898963</v>
      </c>
      <c r="G69" s="352">
        <v>746.30995240583002</v>
      </c>
      <c r="H69" s="352">
        <v>649.05245480799977</v>
      </c>
      <c r="I69" s="352">
        <v>747.34882444156847</v>
      </c>
      <c r="J69" s="352">
        <v>796.18320803528741</v>
      </c>
      <c r="K69" s="352">
        <v>618.72217788027365</v>
      </c>
      <c r="L69" s="352">
        <v>598.38281532596932</v>
      </c>
      <c r="M69" s="352">
        <v>596.0817585083098</v>
      </c>
      <c r="N69" s="352">
        <v>596.08427451524426</v>
      </c>
      <c r="O69" s="352">
        <v>535.93574022328812</v>
      </c>
      <c r="P69" s="352">
        <v>474.02148555034978</v>
      </c>
      <c r="Q69" s="352">
        <v>659.02001743918618</v>
      </c>
      <c r="R69" s="352">
        <v>673.21923356722118</v>
      </c>
      <c r="S69" s="352">
        <v>725.17389747915615</v>
      </c>
      <c r="T69" s="352">
        <v>702.02835564289387</v>
      </c>
      <c r="U69" s="352">
        <v>599.69831688623901</v>
      </c>
      <c r="V69" s="352">
        <v>555.80388269123569</v>
      </c>
      <c r="W69" s="352">
        <v>640.74232026669335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1.0000000000000002</v>
      </c>
      <c r="D73" s="234">
        <f t="shared" si="3"/>
        <v>0.99999999999999967</v>
      </c>
      <c r="E73" s="234">
        <f t="shared" si="3"/>
        <v>0.99999999999999978</v>
      </c>
      <c r="F73" s="234">
        <f t="shared" si="3"/>
        <v>0.99999999999999956</v>
      </c>
      <c r="G73" s="234">
        <f t="shared" si="3"/>
        <v>0.99999999999999956</v>
      </c>
      <c r="H73" s="234">
        <f t="shared" si="3"/>
        <v>1</v>
      </c>
      <c r="I73" s="234">
        <f t="shared" si="3"/>
        <v>0.99999999999999978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1.0000000000000002</v>
      </c>
      <c r="N73" s="234">
        <f t="shared" si="3"/>
        <v>0.99999999999999989</v>
      </c>
      <c r="O73" s="234">
        <f t="shared" si="3"/>
        <v>0.99999999999999989</v>
      </c>
      <c r="P73" s="234">
        <f t="shared" si="3"/>
        <v>1</v>
      </c>
      <c r="Q73" s="234">
        <f t="shared" si="3"/>
        <v>1.0000000000000002</v>
      </c>
      <c r="R73" s="234">
        <f t="shared" si="3"/>
        <v>1.0000000000000002</v>
      </c>
      <c r="S73" s="234">
        <f t="shared" si="3"/>
        <v>1</v>
      </c>
      <c r="T73" s="234">
        <f t="shared" si="3"/>
        <v>1</v>
      </c>
      <c r="U73" s="234">
        <f t="shared" si="3"/>
        <v>1.0000000000000002</v>
      </c>
      <c r="V73" s="234">
        <f t="shared" si="3"/>
        <v>0.99999999999999978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2.8279115017858795E-2</v>
      </c>
      <c r="C74" s="301">
        <f t="shared" si="4"/>
        <v>2.488094900369792E-2</v>
      </c>
      <c r="D74" s="301">
        <f t="shared" si="4"/>
        <v>2.2287558502372649E-2</v>
      </c>
      <c r="E74" s="301">
        <f t="shared" si="4"/>
        <v>2.1958681461552856E-2</v>
      </c>
      <c r="F74" s="301">
        <f t="shared" si="4"/>
        <v>2.0053156412262331E-2</v>
      </c>
      <c r="G74" s="301">
        <f t="shared" si="4"/>
        <v>1.5806583839044857E-2</v>
      </c>
      <c r="H74" s="301">
        <f t="shared" si="4"/>
        <v>2.7967056646879491E-2</v>
      </c>
      <c r="I74" s="301">
        <f t="shared" si="4"/>
        <v>1.7579780837439114E-2</v>
      </c>
      <c r="J74" s="301">
        <f t="shared" si="4"/>
        <v>2.0780924003742263E-2</v>
      </c>
      <c r="K74" s="301">
        <f t="shared" si="4"/>
        <v>1.74514040712919E-2</v>
      </c>
      <c r="L74" s="301">
        <f t="shared" si="4"/>
        <v>1.5420984773515514E-2</v>
      </c>
      <c r="M74" s="301">
        <f t="shared" si="4"/>
        <v>2.2208043147716058E-2</v>
      </c>
      <c r="N74" s="301">
        <f t="shared" si="4"/>
        <v>1.8099240755452439E-2</v>
      </c>
      <c r="O74" s="301">
        <f t="shared" si="4"/>
        <v>1.7962320241516956E-2</v>
      </c>
      <c r="P74" s="301">
        <f t="shared" si="4"/>
        <v>1.6689087601929487E-2</v>
      </c>
      <c r="Q74" s="301">
        <f t="shared" si="4"/>
        <v>2.3490504146564589E-2</v>
      </c>
      <c r="R74" s="301">
        <f t="shared" si="4"/>
        <v>2.4807742273596441E-2</v>
      </c>
      <c r="S74" s="301">
        <f t="shared" si="4"/>
        <v>2.5938701904071163E-2</v>
      </c>
      <c r="T74" s="301">
        <f t="shared" si="4"/>
        <v>2.6356287649536368E-2</v>
      </c>
      <c r="U74" s="301">
        <f t="shared" si="4"/>
        <v>2.7023303651833166E-2</v>
      </c>
      <c r="V74" s="301">
        <f t="shared" si="4"/>
        <v>2.5060458664044497E-2</v>
      </c>
      <c r="W74" s="301">
        <f t="shared" si="4"/>
        <v>2.8627885199092064E-2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1.5078542744584278E-2</v>
      </c>
      <c r="C75" s="235">
        <f t="shared" si="5"/>
        <v>1.2496595718034291E-2</v>
      </c>
      <c r="D75" s="235">
        <f t="shared" si="5"/>
        <v>1.0972614461557484E-2</v>
      </c>
      <c r="E75" s="235">
        <f t="shared" si="5"/>
        <v>1.0736368318483075E-2</v>
      </c>
      <c r="F75" s="235">
        <f t="shared" si="5"/>
        <v>1.0159895738921482E-2</v>
      </c>
      <c r="G75" s="235">
        <f t="shared" si="5"/>
        <v>7.9754123738956795E-3</v>
      </c>
      <c r="H75" s="235">
        <f t="shared" si="5"/>
        <v>1.3945620773478542E-2</v>
      </c>
      <c r="I75" s="235">
        <f t="shared" si="5"/>
        <v>8.8615360976195909E-3</v>
      </c>
      <c r="J75" s="235">
        <f t="shared" si="5"/>
        <v>1.0491900853134698E-2</v>
      </c>
      <c r="K75" s="235">
        <f t="shared" si="5"/>
        <v>8.577387768040309E-3</v>
      </c>
      <c r="L75" s="235">
        <f t="shared" si="5"/>
        <v>7.579290814266248E-3</v>
      </c>
      <c r="M75" s="235">
        <f t="shared" si="5"/>
        <v>1.0953402323171716E-2</v>
      </c>
      <c r="N75" s="235">
        <f t="shared" si="5"/>
        <v>8.8898860356915951E-3</v>
      </c>
      <c r="O75" s="235">
        <f t="shared" si="5"/>
        <v>8.5029429181242063E-3</v>
      </c>
      <c r="P75" s="235">
        <f t="shared" si="5"/>
        <v>7.8382540715657128E-3</v>
      </c>
      <c r="Q75" s="235">
        <f t="shared" si="5"/>
        <v>1.1890067012598989E-2</v>
      </c>
      <c r="R75" s="235">
        <f t="shared" si="5"/>
        <v>1.2443933895950839E-2</v>
      </c>
      <c r="S75" s="235">
        <f t="shared" si="5"/>
        <v>1.2852457754999297E-2</v>
      </c>
      <c r="T75" s="235">
        <f t="shared" si="5"/>
        <v>1.2735460447633117E-2</v>
      </c>
      <c r="U75" s="235">
        <f t="shared" si="5"/>
        <v>1.2467021901341181E-2</v>
      </c>
      <c r="V75" s="235">
        <f t="shared" si="5"/>
        <v>1.1977885427053478E-2</v>
      </c>
      <c r="W75" s="235">
        <f t="shared" si="5"/>
        <v>1.3287903822542116E-2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2.6837744597803134E-2</v>
      </c>
      <c r="C76" s="235">
        <f t="shared" si="6"/>
        <v>2.1395491888634519E-2</v>
      </c>
      <c r="D76" s="235">
        <f t="shared" si="6"/>
        <v>1.8527775436211574E-2</v>
      </c>
      <c r="E76" s="235">
        <f t="shared" si="6"/>
        <v>1.804033654744315E-2</v>
      </c>
      <c r="F76" s="235">
        <f t="shared" si="6"/>
        <v>1.7497644008154591E-2</v>
      </c>
      <c r="G76" s="235">
        <f t="shared" si="6"/>
        <v>1.3697319469479257E-2</v>
      </c>
      <c r="H76" s="235">
        <f t="shared" si="6"/>
        <v>2.3758482802101005E-2</v>
      </c>
      <c r="I76" s="235">
        <f t="shared" si="6"/>
        <v>1.5209233600513516E-2</v>
      </c>
      <c r="J76" s="235">
        <f t="shared" si="6"/>
        <v>1.8026941118249516E-2</v>
      </c>
      <c r="K76" s="235">
        <f t="shared" si="6"/>
        <v>1.4466303668491245E-2</v>
      </c>
      <c r="L76" s="235">
        <f t="shared" si="6"/>
        <v>1.2782779549101741E-2</v>
      </c>
      <c r="M76" s="235">
        <f t="shared" si="6"/>
        <v>1.8519075972926315E-2</v>
      </c>
      <c r="N76" s="235">
        <f t="shared" si="6"/>
        <v>1.4986296355806533E-2</v>
      </c>
      <c r="O76" s="235">
        <f t="shared" si="6"/>
        <v>1.3952380079143237E-2</v>
      </c>
      <c r="P76" s="235">
        <f t="shared" si="6"/>
        <v>1.2784943939427961E-2</v>
      </c>
      <c r="Q76" s="235">
        <f t="shared" si="6"/>
        <v>2.0464250830360024E-2</v>
      </c>
      <c r="R76" s="235">
        <f t="shared" si="6"/>
        <v>2.1286775788074648E-2</v>
      </c>
      <c r="S76" s="235">
        <f t="shared" si="6"/>
        <v>2.1800007183325535E-2</v>
      </c>
      <c r="T76" s="235">
        <f t="shared" si="6"/>
        <v>2.1218276174646562E-2</v>
      </c>
      <c r="U76" s="235">
        <f t="shared" si="6"/>
        <v>2.0054226614283962E-2</v>
      </c>
      <c r="V76" s="235">
        <f t="shared" si="6"/>
        <v>1.9796624700846147E-2</v>
      </c>
      <c r="W76" s="235">
        <f t="shared" si="6"/>
        <v>2.1477140977921243E-2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9.9551496893773416E-3</v>
      </c>
      <c r="C77" s="235">
        <f t="shared" si="7"/>
        <v>8.8667708066564235E-3</v>
      </c>
      <c r="D77" s="235">
        <f t="shared" si="7"/>
        <v>7.9735937279667313E-3</v>
      </c>
      <c r="E77" s="235">
        <f t="shared" si="7"/>
        <v>7.8663490730684193E-3</v>
      </c>
      <c r="F77" s="235">
        <f t="shared" si="7"/>
        <v>7.1339595250194017E-3</v>
      </c>
      <c r="G77" s="235">
        <f t="shared" si="7"/>
        <v>5.6278494314917268E-3</v>
      </c>
      <c r="H77" s="235">
        <f t="shared" si="7"/>
        <v>9.9807094149511836E-3</v>
      </c>
      <c r="I77" s="235">
        <f t="shared" si="7"/>
        <v>6.2603867449333777E-3</v>
      </c>
      <c r="J77" s="235">
        <f t="shared" si="7"/>
        <v>7.3980088065376563E-3</v>
      </c>
      <c r="K77" s="235">
        <f t="shared" si="7"/>
        <v>6.2454139388654437E-3</v>
      </c>
      <c r="L77" s="235">
        <f t="shared" si="7"/>
        <v>5.5187985484429648E-3</v>
      </c>
      <c r="M77" s="235">
        <f t="shared" si="7"/>
        <v>7.9423533841599652E-3</v>
      </c>
      <c r="N77" s="235">
        <f t="shared" si="7"/>
        <v>6.4780868350780285E-3</v>
      </c>
      <c r="O77" s="235">
        <f t="shared" si="7"/>
        <v>6.4738699987465188E-3</v>
      </c>
      <c r="P77" s="235">
        <f t="shared" si="7"/>
        <v>6.0236614872936156E-3</v>
      </c>
      <c r="Q77" s="235">
        <f t="shared" si="7"/>
        <v>8.3583952472507175E-3</v>
      </c>
      <c r="R77" s="235">
        <f t="shared" si="7"/>
        <v>8.8429089887599056E-3</v>
      </c>
      <c r="S77" s="235">
        <f t="shared" si="7"/>
        <v>9.2682941143528395E-3</v>
      </c>
      <c r="T77" s="235">
        <f t="shared" si="7"/>
        <v>9.4628845050587496E-3</v>
      </c>
      <c r="U77" s="235">
        <f t="shared" si="7"/>
        <v>9.7851330716338739E-3</v>
      </c>
      <c r="V77" s="235">
        <f t="shared" si="7"/>
        <v>9.016046990580338E-3</v>
      </c>
      <c r="W77" s="235">
        <f t="shared" si="7"/>
        <v>1.0354856771716795E-2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2.4359819894068858E-2</v>
      </c>
      <c r="C78" s="302">
        <f t="shared" si="8"/>
        <v>2.4647266108081604E-2</v>
      </c>
      <c r="D78" s="302">
        <f t="shared" si="8"/>
        <v>2.5647107913982808E-2</v>
      </c>
      <c r="E78" s="302">
        <f t="shared" si="8"/>
        <v>2.4688675592206989E-2</v>
      </c>
      <c r="F78" s="302">
        <f t="shared" si="8"/>
        <v>2.4267748308278356E-2</v>
      </c>
      <c r="G78" s="302">
        <f t="shared" si="8"/>
        <v>2.5381377011072688E-2</v>
      </c>
      <c r="H78" s="302">
        <f t="shared" si="8"/>
        <v>2.593960734793643E-2</v>
      </c>
      <c r="I78" s="302">
        <f t="shared" si="8"/>
        <v>2.7226067957862185E-2</v>
      </c>
      <c r="J78" s="302">
        <f t="shared" si="8"/>
        <v>2.6668210730422397E-2</v>
      </c>
      <c r="K78" s="302">
        <f t="shared" si="8"/>
        <v>2.577471147261471E-2</v>
      </c>
      <c r="L78" s="302">
        <f t="shared" si="8"/>
        <v>2.8370842939459382E-2</v>
      </c>
      <c r="M78" s="302">
        <f t="shared" si="8"/>
        <v>2.5157167723027483E-2</v>
      </c>
      <c r="N78" s="302">
        <f t="shared" si="8"/>
        <v>1.988321547359697E-2</v>
      </c>
      <c r="O78" s="302">
        <f t="shared" si="8"/>
        <v>1.9569952469466217E-2</v>
      </c>
      <c r="P78" s="302">
        <f t="shared" si="8"/>
        <v>2.2999705937424456E-2</v>
      </c>
      <c r="Q78" s="302">
        <f t="shared" si="8"/>
        <v>2.2474312937095235E-2</v>
      </c>
      <c r="R78" s="302">
        <f t="shared" si="8"/>
        <v>2.4204489467494466E-2</v>
      </c>
      <c r="S78" s="302">
        <f t="shared" si="8"/>
        <v>2.5174119792864512E-2</v>
      </c>
      <c r="T78" s="302">
        <f t="shared" si="8"/>
        <v>2.5415678130425508E-2</v>
      </c>
      <c r="U78" s="302">
        <f t="shared" si="8"/>
        <v>2.6432559731876575E-2</v>
      </c>
      <c r="V78" s="302">
        <f t="shared" si="8"/>
        <v>2.7917257936958189E-2</v>
      </c>
      <c r="W78" s="302">
        <f t="shared" si="8"/>
        <v>2.8583579271619516E-2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0.1314257295610175</v>
      </c>
      <c r="C79" s="303">
        <f t="shared" si="9"/>
        <v>0.1982522417013165</v>
      </c>
      <c r="D79" s="303">
        <f t="shared" si="9"/>
        <v>0.22346467168869921</v>
      </c>
      <c r="E79" s="303">
        <f t="shared" si="9"/>
        <v>0.22217920947835532</v>
      </c>
      <c r="F79" s="303">
        <f t="shared" si="9"/>
        <v>0.23389321955245626</v>
      </c>
      <c r="G79" s="303">
        <f t="shared" si="9"/>
        <v>0.26581786614609848</v>
      </c>
      <c r="H79" s="303">
        <f t="shared" si="9"/>
        <v>0.17722251299962985</v>
      </c>
      <c r="I79" s="303">
        <f t="shared" si="9"/>
        <v>0.26440280568130042</v>
      </c>
      <c r="J79" s="303">
        <f t="shared" si="9"/>
        <v>0.23821303756500947</v>
      </c>
      <c r="K79" s="303">
        <f t="shared" si="9"/>
        <v>0.25657668055190452</v>
      </c>
      <c r="L79" s="303">
        <f t="shared" si="9"/>
        <v>0.28457826737104408</v>
      </c>
      <c r="M79" s="303">
        <f t="shared" si="9"/>
        <v>0.22238139418714581</v>
      </c>
      <c r="N79" s="303">
        <f t="shared" si="9"/>
        <v>0.20013952474168928</v>
      </c>
      <c r="O79" s="303">
        <f t="shared" si="9"/>
        <v>0.19340322455245426</v>
      </c>
      <c r="P79" s="303">
        <f t="shared" si="9"/>
        <v>0.19313602224775292</v>
      </c>
      <c r="Q79" s="303">
        <f t="shared" si="9"/>
        <v>0.12119398244346014</v>
      </c>
      <c r="R79" s="303">
        <f t="shared" si="9"/>
        <v>0.10435276908937482</v>
      </c>
      <c r="S79" s="303">
        <f t="shared" si="9"/>
        <v>0.1008704372164162</v>
      </c>
      <c r="T79" s="303">
        <f t="shared" si="9"/>
        <v>0.102025958578492</v>
      </c>
      <c r="U79" s="303">
        <f t="shared" si="9"/>
        <v>0.10492122630395312</v>
      </c>
      <c r="V79" s="303">
        <f t="shared" si="9"/>
        <v>0.10805158690567515</v>
      </c>
      <c r="W79" s="303">
        <f t="shared" si="9"/>
        <v>0.10497587137921367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0.22694182386654602</v>
      </c>
      <c r="C80" s="303">
        <f t="shared" si="10"/>
        <v>0.26315286602248811</v>
      </c>
      <c r="D80" s="303">
        <f t="shared" si="10"/>
        <v>0.28989026776588878</v>
      </c>
      <c r="E80" s="303">
        <f t="shared" si="10"/>
        <v>0.29562375338617602</v>
      </c>
      <c r="F80" s="303">
        <f t="shared" si="10"/>
        <v>0.28796006392668383</v>
      </c>
      <c r="G80" s="303">
        <f t="shared" si="10"/>
        <v>0.3175130787717384</v>
      </c>
      <c r="H80" s="303">
        <f t="shared" si="10"/>
        <v>0.26364383852589451</v>
      </c>
      <c r="I80" s="303">
        <f t="shared" si="10"/>
        <v>0.30659393682702729</v>
      </c>
      <c r="J80" s="303">
        <f t="shared" si="10"/>
        <v>0.28903436885745459</v>
      </c>
      <c r="K80" s="303">
        <f t="shared" si="10"/>
        <v>0.34007462781403786</v>
      </c>
      <c r="L80" s="303">
        <f t="shared" si="10"/>
        <v>0.32874764619594643</v>
      </c>
      <c r="M80" s="303">
        <f t="shared" si="10"/>
        <v>0.31053091222120971</v>
      </c>
      <c r="N80" s="303">
        <f t="shared" si="10"/>
        <v>0.41275094256860323</v>
      </c>
      <c r="O80" s="303">
        <f t="shared" si="10"/>
        <v>0.42053009046618878</v>
      </c>
      <c r="P80" s="303">
        <f t="shared" si="10"/>
        <v>0.42319601742396917</v>
      </c>
      <c r="Q80" s="303">
        <f t="shared" si="10"/>
        <v>0.31750369203780043</v>
      </c>
      <c r="R80" s="303">
        <f t="shared" si="10"/>
        <v>0.32007189151944071</v>
      </c>
      <c r="S80" s="303">
        <f t="shared" si="10"/>
        <v>0.3111850528777827</v>
      </c>
      <c r="T80" s="303">
        <f t="shared" si="10"/>
        <v>0.3235927919335721</v>
      </c>
      <c r="U80" s="303">
        <f t="shared" si="10"/>
        <v>0.34407017823811453</v>
      </c>
      <c r="V80" s="303">
        <f t="shared" si="10"/>
        <v>0.33429098114857236</v>
      </c>
      <c r="W80" s="303">
        <f t="shared" si="10"/>
        <v>0.3302008321395688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0.20172836168698471</v>
      </c>
      <c r="C81" s="304">
        <f t="shared" si="11"/>
        <v>0.24697491365102564</v>
      </c>
      <c r="D81" s="304">
        <f t="shared" si="11"/>
        <v>0.27712563232565901</v>
      </c>
      <c r="E81" s="304">
        <f t="shared" si="11"/>
        <v>0.28362722476205804</v>
      </c>
      <c r="F81" s="304">
        <f t="shared" si="11"/>
        <v>0.27423420088911621</v>
      </c>
      <c r="G81" s="304">
        <f t="shared" si="11"/>
        <v>0.30695098903984253</v>
      </c>
      <c r="H81" s="304">
        <f t="shared" si="11"/>
        <v>0.24624690756954692</v>
      </c>
      <c r="I81" s="304">
        <f t="shared" si="11"/>
        <v>0.29491378600117452</v>
      </c>
      <c r="J81" s="304">
        <f t="shared" si="11"/>
        <v>0.27509673636879473</v>
      </c>
      <c r="K81" s="304">
        <f t="shared" si="11"/>
        <v>0.3301912327651399</v>
      </c>
      <c r="L81" s="304">
        <f t="shared" si="11"/>
        <v>0.3200152720693844</v>
      </c>
      <c r="M81" s="304">
        <f t="shared" si="11"/>
        <v>0.29765633838668393</v>
      </c>
      <c r="N81" s="304">
        <f t="shared" si="11"/>
        <v>0.40254678057297388</v>
      </c>
      <c r="O81" s="304">
        <f t="shared" si="11"/>
        <v>0.41289650263047012</v>
      </c>
      <c r="P81" s="304">
        <f t="shared" si="11"/>
        <v>0.41658685209437479</v>
      </c>
      <c r="Q81" s="304">
        <f t="shared" si="11"/>
        <v>0.30151361389669246</v>
      </c>
      <c r="R81" s="304">
        <f t="shared" si="11"/>
        <v>0.30406549668001726</v>
      </c>
      <c r="S81" s="304">
        <f t="shared" si="11"/>
        <v>0.29568734012388925</v>
      </c>
      <c r="T81" s="304">
        <f t="shared" si="11"/>
        <v>0.31037185254218957</v>
      </c>
      <c r="U81" s="304">
        <f t="shared" si="11"/>
        <v>0.33512205365350811</v>
      </c>
      <c r="V81" s="304">
        <f t="shared" si="11"/>
        <v>0.32274509153859404</v>
      </c>
      <c r="W81" s="304">
        <f t="shared" si="11"/>
        <v>0.32009261480104995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2.5213462179561316E-2</v>
      </c>
      <c r="C82" s="304">
        <f t="shared" si="12"/>
        <v>1.6177952371462481E-2</v>
      </c>
      <c r="D82" s="304">
        <f t="shared" si="12"/>
        <v>1.2764635440229767E-2</v>
      </c>
      <c r="E82" s="304">
        <f t="shared" si="12"/>
        <v>1.1996528624117981E-2</v>
      </c>
      <c r="F82" s="304">
        <f t="shared" si="12"/>
        <v>1.3725863037567641E-2</v>
      </c>
      <c r="G82" s="304">
        <f t="shared" si="12"/>
        <v>1.0562089731895838E-2</v>
      </c>
      <c r="H82" s="304">
        <f t="shared" si="12"/>
        <v>1.7396930956347596E-2</v>
      </c>
      <c r="I82" s="304">
        <f t="shared" si="12"/>
        <v>1.168015082585277E-2</v>
      </c>
      <c r="J82" s="304">
        <f t="shared" si="12"/>
        <v>1.3937632488659842E-2</v>
      </c>
      <c r="K82" s="304">
        <f t="shared" si="12"/>
        <v>9.8833950488980016E-3</v>
      </c>
      <c r="L82" s="304">
        <f t="shared" si="12"/>
        <v>8.7323741265620397E-3</v>
      </c>
      <c r="M82" s="304">
        <f t="shared" si="12"/>
        <v>1.2874573834525805E-2</v>
      </c>
      <c r="N82" s="304">
        <f t="shared" si="12"/>
        <v>1.0204161995629403E-2</v>
      </c>
      <c r="O82" s="304">
        <f t="shared" si="12"/>
        <v>7.6335878357186556E-3</v>
      </c>
      <c r="P82" s="304">
        <f t="shared" si="12"/>
        <v>6.6091653295944543E-3</v>
      </c>
      <c r="Q82" s="304">
        <f t="shared" si="12"/>
        <v>1.5990078141107953E-2</v>
      </c>
      <c r="R82" s="304">
        <f t="shared" si="12"/>
        <v>1.600639483942342E-2</v>
      </c>
      <c r="S82" s="304">
        <f t="shared" si="12"/>
        <v>1.549771275389342E-2</v>
      </c>
      <c r="T82" s="304">
        <f t="shared" si="12"/>
        <v>1.3220939391382512E-2</v>
      </c>
      <c r="U82" s="304">
        <f t="shared" si="12"/>
        <v>8.948124584606405E-3</v>
      </c>
      <c r="V82" s="304">
        <f t="shared" si="12"/>
        <v>1.1545889609978313E-2</v>
      </c>
      <c r="W82" s="304">
        <f t="shared" si="12"/>
        <v>1.0108217338518822E-2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3.313911330654716E-2</v>
      </c>
      <c r="C83" s="303">
        <f t="shared" si="13"/>
        <v>5.5865346933032141E-2</v>
      </c>
      <c r="D83" s="303">
        <f t="shared" si="13"/>
        <v>6.3350214672961896E-2</v>
      </c>
      <c r="E83" s="303">
        <f t="shared" si="13"/>
        <v>6.1906987606696294E-2</v>
      </c>
      <c r="F83" s="303">
        <f t="shared" si="13"/>
        <v>6.8372787479669919E-2</v>
      </c>
      <c r="G83" s="303">
        <f t="shared" si="13"/>
        <v>7.863805313354541E-2</v>
      </c>
      <c r="H83" s="303">
        <f t="shared" si="13"/>
        <v>4.7789831707962534E-2</v>
      </c>
      <c r="I83" s="303">
        <f t="shared" si="13"/>
        <v>7.9360084041832854E-2</v>
      </c>
      <c r="J83" s="303">
        <f t="shared" si="13"/>
        <v>7.0590247930335873E-2</v>
      </c>
      <c r="K83" s="303">
        <f t="shared" si="13"/>
        <v>7.2649920287941996E-2</v>
      </c>
      <c r="L83" s="303">
        <f t="shared" si="13"/>
        <v>8.4913627088487209E-2</v>
      </c>
      <c r="M83" s="303">
        <f t="shared" si="13"/>
        <v>6.149066103701336E-2</v>
      </c>
      <c r="N83" s="303">
        <f t="shared" si="13"/>
        <v>4.291317521625037E-2</v>
      </c>
      <c r="O83" s="303">
        <f t="shared" si="13"/>
        <v>3.8991692055294742E-2</v>
      </c>
      <c r="P83" s="303">
        <f t="shared" si="13"/>
        <v>3.8381871460607279E-2</v>
      </c>
      <c r="Q83" s="303">
        <f t="shared" si="13"/>
        <v>2.0076090778700775E-2</v>
      </c>
      <c r="R83" s="303">
        <f t="shared" si="13"/>
        <v>1.3733863155990286E-2</v>
      </c>
      <c r="S83" s="303">
        <f t="shared" si="13"/>
        <v>1.3133458356015992E-2</v>
      </c>
      <c r="T83" s="303">
        <f t="shared" si="13"/>
        <v>1.1993368661870141E-2</v>
      </c>
      <c r="U83" s="303">
        <f t="shared" si="13"/>
        <v>1.0110282555549462E-2</v>
      </c>
      <c r="V83" s="303">
        <f t="shared" si="13"/>
        <v>1.262902438681638E-2</v>
      </c>
      <c r="W83" s="303">
        <f t="shared" si="13"/>
        <v>1.1768268189364911E-2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1.1617525601139872E-2</v>
      </c>
      <c r="C84" s="304">
        <f t="shared" si="14"/>
        <v>2.1842841676166482E-2</v>
      </c>
      <c r="D84" s="304">
        <f t="shared" si="14"/>
        <v>2.5275926366555856E-2</v>
      </c>
      <c r="E84" s="304">
        <f t="shared" si="14"/>
        <v>2.463834865310624E-2</v>
      </c>
      <c r="F84" s="304">
        <f t="shared" si="14"/>
        <v>2.7482573239873843E-2</v>
      </c>
      <c r="G84" s="304">
        <f t="shared" si="14"/>
        <v>3.2158432060735584E-2</v>
      </c>
      <c r="H84" s="304">
        <f t="shared" si="14"/>
        <v>1.8511771866920448E-2</v>
      </c>
      <c r="I84" s="304">
        <f t="shared" si="14"/>
        <v>3.2460340183214142E-2</v>
      </c>
      <c r="J84" s="304">
        <f t="shared" si="14"/>
        <v>2.8615066108958243E-2</v>
      </c>
      <c r="K84" s="304">
        <f t="shared" si="14"/>
        <v>2.9853114663466698E-2</v>
      </c>
      <c r="L84" s="304">
        <f t="shared" si="14"/>
        <v>3.5094303857564166E-2</v>
      </c>
      <c r="M84" s="304">
        <f t="shared" si="14"/>
        <v>2.4912495198701336E-2</v>
      </c>
      <c r="N84" s="304">
        <f t="shared" si="14"/>
        <v>1.7254370482068525E-2</v>
      </c>
      <c r="O84" s="304">
        <f t="shared" si="14"/>
        <v>1.5734691411548474E-2</v>
      </c>
      <c r="P84" s="304">
        <f t="shared" si="14"/>
        <v>1.5513003448041407E-2</v>
      </c>
      <c r="Q84" s="304">
        <f t="shared" si="14"/>
        <v>7.2205016407792776E-3</v>
      </c>
      <c r="R84" s="304">
        <f t="shared" si="14"/>
        <v>4.534296115566095E-3</v>
      </c>
      <c r="S84" s="304">
        <f t="shared" si="14"/>
        <v>4.3243376385025878E-3</v>
      </c>
      <c r="T84" s="304">
        <f t="shared" si="14"/>
        <v>3.9355271822224206E-3</v>
      </c>
      <c r="U84" s="304">
        <f t="shared" si="14"/>
        <v>3.2190813198286626E-3</v>
      </c>
      <c r="V84" s="304">
        <f t="shared" si="14"/>
        <v>4.1283507207991186E-3</v>
      </c>
      <c r="W84" s="304">
        <f t="shared" si="14"/>
        <v>3.9122528780639572E-3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1.8910193408238435E-2</v>
      </c>
      <c r="C85" s="304">
        <f t="shared" si="15"/>
        <v>3.2346931618392756E-2</v>
      </c>
      <c r="D85" s="304">
        <f t="shared" si="15"/>
        <v>3.675223677866795E-2</v>
      </c>
      <c r="E85" s="304">
        <f t="shared" si="15"/>
        <v>3.6026141346092125E-2</v>
      </c>
      <c r="F85" s="304">
        <f t="shared" si="15"/>
        <v>3.9468606996619422E-2</v>
      </c>
      <c r="G85" s="304">
        <f t="shared" si="15"/>
        <v>4.538569035057774E-2</v>
      </c>
      <c r="H85" s="304">
        <f t="shared" si="15"/>
        <v>2.7476234849134654E-2</v>
      </c>
      <c r="I85" s="304">
        <f t="shared" si="15"/>
        <v>4.5690013951655374E-2</v>
      </c>
      <c r="J85" s="304">
        <f t="shared" si="15"/>
        <v>4.0531641313623579E-2</v>
      </c>
      <c r="K85" s="304">
        <f t="shared" si="15"/>
        <v>4.1773168280125145E-2</v>
      </c>
      <c r="L85" s="304">
        <f t="shared" si="15"/>
        <v>4.8914898767814824E-2</v>
      </c>
      <c r="M85" s="304">
        <f t="shared" si="15"/>
        <v>3.5244727834021855E-2</v>
      </c>
      <c r="N85" s="304">
        <f t="shared" si="15"/>
        <v>2.4601945098920223E-2</v>
      </c>
      <c r="O85" s="304">
        <f t="shared" si="15"/>
        <v>2.2466379046475405E-2</v>
      </c>
      <c r="P85" s="304">
        <f t="shared" si="15"/>
        <v>2.2184347317715021E-2</v>
      </c>
      <c r="Q85" s="304">
        <f t="shared" si="15"/>
        <v>1.1199473901878174E-2</v>
      </c>
      <c r="R85" s="304">
        <f t="shared" si="15"/>
        <v>7.5417618606267653E-3</v>
      </c>
      <c r="S85" s="304">
        <f t="shared" si="15"/>
        <v>7.2040004680030134E-3</v>
      </c>
      <c r="T85" s="304">
        <f t="shared" si="15"/>
        <v>6.6885298998259598E-3</v>
      </c>
      <c r="U85" s="304">
        <f t="shared" si="15"/>
        <v>5.9644311894579936E-3</v>
      </c>
      <c r="V85" s="304">
        <f t="shared" si="15"/>
        <v>7.3048493849837935E-3</v>
      </c>
      <c r="W85" s="304">
        <f t="shared" si="15"/>
        <v>6.8090928012400753E-3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2.6113942971688507E-3</v>
      </c>
      <c r="C86" s="304">
        <f t="shared" si="16"/>
        <v>1.6755736384728998E-3</v>
      </c>
      <c r="D86" s="304">
        <f t="shared" si="16"/>
        <v>1.3220515277380829E-3</v>
      </c>
      <c r="E86" s="304">
        <f t="shared" si="16"/>
        <v>1.2424976074979332E-3</v>
      </c>
      <c r="F86" s="304">
        <f t="shared" si="16"/>
        <v>1.421607243176649E-3</v>
      </c>
      <c r="G86" s="304">
        <f t="shared" si="16"/>
        <v>1.0939307222320688E-3</v>
      </c>
      <c r="H86" s="304">
        <f t="shared" si="16"/>
        <v>1.8018249919074299E-3</v>
      </c>
      <c r="I86" s="304">
        <f t="shared" si="16"/>
        <v>1.2097299069633225E-3</v>
      </c>
      <c r="J86" s="304">
        <f t="shared" si="16"/>
        <v>1.4435405077540553E-3</v>
      </c>
      <c r="K86" s="304">
        <f t="shared" si="16"/>
        <v>1.0236373443501499E-3</v>
      </c>
      <c r="L86" s="304">
        <f t="shared" si="16"/>
        <v>9.0442446310821109E-4</v>
      </c>
      <c r="M86" s="304">
        <f t="shared" si="16"/>
        <v>1.3334380042901728E-3</v>
      </c>
      <c r="N86" s="304">
        <f t="shared" si="16"/>
        <v>1.0568596352616168E-3</v>
      </c>
      <c r="O86" s="304">
        <f t="shared" si="16"/>
        <v>7.9062159727086116E-4</v>
      </c>
      <c r="P86" s="304">
        <f t="shared" si="16"/>
        <v>6.8452069485085382E-4</v>
      </c>
      <c r="Q86" s="304">
        <f t="shared" si="16"/>
        <v>1.6561152360433234E-3</v>
      </c>
      <c r="R86" s="304">
        <f t="shared" si="16"/>
        <v>1.6578051797974253E-3</v>
      </c>
      <c r="S86" s="304">
        <f t="shared" si="16"/>
        <v>1.60512024951039E-3</v>
      </c>
      <c r="T86" s="304">
        <f t="shared" si="16"/>
        <v>1.3693115798217605E-3</v>
      </c>
      <c r="U86" s="304">
        <f t="shared" si="16"/>
        <v>9.26770046262807E-4</v>
      </c>
      <c r="V86" s="304">
        <f t="shared" si="16"/>
        <v>1.195824281033468E-3</v>
      </c>
      <c r="W86" s="304">
        <f t="shared" si="16"/>
        <v>1.0469225100608781E-3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2.1201293220561863E-2</v>
      </c>
      <c r="C87" s="303">
        <f t="shared" si="17"/>
        <v>2.1498244145156869E-2</v>
      </c>
      <c r="D87" s="303">
        <f t="shared" si="17"/>
        <v>2.0932185247958788E-2</v>
      </c>
      <c r="E87" s="303">
        <f t="shared" si="17"/>
        <v>2.0029782246788003E-2</v>
      </c>
      <c r="F87" s="303">
        <f t="shared" si="17"/>
        <v>2.2666298348832832E-2</v>
      </c>
      <c r="G87" s="303">
        <f t="shared" si="17"/>
        <v>2.28686838127782E-2</v>
      </c>
      <c r="H87" s="303">
        <f t="shared" si="17"/>
        <v>2.0683882439937001E-2</v>
      </c>
      <c r="I87" s="303">
        <f t="shared" si="17"/>
        <v>2.3745312860985728E-2</v>
      </c>
      <c r="J87" s="303">
        <f t="shared" si="17"/>
        <v>2.3371854822621673E-2</v>
      </c>
      <c r="K87" s="303">
        <f t="shared" si="17"/>
        <v>2.12654933661344E-2</v>
      </c>
      <c r="L87" s="303">
        <f t="shared" si="17"/>
        <v>2.3071163025008903E-2</v>
      </c>
      <c r="M87" s="303">
        <f t="shared" si="17"/>
        <v>2.0844450062425687E-2</v>
      </c>
      <c r="N87" s="303">
        <f t="shared" si="17"/>
        <v>1.5301590955906611E-2</v>
      </c>
      <c r="O87" s="303">
        <f t="shared" si="17"/>
        <v>1.2860366756771234E-2</v>
      </c>
      <c r="P87" s="303">
        <f t="shared" si="17"/>
        <v>1.207329250537888E-2</v>
      </c>
      <c r="Q87" s="303">
        <f t="shared" si="17"/>
        <v>1.425747990556917E-2</v>
      </c>
      <c r="R87" s="303">
        <f t="shared" si="17"/>
        <v>1.2950560874504606E-2</v>
      </c>
      <c r="S87" s="303">
        <f t="shared" si="17"/>
        <v>1.2506407435898478E-2</v>
      </c>
      <c r="T87" s="303">
        <f t="shared" si="17"/>
        <v>1.0802248484664203E-2</v>
      </c>
      <c r="U87" s="303">
        <f t="shared" si="17"/>
        <v>7.6308503468885515E-3</v>
      </c>
      <c r="V87" s="303">
        <f t="shared" si="17"/>
        <v>9.8116997712157147E-3</v>
      </c>
      <c r="W87" s="303">
        <f t="shared" si="17"/>
        <v>8.7343292877913956E-3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3.0296400111412031E-3</v>
      </c>
      <c r="C88" s="304">
        <f t="shared" si="18"/>
        <v>8.3178365490534888E-3</v>
      </c>
      <c r="D88" s="304">
        <f t="shared" si="18"/>
        <v>9.6877617105288524E-3</v>
      </c>
      <c r="E88" s="304">
        <f t="shared" si="18"/>
        <v>9.3502289638820995E-3</v>
      </c>
      <c r="F88" s="304">
        <f t="shared" si="18"/>
        <v>1.0578978638932238E-2</v>
      </c>
      <c r="G88" s="304">
        <f t="shared" si="18"/>
        <v>1.2437841097729054E-2</v>
      </c>
      <c r="H88" s="304">
        <f t="shared" si="18"/>
        <v>7.0601721897118191E-3</v>
      </c>
      <c r="I88" s="304">
        <f t="shared" si="18"/>
        <v>1.2548862314005522E-2</v>
      </c>
      <c r="J88" s="304">
        <f t="shared" si="18"/>
        <v>1.1063882188164734E-2</v>
      </c>
      <c r="K88" s="304">
        <f t="shared" si="18"/>
        <v>1.1557286327691105E-2</v>
      </c>
      <c r="L88" s="304">
        <f t="shared" si="18"/>
        <v>1.3590253865300576E-2</v>
      </c>
      <c r="M88" s="304">
        <f t="shared" si="18"/>
        <v>9.6404136210645024E-3</v>
      </c>
      <c r="N88" s="304">
        <f t="shared" si="18"/>
        <v>6.6721818771625632E-3</v>
      </c>
      <c r="O88" s="304">
        <f t="shared" si="18"/>
        <v>6.0992229162333319E-3</v>
      </c>
      <c r="P88" s="304">
        <f t="shared" si="18"/>
        <v>6.0138765891092662E-3</v>
      </c>
      <c r="Q88" s="304">
        <f t="shared" si="18"/>
        <v>2.7929057783286772E-3</v>
      </c>
      <c r="R88" s="304">
        <f t="shared" si="18"/>
        <v>1.7503361644087669E-3</v>
      </c>
      <c r="S88" s="304">
        <f t="shared" si="18"/>
        <v>1.6695044837657812E-3</v>
      </c>
      <c r="T88" s="304">
        <f t="shared" si="18"/>
        <v>1.5165550366668867E-3</v>
      </c>
      <c r="U88" s="304">
        <f t="shared" si="18"/>
        <v>1.2380043807421752E-3</v>
      </c>
      <c r="V88" s="304">
        <f t="shared" si="18"/>
        <v>1.5923490996355059E-3</v>
      </c>
      <c r="W88" s="304">
        <f t="shared" si="18"/>
        <v>1.5073020689377354E-3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1.4227104758549292E-3</v>
      </c>
      <c r="C89" s="304">
        <f t="shared" si="19"/>
        <v>2.433624949346163E-3</v>
      </c>
      <c r="D89" s="304">
        <f t="shared" si="19"/>
        <v>2.765058566420159E-3</v>
      </c>
      <c r="E89" s="304">
        <f t="shared" si="19"/>
        <v>2.7104306968846748E-3</v>
      </c>
      <c r="F89" s="304">
        <f t="shared" si="19"/>
        <v>2.9694249778020867E-3</v>
      </c>
      <c r="G89" s="304">
        <f t="shared" si="19"/>
        <v>3.4145973931469136E-3</v>
      </c>
      <c r="H89" s="304">
        <f t="shared" si="19"/>
        <v>2.0671775435085636E-3</v>
      </c>
      <c r="I89" s="304">
        <f t="shared" si="19"/>
        <v>3.4374932126637267E-3</v>
      </c>
      <c r="J89" s="304">
        <f t="shared" si="19"/>
        <v>3.0494024812757546E-3</v>
      </c>
      <c r="K89" s="304">
        <f t="shared" si="19"/>
        <v>3.1428088988181926E-3</v>
      </c>
      <c r="L89" s="304">
        <f t="shared" si="19"/>
        <v>3.6801177756349709E-3</v>
      </c>
      <c r="M89" s="304">
        <f t="shared" si="19"/>
        <v>2.6516409655690434E-3</v>
      </c>
      <c r="N89" s="304">
        <f t="shared" si="19"/>
        <v>1.8509300387902355E-3</v>
      </c>
      <c r="O89" s="304">
        <f t="shared" si="19"/>
        <v>1.6902604925247955E-3</v>
      </c>
      <c r="P89" s="304">
        <f t="shared" si="19"/>
        <v>1.669041804467587E-3</v>
      </c>
      <c r="Q89" s="304">
        <f t="shared" si="19"/>
        <v>8.4259364779020731E-4</v>
      </c>
      <c r="R89" s="304">
        <f t="shared" si="19"/>
        <v>5.6740528105028959E-4</v>
      </c>
      <c r="S89" s="304">
        <f t="shared" si="19"/>
        <v>5.4199376561778168E-4</v>
      </c>
      <c r="T89" s="304">
        <f t="shared" si="19"/>
        <v>5.0321228086464866E-4</v>
      </c>
      <c r="U89" s="304">
        <f t="shared" si="19"/>
        <v>4.4873463494354772E-4</v>
      </c>
      <c r="V89" s="304">
        <f t="shared" si="19"/>
        <v>5.4958114495175844E-4</v>
      </c>
      <c r="W89" s="304">
        <f t="shared" si="19"/>
        <v>5.1228284398044464E-4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1.6748942733565728E-2</v>
      </c>
      <c r="C90" s="304">
        <f t="shared" si="20"/>
        <v>1.0746782646757219E-2</v>
      </c>
      <c r="D90" s="304">
        <f t="shared" si="20"/>
        <v>8.479364971009774E-3</v>
      </c>
      <c r="E90" s="304">
        <f t="shared" si="20"/>
        <v>7.9691225860212302E-3</v>
      </c>
      <c r="F90" s="304">
        <f t="shared" si="20"/>
        <v>9.1178947320985065E-3</v>
      </c>
      <c r="G90" s="304">
        <f t="shared" si="20"/>
        <v>7.0162453219022331E-3</v>
      </c>
      <c r="H90" s="304">
        <f t="shared" si="20"/>
        <v>1.1556532706716617E-2</v>
      </c>
      <c r="I90" s="304">
        <f t="shared" si="20"/>
        <v>7.7589573343164794E-3</v>
      </c>
      <c r="J90" s="304">
        <f t="shared" si="20"/>
        <v>9.2585701531811837E-3</v>
      </c>
      <c r="K90" s="304">
        <f t="shared" si="20"/>
        <v>6.5653981396251006E-3</v>
      </c>
      <c r="L90" s="304">
        <f t="shared" si="20"/>
        <v>5.8007913840733552E-3</v>
      </c>
      <c r="M90" s="304">
        <f t="shared" si="20"/>
        <v>8.5523954757921426E-3</v>
      </c>
      <c r="N90" s="304">
        <f t="shared" si="20"/>
        <v>6.7784790399538124E-3</v>
      </c>
      <c r="O90" s="304">
        <f t="shared" si="20"/>
        <v>5.070883348013107E-3</v>
      </c>
      <c r="P90" s="304">
        <f t="shared" si="20"/>
        <v>4.3903741118020284E-3</v>
      </c>
      <c r="Q90" s="304">
        <f t="shared" si="20"/>
        <v>1.0621980479450286E-2</v>
      </c>
      <c r="R90" s="304">
        <f t="shared" si="20"/>
        <v>1.0632819429045549E-2</v>
      </c>
      <c r="S90" s="304">
        <f t="shared" si="20"/>
        <v>1.0294909186514916E-2</v>
      </c>
      <c r="T90" s="304">
        <f t="shared" si="20"/>
        <v>8.7824811671326688E-3</v>
      </c>
      <c r="U90" s="304">
        <f t="shared" si="20"/>
        <v>5.9441113312028284E-3</v>
      </c>
      <c r="V90" s="304">
        <f t="shared" si="20"/>
        <v>7.6697695266284508E-3</v>
      </c>
      <c r="W90" s="304">
        <f t="shared" si="20"/>
        <v>6.7147443748732157E-3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6.7449851548274875E-2</v>
      </c>
      <c r="C91" s="303">
        <f t="shared" si="21"/>
        <v>6.0657946030529653E-2</v>
      </c>
      <c r="D91" s="303">
        <f t="shared" si="21"/>
        <v>5.7231833391371466E-2</v>
      </c>
      <c r="E91" s="303">
        <f t="shared" si="21"/>
        <v>6.6595774360359822E-2</v>
      </c>
      <c r="F91" s="303">
        <f t="shared" si="21"/>
        <v>5.2991429297142782E-2</v>
      </c>
      <c r="G91" s="303">
        <f t="shared" si="21"/>
        <v>4.8117097137253102E-2</v>
      </c>
      <c r="H91" s="303">
        <f t="shared" si="21"/>
        <v>5.003744545833632E-2</v>
      </c>
      <c r="I91" s="303">
        <f t="shared" si="21"/>
        <v>3.0565462493611608E-2</v>
      </c>
      <c r="J91" s="303">
        <f t="shared" si="21"/>
        <v>3.3890572853436225E-2</v>
      </c>
      <c r="K91" s="303">
        <f t="shared" si="21"/>
        <v>3.4613087595959088E-2</v>
      </c>
      <c r="L91" s="303">
        <f t="shared" si="21"/>
        <v>3.0259843594072959E-2</v>
      </c>
      <c r="M91" s="303">
        <f t="shared" si="21"/>
        <v>3.9697784995131088E-2</v>
      </c>
      <c r="N91" s="303">
        <f t="shared" si="21"/>
        <v>5.1181888558123917E-2</v>
      </c>
      <c r="O91" s="303">
        <f t="shared" si="21"/>
        <v>8.368236775397267E-2</v>
      </c>
      <c r="P91" s="303">
        <f t="shared" si="21"/>
        <v>0.10045219658676806</v>
      </c>
      <c r="Q91" s="303">
        <f t="shared" si="21"/>
        <v>0.14241930381176734</v>
      </c>
      <c r="R91" s="303">
        <f t="shared" si="21"/>
        <v>0.15110515026173063</v>
      </c>
      <c r="S91" s="303">
        <f t="shared" si="21"/>
        <v>0.15889362920722788</v>
      </c>
      <c r="T91" s="303">
        <f t="shared" si="21"/>
        <v>0.16708940321477231</v>
      </c>
      <c r="U91" s="303">
        <f t="shared" si="21"/>
        <v>0.18470965666156985</v>
      </c>
      <c r="V91" s="303">
        <f t="shared" si="21"/>
        <v>0.17611675173652477</v>
      </c>
      <c r="W91" s="303">
        <f t="shared" si="21"/>
        <v>0.16820134769328252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0.41533181655336027</v>
      </c>
      <c r="C92" s="237">
        <f t="shared" si="22"/>
        <v>0.30828628164237226</v>
      </c>
      <c r="D92" s="237">
        <f t="shared" si="22"/>
        <v>0.2597221771910283</v>
      </c>
      <c r="E92" s="237">
        <f t="shared" si="22"/>
        <v>0.2503740819288699</v>
      </c>
      <c r="F92" s="237">
        <f t="shared" si="22"/>
        <v>0.255003797402578</v>
      </c>
      <c r="G92" s="237">
        <f t="shared" si="22"/>
        <v>0.1985566788736019</v>
      </c>
      <c r="H92" s="237">
        <f t="shared" si="22"/>
        <v>0.33903101188289314</v>
      </c>
      <c r="I92" s="237">
        <f t="shared" si="22"/>
        <v>0.2201953928568742</v>
      </c>
      <c r="J92" s="237">
        <f t="shared" si="22"/>
        <v>0.2615339324590556</v>
      </c>
      <c r="K92" s="237">
        <f t="shared" si="22"/>
        <v>0.20230496946471835</v>
      </c>
      <c r="L92" s="237">
        <f t="shared" si="22"/>
        <v>0.17875675610065467</v>
      </c>
      <c r="M92" s="237">
        <f t="shared" si="22"/>
        <v>0.26027475494607299</v>
      </c>
      <c r="N92" s="237">
        <f t="shared" si="22"/>
        <v>0.20937615250380093</v>
      </c>
      <c r="O92" s="237">
        <f t="shared" si="22"/>
        <v>0.18407079270832116</v>
      </c>
      <c r="P92" s="237">
        <f t="shared" si="22"/>
        <v>0.16642494673788241</v>
      </c>
      <c r="Q92" s="237">
        <f t="shared" si="22"/>
        <v>0.29787192084883279</v>
      </c>
      <c r="R92" s="237">
        <f t="shared" si="22"/>
        <v>0.30619991468508273</v>
      </c>
      <c r="S92" s="237">
        <f t="shared" si="22"/>
        <v>0.30837743415704527</v>
      </c>
      <c r="T92" s="237">
        <f t="shared" si="22"/>
        <v>0.28930764221932903</v>
      </c>
      <c r="U92" s="237">
        <f t="shared" si="22"/>
        <v>0.25279556092295591</v>
      </c>
      <c r="V92" s="237">
        <f t="shared" si="22"/>
        <v>0.26533168233171284</v>
      </c>
      <c r="W92" s="237">
        <f t="shared" si="22"/>
        <v>0.27378798526788695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46.992680734122345</v>
      </c>
      <c r="C96" s="322">
        <f t="shared" si="23"/>
        <v>46.591618570965259</v>
      </c>
      <c r="D96" s="322">
        <f t="shared" si="23"/>
        <v>49.805584172119161</v>
      </c>
      <c r="E96" s="322">
        <f t="shared" si="23"/>
        <v>38.926402584669802</v>
      </c>
      <c r="F96" s="322">
        <f t="shared" si="23"/>
        <v>39.884112700292349</v>
      </c>
      <c r="G96" s="322">
        <f t="shared" si="23"/>
        <v>48.234910780695401</v>
      </c>
      <c r="H96" s="322">
        <f t="shared" si="23"/>
        <v>32.546440634895063</v>
      </c>
      <c r="I96" s="322">
        <f t="shared" si="23"/>
        <v>42.710835100141765</v>
      </c>
      <c r="J96" s="322">
        <f t="shared" si="23"/>
        <v>38.929832884053326</v>
      </c>
      <c r="K96" s="322">
        <f t="shared" si="23"/>
        <v>31.771346046537609</v>
      </c>
      <c r="L96" s="322">
        <f t="shared" si="23"/>
        <v>39.788559686159473</v>
      </c>
      <c r="M96" s="322">
        <f t="shared" si="23"/>
        <v>31.206656222807709</v>
      </c>
      <c r="N96" s="322">
        <f t="shared" si="23"/>
        <v>25.527432909145674</v>
      </c>
      <c r="O96" s="322">
        <f t="shared" si="23"/>
        <v>25.195962775856948</v>
      </c>
      <c r="P96" s="322">
        <f t="shared" si="23"/>
        <v>24.691135455546899</v>
      </c>
      <c r="Q96" s="322">
        <f t="shared" si="23"/>
        <v>24.753744123945872</v>
      </c>
      <c r="R96" s="322">
        <f t="shared" si="23"/>
        <v>24.508317323265327</v>
      </c>
      <c r="S96" s="322">
        <f t="shared" si="23"/>
        <v>23.922607623122374</v>
      </c>
      <c r="T96" s="322">
        <f t="shared" si="23"/>
        <v>22.913765035024948</v>
      </c>
      <c r="U96" s="322">
        <f t="shared" si="23"/>
        <v>20.933182612234173</v>
      </c>
      <c r="V96" s="322">
        <f t="shared" si="23"/>
        <v>23.086193885808729</v>
      </c>
      <c r="W96" s="322">
        <f t="shared" si="23"/>
        <v>23.200045613956405</v>
      </c>
      <c r="DA96" s="95"/>
    </row>
    <row r="97" spans="1:105" ht="12" customHeight="1" x14ac:dyDescent="0.25">
      <c r="A97" s="55" t="s">
        <v>92</v>
      </c>
      <c r="B97" s="332">
        <f>IF(B$6=0,0,B$6/OIS!B$5*1000)</f>
        <v>1.328911423477763</v>
      </c>
      <c r="C97" s="332">
        <f>IF(C$6=0,0,C$6/OIS!C$5*1000)</f>
        <v>1.1592436856639317</v>
      </c>
      <c r="D97" s="332">
        <f>IF(D$6=0,0,D$6/OIS!D$5*1000)</f>
        <v>1.1100448709809514</v>
      </c>
      <c r="E97" s="332">
        <f>IF(E$6=0,0,E$6/OIS!E$5*1000)</f>
        <v>0.8547724748009321</v>
      </c>
      <c r="F97" s="332">
        <f>IF(F$6=0,0,F$6/OIS!F$5*1000)</f>
        <v>0.79980235034326108</v>
      </c>
      <c r="G97" s="332">
        <f>IF(G$6=0,0,G$6/OIS!G$5*1000)</f>
        <v>0.76242916122391091</v>
      </c>
      <c r="H97" s="332">
        <f>IF(H$6=0,0,H$6/OIS!H$5*1000)</f>
        <v>0.91022814889041059</v>
      </c>
      <c r="I97" s="332">
        <f>IF(I$6=0,0,I$6/OIS!I$5*1000)</f>
        <v>0.7508471204444942</v>
      </c>
      <c r="J97" s="332">
        <f>IF(J$6=0,0,J$6/OIS!J$5*1000)</f>
        <v>0.80899789864189875</v>
      </c>
      <c r="K97" s="332">
        <f>IF(K$6=0,0,K$6/OIS!K$5*1000)</f>
        <v>0.55445459774697037</v>
      </c>
      <c r="L97" s="332">
        <f>IF(L$6=0,0,L$6/OIS!L$5*1000)</f>
        <v>0.61357877308037845</v>
      </c>
      <c r="M97" s="332">
        <f>IF(M$6=0,0,M$6/OIS!M$5*1000)</f>
        <v>0.69303876789205543</v>
      </c>
      <c r="N97" s="332">
        <f>IF(N$6=0,0,N$6/OIS!N$5*1000)</f>
        <v>0.46202715409128725</v>
      </c>
      <c r="O97" s="332">
        <f>IF(O$6=0,0,O$6/OIS!O$5*1000)</f>
        <v>0.45257795217328289</v>
      </c>
      <c r="P97" s="332">
        <f>IF(P$6=0,0,P$6/OIS!P$5*1000)</f>
        <v>0.4120725226087294</v>
      </c>
      <c r="Q97" s="332">
        <f>IF(Q$6=0,0,Q$6/OIS!Q$5*1000)</f>
        <v>0.58147792898654915</v>
      </c>
      <c r="R97" s="332">
        <f>IF(R$6=0,0,R$6/OIS!R$5*1000)</f>
        <v>0.60799601971508521</v>
      </c>
      <c r="S97" s="332">
        <f>IF(S$6=0,0,S$6/OIS!S$5*1000)</f>
        <v>0.62052138790423184</v>
      </c>
      <c r="T97" s="332">
        <f>IF(T$6=0,0,T$6/OIS!T$5*1000)</f>
        <v>0.60392178239700622</v>
      </c>
      <c r="U97" s="332">
        <f>IF(U$6=0,0,U$6/OIS!U$5*1000)</f>
        <v>0.56568375012967809</v>
      </c>
      <c r="V97" s="332">
        <f>IF(V$6=0,0,V$6/OIS!V$5*1000)</f>
        <v>0.57855060758542642</v>
      </c>
      <c r="W97" s="332">
        <f>IF(W$6=0,0,W$6/OIS!W$5*1000)</f>
        <v>0.66416824245004336</v>
      </c>
      <c r="DA97" s="67"/>
    </row>
    <row r="98" spans="1:105" ht="12" customHeight="1" x14ac:dyDescent="0.25">
      <c r="A98" s="202" t="s">
        <v>93</v>
      </c>
      <c r="B98" s="333">
        <f>IF(B$7=0,0,B$7/OIS!B$5*1000)</f>
        <v>0.70858114513206583</v>
      </c>
      <c r="C98" s="333">
        <f>IF(C$7=0,0,C$7/OIS!C$5*1000)</f>
        <v>0.58223662113021124</v>
      </c>
      <c r="D98" s="333">
        <f>IF(D$7=0,0,D$7/OIS!D$5*1000)</f>
        <v>0.54649747315331332</v>
      </c>
      <c r="E98" s="333">
        <f>IF(E$7=0,0,E$7/OIS!E$5*1000)</f>
        <v>0.4179281954625666</v>
      </c>
      <c r="F98" s="333">
        <f>IF(F$7=0,0,F$7/OIS!F$5*1000)</f>
        <v>0.40521842667436447</v>
      </c>
      <c r="G98" s="333">
        <f>IF(G$7=0,0,G$7/OIS!G$5*1000)</f>
        <v>0.38469330429411236</v>
      </c>
      <c r="H98" s="333">
        <f>IF(H$7=0,0,H$7/OIS!H$5*1000)</f>
        <v>0.45388031862077871</v>
      </c>
      <c r="I98" s="333">
        <f>IF(I$7=0,0,I$7/OIS!I$5*1000)</f>
        <v>0.37848360699938416</v>
      </c>
      <c r="J98" s="333">
        <f>IF(J$7=0,0,J$7/OIS!J$5*1000)</f>
        <v>0.40844794684859043</v>
      </c>
      <c r="K98" s="333">
        <f>IF(K$7=0,0,K$7/OIS!K$5*1000)</f>
        <v>0.27251515495374756</v>
      </c>
      <c r="L98" s="333">
        <f>IF(L$7=0,0,L$7/OIS!L$5*1000)</f>
        <v>0.30156906494219288</v>
      </c>
      <c r="M98" s="333">
        <f>IF(M$7=0,0,M$7/OIS!M$5*1000)</f>
        <v>0.341819060769323</v>
      </c>
      <c r="N98" s="333">
        <f>IF(N$7=0,0,N$7/OIS!N$5*1000)</f>
        <v>0.22693596934606819</v>
      </c>
      <c r="O98" s="333">
        <f>IF(O$7=0,0,O$7/OIS!O$5*1000)</f>
        <v>0.21423983325029392</v>
      </c>
      <c r="P98" s="333">
        <f>IF(P$7=0,0,P$7/OIS!P$5*1000)</f>
        <v>0.19353539301602105</v>
      </c>
      <c r="Q98" s="333">
        <f>IF(Q$7=0,0,Q$7/OIS!Q$5*1000)</f>
        <v>0.2943236764464448</v>
      </c>
      <c r="R98" s="333">
        <f>IF(R$7=0,0,R$7/OIS!R$5*1000)</f>
        <v>0.30497988067170051</v>
      </c>
      <c r="S98" s="333">
        <f>IF(S$7=0,0,S$7/OIS!S$5*1000)</f>
        <v>0.30746430386560453</v>
      </c>
      <c r="T98" s="333">
        <f>IF(T$7=0,0,T$7/OIS!T$5*1000)</f>
        <v>0.2918173483099189</v>
      </c>
      <c r="U98" s="333">
        <f>IF(U$7=0,0,U$7/OIS!U$5*1000)</f>
        <v>0.26097444609149772</v>
      </c>
      <c r="V98" s="333">
        <f>IF(V$7=0,0,V$7/OIS!V$5*1000)</f>
        <v>0.2765237853109595</v>
      </c>
      <c r="W98" s="333">
        <f>IF(W$7=0,0,W$7/OIS!W$5*1000)</f>
        <v>0.30827997479684283</v>
      </c>
      <c r="DA98" s="174"/>
    </row>
    <row r="99" spans="1:105" ht="12" customHeight="1" x14ac:dyDescent="0.25">
      <c r="A99" s="202" t="s">
        <v>94</v>
      </c>
      <c r="B99" s="333">
        <f>IF(B$8=0,0,B$8/OIS!B$5*1000)</f>
        <v>1.2611775635084794</v>
      </c>
      <c r="C99" s="333">
        <f>IF(C$8=0,0,C$8/OIS!C$5*1000)</f>
        <v>0.99685059721344049</v>
      </c>
      <c r="D99" s="333">
        <f>IF(D$8=0,0,D$8/OIS!D$5*1000)</f>
        <v>0.9227866790103576</v>
      </c>
      <c r="E99" s="333">
        <f>IF(E$8=0,0,E$8/OIS!E$5*1000)</f>
        <v>0.70224540320870432</v>
      </c>
      <c r="F99" s="333">
        <f>IF(F$8=0,0,F$8/OIS!F$5*1000)</f>
        <v>0.6978780056108328</v>
      </c>
      <c r="G99" s="333">
        <f>IF(G$8=0,0,G$8/OIS!G$5*1000)</f>
        <v>0.66068898254501418</v>
      </c>
      <c r="H99" s="333">
        <f>IF(H$8=0,0,H$8/OIS!H$5*1000)</f>
        <v>0.7732540500937557</v>
      </c>
      <c r="I99" s="333">
        <f>IF(I$8=0,0,I$8/OIS!I$5*1000)</f>
        <v>0.64959906831106817</v>
      </c>
      <c r="J99" s="333">
        <f>IF(J$8=0,0,J$8/OIS!J$5*1000)</f>
        <v>0.70178580514412303</v>
      </c>
      <c r="K99" s="333">
        <f>IF(K$8=0,0,K$8/OIS!K$5*1000)</f>
        <v>0.45961393986593191</v>
      </c>
      <c r="L99" s="333">
        <f>IF(L$8=0,0,L$8/OIS!L$5*1000)</f>
        <v>0.50860838704445321</v>
      </c>
      <c r="M99" s="333">
        <f>IF(M$8=0,0,M$8/OIS!M$5*1000)</f>
        <v>0.57791843745116966</v>
      </c>
      <c r="N99" s="333">
        <f>IF(N$8=0,0,N$8/OIS!N$5*1000)</f>
        <v>0.3825616747794256</v>
      </c>
      <c r="O99" s="333">
        <f>IF(O$8=0,0,O$8/OIS!O$5*1000)</f>
        <v>0.35154364910870101</v>
      </c>
      <c r="P99" s="333">
        <f>IF(P$8=0,0,P$8/OIS!P$5*1000)</f>
        <v>0.31567478259998921</v>
      </c>
      <c r="Q99" s="333">
        <f>IF(Q$8=0,0,Q$8/OIS!Q$5*1000)</f>
        <v>0.50656682874297876</v>
      </c>
      <c r="R99" s="333">
        <f>IF(R$8=0,0,R$8/OIS!R$5*1000)</f>
        <v>0.52170305580333476</v>
      </c>
      <c r="S99" s="333">
        <f>IF(S$8=0,0,S$8/OIS!S$5*1000)</f>
        <v>0.52151301802794603</v>
      </c>
      <c r="T99" s="333">
        <f>IF(T$8=0,0,T$8/OIS!T$5*1000)</f>
        <v>0.48619059471411924</v>
      </c>
      <c r="U99" s="333">
        <f>IF(U$8=0,0,U$8/OIS!U$5*1000)</f>
        <v>0.41979878786393271</v>
      </c>
      <c r="V99" s="333">
        <f>IF(V$8=0,0,V$8/OIS!V$5*1000)</f>
        <v>0.45702871612832441</v>
      </c>
      <c r="W99" s="333">
        <f>IF(W$8=0,0,W$8/OIS!W$5*1000)</f>
        <v>0.49827065034514512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0.46781917101330672</v>
      </c>
      <c r="C100" s="333">
        <f>IF(C$9=0,0,C$9/OIS!C$5*1000)</f>
        <v>0.41311720337990598</v>
      </c>
      <c r="D100" s="333">
        <f>IF(D$9=0,0,D$9/OIS!D$5*1000)</f>
        <v>0.39712949357252858</v>
      </c>
      <c r="E100" s="333">
        <f>IF(E$9=0,0,E$9/OIS!E$5*1000)</f>
        <v>0.30620867088980547</v>
      </c>
      <c r="F100" s="333">
        <f>IF(F$9=0,0,F$9/OIS!F$5*1000)</f>
        <v>0.2845316456951979</v>
      </c>
      <c r="G100" s="333">
        <f>IF(G$9=0,0,G$9/OIS!G$5*1000)</f>
        <v>0.27145881521519083</v>
      </c>
      <c r="H100" s="333">
        <f>IF(H$9=0,0,H$9/OIS!H$5*1000)</f>
        <v>0.32483656646784698</v>
      </c>
      <c r="I100" s="333">
        <f>IF(I$9=0,0,I$9/OIS!I$5*1000)</f>
        <v>0.26738634592596283</v>
      </c>
      <c r="J100" s="333">
        <f>IF(J$9=0,0,J$9/OIS!J$5*1000)</f>
        <v>0.28800324651326581</v>
      </c>
      <c r="K100" s="333">
        <f>IF(K$9=0,0,K$9/OIS!K$5*1000)</f>
        <v>0.19842520745556352</v>
      </c>
      <c r="L100" s="333">
        <f>IF(L$9=0,0,L$9/OIS!L$5*1000)</f>
        <v>0.21958504544061316</v>
      </c>
      <c r="M100" s="333">
        <f>IF(M$9=0,0,M$9/OIS!M$5*1000)</f>
        <v>0.24785429165953338</v>
      </c>
      <c r="N100" s="333">
        <f>IF(N$9=0,0,N$9/OIS!N$5*1000)</f>
        <v>0.16536892706207423</v>
      </c>
      <c r="O100" s="333">
        <f>IF(O$9=0,0,O$9/OIS!O$5*1000)</f>
        <v>0.16311538750415433</v>
      </c>
      <c r="P100" s="333">
        <f>IF(P$9=0,0,P$9/OIS!P$5*1000)</f>
        <v>0.14873104172112778</v>
      </c>
      <c r="Q100" s="333">
        <f>IF(Q$9=0,0,Q$9/OIS!Q$5*1000)</f>
        <v>0.2069015772372495</v>
      </c>
      <c r="R100" s="333">
        <f>IF(R$9=0,0,R$9/OIS!R$5*1000)</f>
        <v>0.21672481955728301</v>
      </c>
      <c r="S100" s="333">
        <f>IF(S$9=0,0,S$9/OIS!S$5*1000)</f>
        <v>0.22172176343335753</v>
      </c>
      <c r="T100" s="333">
        <f>IF(T$9=0,0,T$9/OIS!T$5*1000)</f>
        <v>0.21683031210249451</v>
      </c>
      <c r="U100" s="333">
        <f>IF(U$9=0,0,U$9/OIS!U$5*1000)</f>
        <v>0.20483397747352372</v>
      </c>
      <c r="V100" s="333">
        <f>IF(V$9=0,0,V$9/OIS!V$5*1000)</f>
        <v>0.20814620890810004</v>
      </c>
      <c r="W100" s="333">
        <f>IF(W$9=0,0,W$9/OIS!W$5*1000)</f>
        <v>0.24023314942981502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1.1447332390226999</v>
      </c>
      <c r="C101" s="334">
        <f>IF(C$10=0,0,C$10/OIS!C$5*1000)</f>
        <v>1.1483560213248172</v>
      </c>
      <c r="D101" s="334">
        <f>IF(D$10=0,0,D$10/OIS!D$5*1000)</f>
        <v>1.2773691919812946</v>
      </c>
      <c r="E101" s="334">
        <f>IF(E$10=0,0,E$10/OIS!E$5*1000)</f>
        <v>0.96104132538456055</v>
      </c>
      <c r="F101" s="334">
        <f>IF(F$10=0,0,F$10/OIS!F$5*1000)</f>
        <v>0.96789760850970308</v>
      </c>
      <c r="G101" s="334">
        <f>IF(G$10=0,0,G$10/OIS!G$5*1000)</f>
        <v>1.224268455620285</v>
      </c>
      <c r="H101" s="334">
        <f>IF(H$10=0,0,H$10/OIS!H$5*1000)</f>
        <v>0.84424189064210065</v>
      </c>
      <c r="I101" s="334">
        <f>IF(I$10=0,0,I$10/OIS!I$5*1000)</f>
        <v>1.1628480989735053</v>
      </c>
      <c r="J101" s="334">
        <f>IF(J$10=0,0,J$10/OIS!J$5*1000)</f>
        <v>1.0381889870520618</v>
      </c>
      <c r="K101" s="334">
        <f>IF(K$10=0,0,K$10/OIS!K$5*1000)</f>
        <v>0.81889727744610508</v>
      </c>
      <c r="L101" s="334">
        <f>IF(L$10=0,0,L$10/OIS!L$5*1000)</f>
        <v>1.1288349776433357</v>
      </c>
      <c r="M101" s="334">
        <f>IF(M$10=0,0,M$10/OIS!M$5*1000)</f>
        <v>0.78507108467203268</v>
      </c>
      <c r="N101" s="334">
        <f>IF(N$10=0,0,N$10/OIS!N$5*1000)</f>
        <v>0.50756744902033379</v>
      </c>
      <c r="O101" s="334">
        <f>IF(O$10=0,0,O$10/OIS!O$5*1000)</f>
        <v>0.49308379394596058</v>
      </c>
      <c r="P101" s="334">
        <f>IF(P$10=0,0,P$10/OIS!P$5*1000)</f>
        <v>0.56788885473869355</v>
      </c>
      <c r="Q101" s="334">
        <f>IF(Q$10=0,0,Q$10/OIS!Q$5*1000)</f>
        <v>0.55632339180634172</v>
      </c>
      <c r="R101" s="334">
        <f>IF(R$10=0,0,R$10/OIS!R$5*1000)</f>
        <v>0.59321130851698778</v>
      </c>
      <c r="S101" s="334">
        <f>IF(S$10=0,0,S$10/OIS!S$5*1000)</f>
        <v>0.60223059006217661</v>
      </c>
      <c r="T101" s="334">
        <f>IF(T$10=0,0,T$10/OIS!T$5*1000)</f>
        <v>0.58236887688639216</v>
      </c>
      <c r="U101" s="334">
        <f>IF(U$10=0,0,U$10/OIS!U$5*1000)</f>
        <v>0.55331759977615969</v>
      </c>
      <c r="V101" s="334">
        <f>IF(V$10=0,0,V$10/OIS!V$5*1000)</f>
        <v>0.64450322949274941</v>
      </c>
      <c r="W101" s="334">
        <f>IF(W$10=0,0,W$10/OIS!W$5*1000)</f>
        <v>0.66314034291171176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6.1760473495100001</v>
      </c>
      <c r="C102" s="350">
        <f>IF(C$16=0,0,C$16/OIS!C$5*1000)</f>
        <v>9.2368928261865495</v>
      </c>
      <c r="D102" s="350">
        <f>IF(D$16=0,0,D$16/OIS!D$5*1000)</f>
        <v>11.129788515286487</v>
      </c>
      <c r="E102" s="350">
        <f>IF(E$16=0,0,E$16/OIS!E$5*1000)</f>
        <v>8.6486373540981454</v>
      </c>
      <c r="F102" s="350">
        <f>IF(F$16=0,0,F$16/OIS!F$5*1000)</f>
        <v>9.3286235284643872</v>
      </c>
      <c r="G102" s="350">
        <f>IF(G$16=0,0,G$16/OIS!G$5*1000)</f>
        <v>12.821701057471898</v>
      </c>
      <c r="H102" s="350">
        <f>IF(H$16=0,0,H$16/OIS!H$5*1000)</f>
        <v>5.7679619985093709</v>
      </c>
      <c r="I102" s="350">
        <f>IF(I$16=0,0,I$16/OIS!I$5*1000)</f>
        <v>11.292864633468849</v>
      </c>
      <c r="J102" s="350">
        <f>IF(J$16=0,0,J$16/OIS!J$5*1000)</f>
        <v>9.2735937432085365</v>
      </c>
      <c r="K102" s="350">
        <f>IF(K$16=0,0,K$16/OIS!K$5*1000)</f>
        <v>8.1517865052864984</v>
      </c>
      <c r="L102" s="350">
        <f>IF(L$16=0,0,L$16/OIS!L$5*1000)</f>
        <v>11.322959376676636</v>
      </c>
      <c r="M102" s="350">
        <f>IF(M$16=0,0,M$16/OIS!M$5*1000)</f>
        <v>6.9397797187469461</v>
      </c>
      <c r="N102" s="350">
        <f>IF(N$16=0,0,N$16/OIS!N$5*1000)</f>
        <v>5.1090482903117742</v>
      </c>
      <c r="O102" s="350">
        <f>IF(O$16=0,0,O$16/OIS!O$5*1000)</f>
        <v>4.8729804465543394</v>
      </c>
      <c r="P102" s="350">
        <f>IF(P$16=0,0,P$16/OIS!P$5*1000)</f>
        <v>4.7687476866647875</v>
      </c>
      <c r="Q102" s="350">
        <f>IF(Q$16=0,0,Q$16/OIS!Q$5*1000)</f>
        <v>3.0000048307673999</v>
      </c>
      <c r="R102" s="350">
        <f>IF(R$16=0,0,R$16/OIS!R$5*1000)</f>
        <v>2.5575107784038313</v>
      </c>
      <c r="S102" s="350">
        <f>IF(S$16=0,0,S$16/OIS!S$5*1000)</f>
        <v>2.4130838903011251</v>
      </c>
      <c r="T102" s="350">
        <f>IF(T$16=0,0,T$16/OIS!T$5*1000)</f>
        <v>2.3377988423407534</v>
      </c>
      <c r="U102" s="350">
        <f>IF(U$16=0,0,U$16/OIS!U$5*1000)</f>
        <v>2.1963351901201977</v>
      </c>
      <c r="V102" s="350">
        <f>IF(V$16=0,0,V$16/OIS!V$5*1000)</f>
        <v>2.4944998849737283</v>
      </c>
      <c r="W102" s="350">
        <f>IF(W$16=0,0,W$16/OIS!W$5*1000)</f>
        <v>2.4354450043625779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10.664604674180024</v>
      </c>
      <c r="C103" s="350">
        <f>IF(C$27=0,0,C$27/OIS!C$5*1000)</f>
        <v>12.260717959576089</v>
      </c>
      <c r="D103" s="350">
        <f>IF(D$27=0,0,D$27/OIS!D$5*1000)</f>
        <v>14.438154131892139</v>
      </c>
      <c r="E103" s="350">
        <f>IF(E$27=0,0,E$27/OIS!E$5*1000)</f>
        <v>11.507569237901432</v>
      </c>
      <c r="F103" s="350">
        <f>IF(F$27=0,0,F$27/OIS!F$5*1000)</f>
        <v>11.485031642835247</v>
      </c>
      <c r="G103" s="350">
        <f>IF(G$27=0,0,G$27/OIS!G$5*1000)</f>
        <v>15.315215026258718</v>
      </c>
      <c r="H103" s="350">
        <f>IF(H$27=0,0,H$27/OIS!H$5*1000)</f>
        <v>8.5806685393388857</v>
      </c>
      <c r="I103" s="350">
        <f>IF(I$27=0,0,I$27/OIS!I$5*1000)</f>
        <v>13.094883078522445</v>
      </c>
      <c r="J103" s="350">
        <f>IF(J$27=0,0,J$27/OIS!J$5*1000)</f>
        <v>11.252059677368536</v>
      </c>
      <c r="K103" s="350">
        <f>IF(K$27=0,0,K$27/OIS!K$5*1000)</f>
        <v>10.804628681927282</v>
      </c>
      <c r="L103" s="350">
        <f>IF(L$27=0,0,L$27/OIS!L$5*1000)</f>
        <v>13.080395342351851</v>
      </c>
      <c r="M103" s="350">
        <f>IF(M$27=0,0,M$27/OIS!M$5*1000)</f>
        <v>9.6906314242421665</v>
      </c>
      <c r="N103" s="350">
        <f>IF(N$27=0,0,N$27/OIS!N$5*1000)</f>
        <v>10.536471994606659</v>
      </c>
      <c r="O103" s="350">
        <f>IF(O$27=0,0,O$27/OIS!O$5*1000)</f>
        <v>10.595660505513846</v>
      </c>
      <c r="P103" s="350">
        <f>IF(P$27=0,0,P$27/OIS!P$5*1000)</f>
        <v>10.449190190463209</v>
      </c>
      <c r="Q103" s="350">
        <f>IF(Q$27=0,0,Q$27/OIS!Q$5*1000)</f>
        <v>7.8594051511118206</v>
      </c>
      <c r="R103" s="350">
        <f>IF(R$27=0,0,R$27/OIS!R$5*1000)</f>
        <v>7.8444234836162074</v>
      </c>
      <c r="S103" s="350">
        <f>IF(S$27=0,0,S$27/OIS!S$5*1000)</f>
        <v>7.4443579181757844</v>
      </c>
      <c r="T103" s="350">
        <f>IF(T$27=0,0,T$27/OIS!T$5*1000)</f>
        <v>7.4147292013935866</v>
      </c>
      <c r="U103" s="350">
        <f>IF(U$27=0,0,U$27/OIS!U$5*1000)</f>
        <v>7.202483872482409</v>
      </c>
      <c r="V103" s="350">
        <f>IF(V$27=0,0,V$27/OIS!V$5*1000)</f>
        <v>7.7175064050731725</v>
      </c>
      <c r="W103" s="350">
        <f>IF(W$27=0,0,W$27/OIS!W$5*1000)</f>
        <v>7.6606743674043587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1.5572957714264761</v>
      </c>
      <c r="C104" s="350">
        <f>IF(C$35=0,0,C$35/OIS!C$5*1000)</f>
        <v>2.602856935638477</v>
      </c>
      <c r="D104" s="350">
        <f>IF(D$35=0,0,D$35/OIS!D$5*1000)</f>
        <v>3.1551944492160233</v>
      </c>
      <c r="E104" s="350">
        <f>IF(E$35=0,0,E$35/OIS!E$5*1000)</f>
        <v>2.4098163223824245</v>
      </c>
      <c r="F104" s="350">
        <f>IF(F$35=0,0,F$35/OIS!F$5*1000)</f>
        <v>2.7269879614722932</v>
      </c>
      <c r="G104" s="350">
        <f>IF(G$35=0,0,G$35/OIS!G$5*1000)</f>
        <v>3.7930994768641484</v>
      </c>
      <c r="H104" s="350">
        <f>IF(H$35=0,0,H$35/OIS!H$5*1000)</f>
        <v>1.5553889206348281</v>
      </c>
      <c r="I104" s="350">
        <f>IF(I$35=0,0,I$35/OIS!I$5*1000)</f>
        <v>3.3895354630441155</v>
      </c>
      <c r="J104" s="350">
        <f>IF(J$35=0,0,J$35/OIS!J$5*1000)</f>
        <v>2.7480665551718673</v>
      </c>
      <c r="K104" s="350">
        <f>IF(K$35=0,0,K$35/OIS!K$5*1000)</f>
        <v>2.3081857577215792</v>
      </c>
      <c r="L104" s="350">
        <f>IF(L$35=0,0,L$35/OIS!L$5*1000)</f>
        <v>3.3785909195785613</v>
      </c>
      <c r="M104" s="350">
        <f>IF(M$35=0,0,M$35/OIS!M$5*1000)</f>
        <v>1.9189179198952722</v>
      </c>
      <c r="N104" s="350">
        <f>IF(N$35=0,0,N$35/OIS!N$5*1000)</f>
        <v>1.0954632012512442</v>
      </c>
      <c r="O104" s="350">
        <f>IF(O$35=0,0,O$35/OIS!O$5*1000)</f>
        <v>0.98243322159288338</v>
      </c>
      <c r="P104" s="350">
        <f>IF(P$35=0,0,P$35/OIS!P$5*1000)</f>
        <v>0.94769198727124426</v>
      </c>
      <c r="Q104" s="350">
        <f>IF(Q$35=0,0,Q$35/OIS!Q$5*1000)</f>
        <v>0.49695841414506808</v>
      </c>
      <c r="R104" s="350">
        <f>IF(R$35=0,0,R$35/OIS!R$5*1000)</f>
        <v>0.33659387630131204</v>
      </c>
      <c r="S104" s="350">
        <f>IF(S$35=0,0,S$35/OIS!S$5*1000)</f>
        <v>0.3141865709855885</v>
      </c>
      <c r="T104" s="350">
        <f>IF(T$35=0,0,T$35/OIS!T$5*1000)</f>
        <v>0.27481323149652398</v>
      </c>
      <c r="U104" s="350">
        <f>IF(U$35=0,0,U$35/OIS!U$5*1000)</f>
        <v>0.21164039099660245</v>
      </c>
      <c r="V104" s="350">
        <f>IF(V$35=0,0,V$35/OIS!V$5*1000)</f>
        <v>0.29155610558264966</v>
      </c>
      <c r="W104" s="350">
        <f>IF(W$35=0,0,W$35/OIS!W$5*1000)</f>
        <v>0.27302435879053816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0.99630560346437624</v>
      </c>
      <c r="C105" s="350">
        <f>IF(C$54=0,0,C$54/OIS!C$5*1000)</f>
        <v>1.0016379911566358</v>
      </c>
      <c r="D105" s="350">
        <f>IF(D$54=0,0,D$54/OIS!D$5*1000)</f>
        <v>1.0425397142736028</v>
      </c>
      <c r="E105" s="350">
        <f>IF(E$54=0,0,E$54/OIS!E$5*1000)</f>
        <v>0.77968736742174194</v>
      </c>
      <c r="F105" s="350">
        <f>IF(F$54=0,0,F$54/OIS!F$5*1000)</f>
        <v>0.90402519784329904</v>
      </c>
      <c r="G105" s="350">
        <f>IF(G$54=0,0,G$54/OIS!G$5*1000)</f>
        <v>1.10306892338129</v>
      </c>
      <c r="H105" s="350">
        <f>IF(H$54=0,0,H$54/OIS!H$5*1000)</f>
        <v>0.67318675193055799</v>
      </c>
      <c r="I105" s="350">
        <f>IF(I$54=0,0,I$54/OIS!I$5*1000)</f>
        <v>1.0141821420068371</v>
      </c>
      <c r="J105" s="350">
        <f>IF(J$54=0,0,J$54/OIS!J$5*1000)</f>
        <v>0.90986240243501759</v>
      </c>
      <c r="K105" s="350">
        <f>IF(K$54=0,0,K$54/OIS!K$5*1000)</f>
        <v>0.67563334858580604</v>
      </c>
      <c r="L105" s="350">
        <f>IF(L$54=0,0,L$54/OIS!L$5*1000)</f>
        <v>0.91796834704968233</v>
      </c>
      <c r="M105" s="350">
        <f>IF(M$54=0,0,M$54/OIS!M$5*1000)</f>
        <v>0.65048558725160099</v>
      </c>
      <c r="N105" s="350">
        <f>IF(N$54=0,0,N$54/OIS!N$5*1000)</f>
        <v>0.39061033653009625</v>
      </c>
      <c r="O105" s="350">
        <f>IF(O$54=0,0,O$54/OIS!O$5*1000)</f>
        <v>0.32402932208747609</v>
      </c>
      <c r="P105" s="350">
        <f>IF(P$54=0,0,P$54/OIS!P$5*1000)</f>
        <v>0.29810330064474916</v>
      </c>
      <c r="Q105" s="350">
        <f>IF(Q$54=0,0,Q$54/OIS!Q$5*1000)</f>
        <v>0.3529260094347591</v>
      </c>
      <c r="R105" s="350">
        <f>IF(R$54=0,0,R$54/OIS!R$5*1000)</f>
        <v>0.31739645542662337</v>
      </c>
      <c r="S105" s="350">
        <f>IF(S$54=0,0,S$54/OIS!S$5*1000)</f>
        <v>0.29918587786389933</v>
      </c>
      <c r="T105" s="350">
        <f>IF(T$54=0,0,T$54/OIS!T$5*1000)</f>
        <v>0.24752018362754985</v>
      </c>
      <c r="U105" s="350">
        <f>IF(U$54=0,0,U$54/OIS!U$5*1000)</f>
        <v>0.15973798379804849</v>
      </c>
      <c r="V105" s="350">
        <f>IF(V$54=0,0,V$54/OIS!V$5*1000)</f>
        <v>0.22651480326763115</v>
      </c>
      <c r="W105" s="350">
        <f>IF(W$54=0,0,W$54/OIS!W$5*1000)</f>
        <v>0.20263683788407574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3.1696493393720293</v>
      </c>
      <c r="C106" s="350">
        <f>IF(C$68=0,0,C$68/OIS!C$5*1000)</f>
        <v>2.8261518847526332</v>
      </c>
      <c r="D106" s="350">
        <f>IF(D$68=0,0,D$68/OIS!D$5*1000)</f>
        <v>2.8504648952986527</v>
      </c>
      <c r="E106" s="350">
        <f>IF(E$68=0,0,E$68/OIS!E$5*1000)</f>
        <v>2.592333923189198</v>
      </c>
      <c r="F106" s="350">
        <f>IF(F$68=0,0,F$68/OIS!F$5*1000)</f>
        <v>2.1135161382368168</v>
      </c>
      <c r="G106" s="350">
        <f>IF(G$68=0,0,G$68/OIS!G$5*1000)</f>
        <v>2.3209238874414582</v>
      </c>
      <c r="H106" s="350">
        <f>IF(H$68=0,0,H$68/OIS!H$5*1000)</f>
        <v>1.6285407481315428</v>
      </c>
      <c r="I106" s="350">
        <f>IF(I$68=0,0,I$68/OIS!I$5*1000)</f>
        <v>1.3054764283242135</v>
      </c>
      <c r="J106" s="350">
        <f>IF(J$68=0,0,J$68/OIS!J$5*1000)</f>
        <v>1.3193543375291066</v>
      </c>
      <c r="K106" s="350">
        <f>IF(K$68=0,0,K$68/OIS!K$5*1000)</f>
        <v>1.0997043837503349</v>
      </c>
      <c r="L106" s="350">
        <f>IF(L$68=0,0,L$68/OIS!L$5*1000)</f>
        <v>1.2039955929366224</v>
      </c>
      <c r="M106" s="350">
        <f>IF(M$68=0,0,M$68/OIS!M$5*1000)</f>
        <v>1.2388351291499899</v>
      </c>
      <c r="N106" s="350">
        <f>IF(N$68=0,0,N$68/OIS!N$5*1000)</f>
        <v>1.306542226330879</v>
      </c>
      <c r="O106" s="350">
        <f>IF(O$68=0,0,O$68/OIS!O$5*1000)</f>
        <v>2.1084578229246671</v>
      </c>
      <c r="P106" s="350">
        <f>IF(P$68=0,0,P$68/OIS!P$5*1000)</f>
        <v>2.4802787927311161</v>
      </c>
      <c r="Q106" s="350">
        <f>IF(Q$68=0,0,Q$68/OIS!Q$5*1000)</f>
        <v>3.5254110048669971</v>
      </c>
      <c r="R106" s="350">
        <f>IF(R$68=0,0,R$68/OIS!R$5*1000)</f>
        <v>3.703332971794183</v>
      </c>
      <c r="S106" s="350">
        <f>IF(S$68=0,0,S$68/OIS!S$5*1000)</f>
        <v>3.8011499453384103</v>
      </c>
      <c r="T106" s="350">
        <f>IF(T$68=0,0,T$68/OIS!T$5*1000)</f>
        <v>3.8286473251058348</v>
      </c>
      <c r="U106" s="350">
        <f>IF(U$68=0,0,U$68/OIS!U$5*1000)</f>
        <v>3.866560973139717</v>
      </c>
      <c r="V106" s="350">
        <f>IF(V$68=0,0,V$68/OIS!V$5*1000)</f>
        <v>4.0658654771282521</v>
      </c>
      <c r="W106" s="350">
        <f>IF(W$68=0,0,W$68/OIS!W$5*1000)</f>
        <v>3.9022789388130956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19.517555454015131</v>
      </c>
      <c r="C107" s="335">
        <f>IF(C$69=0,0,C$69/OIS!C$5*1000)</f>
        <v>14.363556844942574</v>
      </c>
      <c r="D107" s="335">
        <f>IF(D$69=0,0,D$69/OIS!D$5*1000)</f>
        <v>12.935614757453813</v>
      </c>
      <c r="E107" s="335">
        <f>IF(E$69=0,0,E$69/OIS!E$5*1000)</f>
        <v>9.7461623099302912</v>
      </c>
      <c r="F107" s="335">
        <f>IF(F$69=0,0,F$69/OIS!F$5*1000)</f>
        <v>10.170600194606941</v>
      </c>
      <c r="G107" s="335">
        <f>IF(G$69=0,0,G$69/OIS!G$5*1000)</f>
        <v>9.5773636903793786</v>
      </c>
      <c r="H107" s="335">
        <f>IF(H$69=0,0,H$69/OIS!H$5*1000)</f>
        <v>11.034252701634983</v>
      </c>
      <c r="I107" s="335">
        <f>IF(I$69=0,0,I$69/OIS!I$5*1000)</f>
        <v>9.4047291141208884</v>
      </c>
      <c r="J107" s="335">
        <f>IF(J$69=0,0,J$69/OIS!J$5*1000)</f>
        <v>10.181472284140325</v>
      </c>
      <c r="K107" s="335">
        <f>IF(K$69=0,0,K$69/OIS!K$5*1000)</f>
        <v>6.4275011917977922</v>
      </c>
      <c r="L107" s="335">
        <f>IF(L$69=0,0,L$69/OIS!L$5*1000)</f>
        <v>7.1124738594151493</v>
      </c>
      <c r="M107" s="335">
        <f>IF(M$69=0,0,M$69/OIS!M$5*1000)</f>
        <v>8.12230480107762</v>
      </c>
      <c r="N107" s="335">
        <f>IF(N$69=0,0,N$69/OIS!N$5*1000)</f>
        <v>5.3448356858158315</v>
      </c>
      <c r="O107" s="335">
        <f>IF(O$69=0,0,O$69/OIS!O$5*1000)</f>
        <v>4.6378408412013403</v>
      </c>
      <c r="P107" s="335">
        <f>IF(P$69=0,0,P$69/OIS!P$5*1000)</f>
        <v>4.109220903087234</v>
      </c>
      <c r="Q107" s="335">
        <f>IF(Q$69=0,0,Q$69/OIS!Q$5*1000)</f>
        <v>7.3734453104002622</v>
      </c>
      <c r="R107" s="335">
        <f>IF(R$69=0,0,R$69/OIS!R$5*1000)</f>
        <v>7.504444673458778</v>
      </c>
      <c r="S107" s="335">
        <f>IF(S$69=0,0,S$69/OIS!S$5*1000)</f>
        <v>7.377192357164251</v>
      </c>
      <c r="T107" s="335">
        <f>IF(T$69=0,0,T$69/OIS!T$5*1000)</f>
        <v>6.6291273366507681</v>
      </c>
      <c r="U107" s="335">
        <f>IF(U$69=0,0,U$69/OIS!U$5*1000)</f>
        <v>5.2918156403624037</v>
      </c>
      <c r="V107" s="335">
        <f>IF(V$69=0,0,V$69/OIS!V$5*1000)</f>
        <v>6.1254986623577325</v>
      </c>
      <c r="W107" s="335">
        <f>IF(W$69=0,0,W$69/OIS!W$5*1000)</f>
        <v>6.3518937467682015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ES: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681.35111130285611</v>
      </c>
      <c r="C5" s="225">
        <v>720.38987389968008</v>
      </c>
      <c r="D5" s="225">
        <v>797.23151386667598</v>
      </c>
      <c r="E5" s="225">
        <v>738.06065087503862</v>
      </c>
      <c r="F5" s="225">
        <v>996.39812346731787</v>
      </c>
      <c r="G5" s="225">
        <v>1358.5161698864249</v>
      </c>
      <c r="H5" s="225">
        <v>743.31443038753207</v>
      </c>
      <c r="I5" s="225">
        <v>1243.5505632322211</v>
      </c>
      <c r="J5" s="225">
        <v>1143.5566026432</v>
      </c>
      <c r="K5" s="225">
        <v>1106.948443746335</v>
      </c>
      <c r="L5" s="225">
        <v>1204.289434527934</v>
      </c>
      <c r="M5" s="225">
        <v>860.54743819856799</v>
      </c>
      <c r="N5" s="225">
        <v>1019.2992576089659</v>
      </c>
      <c r="O5" s="225">
        <v>1032.358405008566</v>
      </c>
      <c r="P5" s="225">
        <v>1007.546120521791</v>
      </c>
      <c r="Q5" s="225">
        <v>846.65432965326227</v>
      </c>
      <c r="R5" s="225">
        <v>848.55351444709981</v>
      </c>
      <c r="S5" s="225">
        <v>912.17219140320776</v>
      </c>
      <c r="T5" s="225">
        <v>932.61375338638925</v>
      </c>
      <c r="U5" s="225">
        <v>896.86902550526531</v>
      </c>
      <c r="V5" s="225">
        <v>798.20659566241488</v>
      </c>
      <c r="W5" s="225">
        <v>900.15346081222458</v>
      </c>
      <c r="DA5" s="89" t="s">
        <v>3125</v>
      </c>
    </row>
    <row r="6" spans="1:105" ht="12" customHeight="1" x14ac:dyDescent="0.25">
      <c r="A6" s="55" t="s">
        <v>92</v>
      </c>
      <c r="B6" s="261">
        <v>22.28068836945943</v>
      </c>
      <c r="C6" s="261">
        <v>22.160512537220651</v>
      </c>
      <c r="D6" s="261">
        <v>22.561127249415549</v>
      </c>
      <c r="E6" s="261">
        <v>20.862207504895441</v>
      </c>
      <c r="F6" s="261">
        <v>25.272043447960382</v>
      </c>
      <c r="G6" s="261">
        <v>27.860508890953589</v>
      </c>
      <c r="H6" s="261">
        <v>25.139829327921461</v>
      </c>
      <c r="I6" s="261">
        <v>27.96625922480294</v>
      </c>
      <c r="J6" s="261">
        <v>29.62403427112012</v>
      </c>
      <c r="K6" s="261">
        <v>25.0779480021219</v>
      </c>
      <c r="L6" s="261">
        <v>24.27168561149513</v>
      </c>
      <c r="M6" s="261">
        <v>23.920742525005629</v>
      </c>
      <c r="N6" s="261">
        <v>24.244357598852041</v>
      </c>
      <c r="O6" s="261">
        <v>24.725102107457541</v>
      </c>
      <c r="P6" s="261">
        <v>22.523692686647969</v>
      </c>
      <c r="Q6" s="261">
        <v>24.370175911957372</v>
      </c>
      <c r="R6" s="261">
        <v>25.632745729799339</v>
      </c>
      <c r="S6" s="261">
        <v>28.711690358499169</v>
      </c>
      <c r="T6" s="261">
        <v>30.181767070990851</v>
      </c>
      <c r="U6" s="261">
        <v>30.439315940839052</v>
      </c>
      <c r="V6" s="261">
        <v>24.88046517800413</v>
      </c>
      <c r="W6" s="261">
        <v>31.75121693467495</v>
      </c>
      <c r="DA6" s="67" t="s">
        <v>3126</v>
      </c>
    </row>
    <row r="7" spans="1:105" ht="12" customHeight="1" x14ac:dyDescent="0.25">
      <c r="A7" s="202" t="s">
        <v>93</v>
      </c>
      <c r="B7" s="226">
        <v>3.0331703087362212</v>
      </c>
      <c r="C7" s="226">
        <v>2.8426282889843679</v>
      </c>
      <c r="D7" s="226">
        <v>2.8383212179569872</v>
      </c>
      <c r="E7" s="226">
        <v>2.607387891283</v>
      </c>
      <c r="F7" s="226">
        <v>3.2707323391307419</v>
      </c>
      <c r="G7" s="226">
        <v>3.5913670283293651</v>
      </c>
      <c r="H7" s="226">
        <v>3.2035472818229649</v>
      </c>
      <c r="I7" s="226">
        <v>3.601941238716591</v>
      </c>
      <c r="J7" s="226">
        <v>3.8219043002739079</v>
      </c>
      <c r="K7" s="226">
        <v>3.15149258129372</v>
      </c>
      <c r="L7" s="226">
        <v>3.0498196665389412</v>
      </c>
      <c r="M7" s="226">
        <v>3.0156975448381429</v>
      </c>
      <c r="N7" s="226">
        <v>3.044209020142147</v>
      </c>
      <c r="O7" s="226">
        <v>2.9954710671697109</v>
      </c>
      <c r="P7" s="226">
        <v>2.7078020814675661</v>
      </c>
      <c r="Q7" s="226">
        <v>3.1510402708328491</v>
      </c>
      <c r="R7" s="226">
        <v>3.2845469990120351</v>
      </c>
      <c r="S7" s="226">
        <v>3.6352208201579019</v>
      </c>
      <c r="T7" s="226">
        <v>3.729533755221476</v>
      </c>
      <c r="U7" s="226">
        <v>3.5973153345127189</v>
      </c>
      <c r="V7" s="226">
        <v>3.0411279493730241</v>
      </c>
      <c r="W7" s="226">
        <v>3.7746728835997572</v>
      </c>
      <c r="DA7" s="174" t="s">
        <v>3127</v>
      </c>
    </row>
    <row r="8" spans="1:105" ht="12" customHeight="1" x14ac:dyDescent="0.25">
      <c r="A8" s="202" t="s">
        <v>94</v>
      </c>
      <c r="B8" s="226">
        <v>29.335278606769609</v>
      </c>
      <c r="C8" s="226">
        <v>26.43662079405259</v>
      </c>
      <c r="D8" s="226">
        <v>26.038269080149</v>
      </c>
      <c r="E8" s="226">
        <v>23.806910571984389</v>
      </c>
      <c r="F8" s="226">
        <v>30.604407841085251</v>
      </c>
      <c r="G8" s="226">
        <v>33.512997248442453</v>
      </c>
      <c r="H8" s="226">
        <v>29.656478233737129</v>
      </c>
      <c r="I8" s="226">
        <v>33.592097593900789</v>
      </c>
      <c r="J8" s="226">
        <v>35.684811892798038</v>
      </c>
      <c r="K8" s="226">
        <v>28.888558138600519</v>
      </c>
      <c r="L8" s="226">
        <v>27.954251436189931</v>
      </c>
      <c r="M8" s="226">
        <v>27.70700160576903</v>
      </c>
      <c r="N8" s="226">
        <v>27.888529387214209</v>
      </c>
      <c r="O8" s="226">
        <v>26.72501649224435</v>
      </c>
      <c r="P8" s="226">
        <v>24.015682356589011</v>
      </c>
      <c r="Q8" s="226">
        <v>29.465496524061901</v>
      </c>
      <c r="R8" s="226">
        <v>30.524103926685449</v>
      </c>
      <c r="S8" s="226">
        <v>33.500559443153378</v>
      </c>
      <c r="T8" s="226">
        <v>33.77128980986749</v>
      </c>
      <c r="U8" s="226">
        <v>31.4785471861864</v>
      </c>
      <c r="V8" s="226">
        <v>27.31513743635983</v>
      </c>
      <c r="W8" s="226">
        <v>33.186358179155768</v>
      </c>
      <c r="DA8" s="174" t="s">
        <v>3128</v>
      </c>
    </row>
    <row r="9" spans="1:105" ht="12" customHeight="1" x14ac:dyDescent="0.25">
      <c r="A9" s="202" t="s">
        <v>95</v>
      </c>
      <c r="B9" s="226">
        <v>7.7914341239749962</v>
      </c>
      <c r="C9" s="226">
        <v>7.8433433621960997</v>
      </c>
      <c r="D9" s="226">
        <v>8.0151702280309127</v>
      </c>
      <c r="E9" s="226">
        <v>7.4208795303023987</v>
      </c>
      <c r="F9" s="226">
        <v>8.9289924500580575</v>
      </c>
      <c r="G9" s="226">
        <v>9.8512841062584169</v>
      </c>
      <c r="H9" s="226">
        <v>8.9092833557340505</v>
      </c>
      <c r="I9" s="226">
        <v>9.8903256025588782</v>
      </c>
      <c r="J9" s="226">
        <v>10.473123686080751</v>
      </c>
      <c r="K9" s="226">
        <v>8.9111731693835843</v>
      </c>
      <c r="L9" s="226">
        <v>8.6248663200082341</v>
      </c>
      <c r="M9" s="226">
        <v>8.4947803849097205</v>
      </c>
      <c r="N9" s="226">
        <v>8.6163293116296664</v>
      </c>
      <c r="O9" s="226">
        <v>8.8460209001308119</v>
      </c>
      <c r="P9" s="226">
        <v>8.0697185670723321</v>
      </c>
      <c r="Q9" s="226">
        <v>8.6119515971653975</v>
      </c>
      <c r="R9" s="226">
        <v>9.0741591500457979</v>
      </c>
      <c r="S9" s="226">
        <v>10.18777777329022</v>
      </c>
      <c r="T9" s="226">
        <v>10.75892028740923</v>
      </c>
      <c r="U9" s="226">
        <v>10.93919548872911</v>
      </c>
      <c r="V9" s="226">
        <v>8.8871344144235671</v>
      </c>
      <c r="W9" s="226">
        <v>11.398627379218491</v>
      </c>
      <c r="DA9" s="174" t="s">
        <v>3129</v>
      </c>
    </row>
    <row r="10" spans="1:105" ht="12" customHeight="1" x14ac:dyDescent="0.25">
      <c r="A10" s="56" t="s">
        <v>96</v>
      </c>
      <c r="B10" s="262">
        <v>32.870298831127357</v>
      </c>
      <c r="C10" s="262">
        <v>35.278802324267261</v>
      </c>
      <c r="D10" s="262">
        <v>40.266541575223002</v>
      </c>
      <c r="E10" s="262">
        <v>36.286618667234187</v>
      </c>
      <c r="F10" s="262">
        <v>46.500704094521844</v>
      </c>
      <c r="G10" s="262">
        <v>65.246042383160415</v>
      </c>
      <c r="H10" s="262">
        <v>38.668931850892669</v>
      </c>
      <c r="I10" s="262">
        <v>64.577506510865859</v>
      </c>
      <c r="J10" s="262">
        <v>58.455506908033072</v>
      </c>
      <c r="K10" s="262">
        <v>54.999324962538182</v>
      </c>
      <c r="L10" s="262">
        <v>65.209821783141678</v>
      </c>
      <c r="M10" s="262">
        <v>41.902711733222432</v>
      </c>
      <c r="N10" s="262">
        <v>39.40336439687853</v>
      </c>
      <c r="O10" s="262">
        <v>39.616183182265708</v>
      </c>
      <c r="P10" s="262">
        <v>49.540054657520912</v>
      </c>
      <c r="Q10" s="262">
        <v>40.754781001055122</v>
      </c>
      <c r="R10" s="262">
        <v>43.836163175344581</v>
      </c>
      <c r="S10" s="262">
        <v>49.168663319102812</v>
      </c>
      <c r="T10" s="262">
        <v>51.672125384244538</v>
      </c>
      <c r="U10" s="262">
        <v>53.062914917570467</v>
      </c>
      <c r="V10" s="262">
        <v>49.797718277295431</v>
      </c>
      <c r="W10" s="262">
        <v>57.406902564035569</v>
      </c>
      <c r="DA10" s="68" t="s">
        <v>3130</v>
      </c>
    </row>
    <row r="11" spans="1:105" ht="12" customHeight="1" x14ac:dyDescent="0.25">
      <c r="A11" s="37" t="s">
        <v>160</v>
      </c>
      <c r="B11" s="228">
        <v>0.84144862966883016</v>
      </c>
      <c r="C11" s="228">
        <v>2.9114465599187112</v>
      </c>
      <c r="D11" s="228">
        <v>3.1672659214548768</v>
      </c>
      <c r="E11" s="228">
        <v>4.0936231381786312</v>
      </c>
      <c r="F11" s="228">
        <v>3.7869874262548162</v>
      </c>
      <c r="G11" s="228">
        <v>3.7649869791244139</v>
      </c>
      <c r="H11" s="228">
        <v>1.537458819042018</v>
      </c>
      <c r="I11" s="228">
        <v>2.71070429145627</v>
      </c>
      <c r="J11" s="228">
        <v>1.2223121694148309</v>
      </c>
      <c r="K11" s="228">
        <v>1.243942112251323</v>
      </c>
      <c r="L11" s="228">
        <v>1.7764872588805221</v>
      </c>
      <c r="M11" s="228">
        <v>1.067181008465987</v>
      </c>
      <c r="N11" s="228">
        <v>1.982359240863824</v>
      </c>
      <c r="O11" s="228">
        <v>1.1962780438150731</v>
      </c>
      <c r="P11" s="228">
        <v>0.96314314185161121</v>
      </c>
      <c r="Q11" s="228">
        <v>1.277328165244382</v>
      </c>
      <c r="R11" s="228">
        <v>1.178679525123894</v>
      </c>
      <c r="S11" s="228">
        <v>1.4491517971152279</v>
      </c>
      <c r="T11" s="228">
        <v>1.4634785517650211</v>
      </c>
      <c r="U11" s="228">
        <v>1.501505424810627</v>
      </c>
      <c r="V11" s="228">
        <v>1.578710897508492</v>
      </c>
      <c r="W11" s="228">
        <v>1.0359553475096319</v>
      </c>
      <c r="DA11" s="69" t="s">
        <v>3131</v>
      </c>
    </row>
    <row r="12" spans="1:105" ht="12" customHeight="1" x14ac:dyDescent="0.25">
      <c r="A12" s="37" t="s">
        <v>162</v>
      </c>
      <c r="B12" s="228">
        <v>0.6480846473421833</v>
      </c>
      <c r="C12" s="228">
        <v>6.3429695855528809</v>
      </c>
      <c r="D12" s="228">
        <v>12.53648712324909</v>
      </c>
      <c r="E12" s="228">
        <v>9.7855793634953745</v>
      </c>
      <c r="F12" s="228">
        <v>18.165441993074481</v>
      </c>
      <c r="G12" s="228">
        <v>37.968490765583368</v>
      </c>
      <c r="H12" s="228">
        <v>4.9831545059490763</v>
      </c>
      <c r="I12" s="228">
        <v>33.592908821340529</v>
      </c>
      <c r="J12" s="228">
        <v>25.702831927409189</v>
      </c>
      <c r="K12" s="228">
        <v>30.731582325249988</v>
      </c>
      <c r="L12" s="228">
        <v>39.590343695255221</v>
      </c>
      <c r="M12" s="228">
        <v>16.953775168830418</v>
      </c>
      <c r="N12" s="228">
        <v>23.138499237066888</v>
      </c>
      <c r="O12" s="228">
        <v>25.047704404902049</v>
      </c>
      <c r="P12" s="228">
        <v>21.715986444833959</v>
      </c>
      <c r="Q12" s="228">
        <v>4.4646678729591738</v>
      </c>
      <c r="R12" s="228">
        <v>4.5288245987709157</v>
      </c>
      <c r="S12" s="228">
        <v>3.9909821632014819</v>
      </c>
      <c r="T12" s="228">
        <v>3.967168655807809</v>
      </c>
      <c r="U12" s="228">
        <v>4.1880921857334688</v>
      </c>
      <c r="V12" s="228">
        <v>3.4595860705080268</v>
      </c>
      <c r="W12" s="228">
        <v>3.239886787338099</v>
      </c>
      <c r="DA12" s="69" t="s">
        <v>3132</v>
      </c>
    </row>
    <row r="13" spans="1:105" ht="12" customHeight="1" x14ac:dyDescent="0.25">
      <c r="A13" s="37" t="s">
        <v>97</v>
      </c>
      <c r="B13" s="228">
        <v>4.6756326803224424E-3</v>
      </c>
      <c r="C13" s="228">
        <v>2.645423753341699E-3</v>
      </c>
      <c r="D13" s="228">
        <v>2.6454237533411499E-3</v>
      </c>
      <c r="E13" s="228">
        <v>2.6454237533412072E-3</v>
      </c>
      <c r="F13" s="228">
        <v>3.568245992878622E-3</v>
      </c>
      <c r="G13" s="228">
        <v>8.3669216384746892E-3</v>
      </c>
      <c r="H13" s="228">
        <v>9.7761596426737922E-3</v>
      </c>
      <c r="I13" s="228">
        <v>1.506700714935119E-2</v>
      </c>
      <c r="J13" s="228">
        <v>5.7000421787439401E-2</v>
      </c>
      <c r="K13" s="228">
        <v>6.3635774330690828E-2</v>
      </c>
      <c r="L13" s="228">
        <v>6.7740990167509119E-2</v>
      </c>
      <c r="M13" s="228">
        <v>9.8852480572583848E-2</v>
      </c>
      <c r="N13" s="228">
        <v>0.15031177134539239</v>
      </c>
      <c r="O13" s="228">
        <v>0.16124955076751549</v>
      </c>
      <c r="P13" s="228">
        <v>0.16680262237719271</v>
      </c>
      <c r="Q13" s="228">
        <v>0.2926556421928006</v>
      </c>
      <c r="R13" s="228">
        <v>0.31163445429215542</v>
      </c>
      <c r="S13" s="228">
        <v>0.32325887313072232</v>
      </c>
      <c r="T13" s="228">
        <v>0.32509820528287198</v>
      </c>
      <c r="U13" s="228">
        <v>0.34103495425045749</v>
      </c>
      <c r="V13" s="228">
        <v>0.3412320255524357</v>
      </c>
      <c r="W13" s="228">
        <v>0.35728913252028571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16.9239495762316</v>
      </c>
      <c r="Q14" s="228">
        <v>15.6701770649317</v>
      </c>
      <c r="R14" s="228">
        <v>16.60010280260213</v>
      </c>
      <c r="S14" s="228">
        <v>19.563935525691051</v>
      </c>
      <c r="T14" s="228">
        <v>22.53465153376197</v>
      </c>
      <c r="U14" s="228">
        <v>24.834509451993231</v>
      </c>
      <c r="V14" s="228">
        <v>26.5776267414935</v>
      </c>
      <c r="W14" s="228">
        <v>30.12471562895556</v>
      </c>
      <c r="DA14" s="69" t="s">
        <v>3134</v>
      </c>
    </row>
    <row r="15" spans="1:105" ht="12" customHeight="1" x14ac:dyDescent="0.25">
      <c r="A15" s="37" t="s">
        <v>38</v>
      </c>
      <c r="B15" s="228">
        <v>31.376089921436019</v>
      </c>
      <c r="C15" s="228">
        <v>26.02174075504233</v>
      </c>
      <c r="D15" s="228">
        <v>24.560143106765679</v>
      </c>
      <c r="E15" s="228">
        <v>22.40477074180685</v>
      </c>
      <c r="F15" s="228">
        <v>24.54470642919966</v>
      </c>
      <c r="G15" s="228">
        <v>23.50419771681414</v>
      </c>
      <c r="H15" s="228">
        <v>32.138542366258903</v>
      </c>
      <c r="I15" s="228">
        <v>28.258826390919712</v>
      </c>
      <c r="J15" s="228">
        <v>31.473362389421599</v>
      </c>
      <c r="K15" s="228">
        <v>22.96016475070617</v>
      </c>
      <c r="L15" s="228">
        <v>23.77524983883842</v>
      </c>
      <c r="M15" s="228">
        <v>23.782903075353431</v>
      </c>
      <c r="N15" s="228">
        <v>14.132194147602419</v>
      </c>
      <c r="O15" s="228">
        <v>13.21095118278107</v>
      </c>
      <c r="P15" s="228">
        <v>9.7701728722265386</v>
      </c>
      <c r="Q15" s="228">
        <v>19.049952255727071</v>
      </c>
      <c r="R15" s="228">
        <v>21.216921794555489</v>
      </c>
      <c r="S15" s="228">
        <v>23.841334959964321</v>
      </c>
      <c r="T15" s="228">
        <v>23.381728437626862</v>
      </c>
      <c r="U15" s="228">
        <v>22.197772900782681</v>
      </c>
      <c r="V15" s="228">
        <v>17.840562542232981</v>
      </c>
      <c r="W15" s="228">
        <v>22.649055667711991</v>
      </c>
      <c r="DA15" s="69" t="s">
        <v>3135</v>
      </c>
    </row>
    <row r="16" spans="1:105" ht="12" customHeight="1" x14ac:dyDescent="0.25">
      <c r="A16" s="57" t="s">
        <v>3059</v>
      </c>
      <c r="B16" s="263">
        <v>79.18621088785072</v>
      </c>
      <c r="C16" s="263">
        <v>136.77628334715001</v>
      </c>
      <c r="D16" s="263">
        <v>177.9558016357575</v>
      </c>
      <c r="E16" s="263">
        <v>163.37796567113611</v>
      </c>
      <c r="F16" s="263">
        <v>236.46275538075901</v>
      </c>
      <c r="G16" s="263">
        <v>385.00322795117432</v>
      </c>
      <c r="H16" s="263">
        <v>123.9897658163287</v>
      </c>
      <c r="I16" s="263">
        <v>344.65329881756747</v>
      </c>
      <c r="J16" s="263">
        <v>277.87832877314509</v>
      </c>
      <c r="K16" s="263">
        <v>304.60464708984478</v>
      </c>
      <c r="L16" s="263">
        <v>370.43288272484273</v>
      </c>
      <c r="M16" s="263">
        <v>196.86038423416139</v>
      </c>
      <c r="N16" s="263">
        <v>224.00011784192739</v>
      </c>
      <c r="O16" s="263">
        <v>223.29110768237081</v>
      </c>
      <c r="P16" s="263">
        <v>218.03288188027361</v>
      </c>
      <c r="Q16" s="263">
        <v>104.01930269967821</v>
      </c>
      <c r="R16" s="263">
        <v>89.978988403864506</v>
      </c>
      <c r="S16" s="263">
        <v>93.069407856119511</v>
      </c>
      <c r="T16" s="263">
        <v>97.268390448570827</v>
      </c>
      <c r="U16" s="263">
        <v>97.900816519706723</v>
      </c>
      <c r="V16" s="263">
        <v>88.50509597526289</v>
      </c>
      <c r="W16" s="263">
        <v>96.586611653444621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8.0841901416443331</v>
      </c>
      <c r="D17" s="231">
        <v>8.3083013889592738</v>
      </c>
      <c r="E17" s="231">
        <v>8.240124916893576</v>
      </c>
      <c r="F17" s="231">
        <v>7.8403153285395959</v>
      </c>
      <c r="G17" s="231">
        <v>8.0408514495797618</v>
      </c>
      <c r="H17" s="231">
        <v>7.622052752633043</v>
      </c>
      <c r="I17" s="231">
        <v>4.9457877300691733</v>
      </c>
      <c r="J17" s="231">
        <v>3.2705731131391258</v>
      </c>
      <c r="K17" s="231">
        <v>2.6206272450502208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0.90427105064629998</v>
      </c>
      <c r="C19" s="231">
        <v>0.99245745426487453</v>
      </c>
      <c r="D19" s="231">
        <v>0.98920547054310115</v>
      </c>
      <c r="E19" s="231">
        <v>0.9949027888387596</v>
      </c>
      <c r="F19" s="231">
        <v>1.004332318556209</v>
      </c>
      <c r="G19" s="231">
        <v>1.0919819690215229</v>
      </c>
      <c r="H19" s="231">
        <v>1.00313406634327</v>
      </c>
      <c r="I19" s="231">
        <v>0.99513530530286987</v>
      </c>
      <c r="J19" s="231">
        <v>0.90991108217735461</v>
      </c>
      <c r="K19" s="231">
        <v>0.82682816268026604</v>
      </c>
      <c r="L19" s="231">
        <v>0.8027457635103139</v>
      </c>
      <c r="M19" s="231">
        <v>0.57037222960152756</v>
      </c>
      <c r="N19" s="231">
        <v>0.51076228945753666</v>
      </c>
      <c r="O19" s="231">
        <v>0.25274666530310569</v>
      </c>
      <c r="P19" s="231">
        <v>0.58226682354878401</v>
      </c>
      <c r="Q19" s="231">
        <v>1.294804819910466</v>
      </c>
      <c r="R19" s="231">
        <v>1.2656897901659181</v>
      </c>
      <c r="S19" s="231">
        <v>1.183274383193601</v>
      </c>
      <c r="T19" s="231">
        <v>1.0975729501975879</v>
      </c>
      <c r="U19" s="231">
        <v>1.2690535436030379</v>
      </c>
      <c r="V19" s="231">
        <v>1.094683222215592</v>
      </c>
      <c r="W19" s="231">
        <v>0.72751506031469781</v>
      </c>
      <c r="DA19" s="73" t="s">
        <v>3139</v>
      </c>
    </row>
    <row r="20" spans="1:105" ht="12" customHeight="1" x14ac:dyDescent="0.25">
      <c r="A20" s="46" t="s">
        <v>160</v>
      </c>
      <c r="B20" s="231">
        <v>20.56746655639326</v>
      </c>
      <c r="C20" s="231">
        <v>26.503127687229139</v>
      </c>
      <c r="D20" s="231">
        <v>25.605478585015511</v>
      </c>
      <c r="E20" s="231">
        <v>28.4743661829228</v>
      </c>
      <c r="F20" s="231">
        <v>34.3429841023761</v>
      </c>
      <c r="G20" s="231">
        <v>35.262402001385453</v>
      </c>
      <c r="H20" s="231">
        <v>15.702120840646289</v>
      </c>
      <c r="I20" s="231">
        <v>23.171034674209061</v>
      </c>
      <c r="J20" s="231">
        <v>11.575816127727171</v>
      </c>
      <c r="K20" s="231">
        <v>10.848798718233709</v>
      </c>
      <c r="L20" s="231">
        <v>15.651541340618</v>
      </c>
      <c r="M20" s="231">
        <v>10.04375043642559</v>
      </c>
      <c r="N20" s="231">
        <v>18.387747643975391</v>
      </c>
      <c r="O20" s="231">
        <v>11.3650855374408</v>
      </c>
      <c r="P20" s="231">
        <v>10.58232811176727</v>
      </c>
      <c r="Q20" s="231">
        <v>16.841463278635491</v>
      </c>
      <c r="R20" s="231">
        <v>15.80133476831233</v>
      </c>
      <c r="S20" s="231">
        <v>20.062036474947259</v>
      </c>
      <c r="T20" s="231">
        <v>20.615035560968408</v>
      </c>
      <c r="U20" s="231">
        <v>21.141464234056979</v>
      </c>
      <c r="V20" s="231">
        <v>18.998624093264532</v>
      </c>
      <c r="W20" s="231">
        <v>18.63081121690491</v>
      </c>
      <c r="DA20" s="73" t="s">
        <v>3140</v>
      </c>
    </row>
    <row r="21" spans="1:105" ht="12" customHeight="1" x14ac:dyDescent="0.25">
      <c r="A21" s="46" t="s">
        <v>70</v>
      </c>
      <c r="B21" s="231">
        <v>20.313965013439041</v>
      </c>
      <c r="C21" s="231">
        <v>22.622024208119289</v>
      </c>
      <c r="D21" s="231">
        <v>24.56493925218108</v>
      </c>
      <c r="E21" s="231">
        <v>34.815775359851592</v>
      </c>
      <c r="F21" s="231">
        <v>20.994110465036051</v>
      </c>
      <c r="G21" s="231">
        <v>11.312245445845811</v>
      </c>
      <c r="H21" s="231">
        <v>22.958620962652962</v>
      </c>
      <c r="I21" s="231">
        <v>22.20521201480225</v>
      </c>
      <c r="J21" s="231">
        <v>21.161178224441041</v>
      </c>
      <c r="K21" s="231">
        <v>16.211000954711</v>
      </c>
      <c r="L21" s="231">
        <v>15.83011128540617</v>
      </c>
      <c r="M21" s="231">
        <v>10.951483211390091</v>
      </c>
      <c r="N21" s="231">
        <v>6.4753625118050948</v>
      </c>
      <c r="O21" s="231">
        <v>1.4001546901483</v>
      </c>
      <c r="P21" s="231">
        <v>2.121125211951135</v>
      </c>
      <c r="Q21" s="231">
        <v>3.4433083457367419</v>
      </c>
      <c r="R21" s="231">
        <v>2.489147356292619</v>
      </c>
      <c r="S21" s="231">
        <v>1.307725657971357</v>
      </c>
      <c r="T21" s="231">
        <v>2.6512953264792372</v>
      </c>
      <c r="U21" s="231">
        <v>2.522657456213075</v>
      </c>
      <c r="V21" s="231">
        <v>2.096104598151272</v>
      </c>
      <c r="W21" s="231">
        <v>2.2537558110687819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1.207348176809542</v>
      </c>
      <c r="O22" s="231">
        <v>0.30184930851700847</v>
      </c>
      <c r="P22" s="231">
        <v>0.30184930851698399</v>
      </c>
      <c r="Q22" s="231">
        <v>0.30184930851821817</v>
      </c>
      <c r="R22" s="231">
        <v>0</v>
      </c>
      <c r="S22" s="231">
        <v>0</v>
      </c>
      <c r="T22" s="231">
        <v>0.30184930851829489</v>
      </c>
      <c r="U22" s="231">
        <v>0.60367408840834147</v>
      </c>
      <c r="V22" s="231">
        <v>0.30184930851877739</v>
      </c>
      <c r="W22" s="231">
        <v>0.16296821110006479</v>
      </c>
      <c r="DA22" s="73" t="s">
        <v>3142</v>
      </c>
    </row>
    <row r="23" spans="1:105" ht="12" customHeight="1" x14ac:dyDescent="0.25">
      <c r="A23" s="46" t="s">
        <v>162</v>
      </c>
      <c r="B23" s="231">
        <v>8.3231104091534025</v>
      </c>
      <c r="C23" s="231">
        <v>49.210494237472467</v>
      </c>
      <c r="D23" s="231">
        <v>88.925250425225741</v>
      </c>
      <c r="E23" s="231">
        <v>61.131006483958252</v>
      </c>
      <c r="F23" s="231">
        <v>140.43371548093711</v>
      </c>
      <c r="G23" s="231">
        <v>297.39840771163659</v>
      </c>
      <c r="H23" s="231">
        <v>50.11007494690174</v>
      </c>
      <c r="I23" s="231">
        <v>266.50876558359528</v>
      </c>
      <c r="J23" s="231">
        <v>213.97197273811599</v>
      </c>
      <c r="K23" s="231">
        <v>253.8696862274362</v>
      </c>
      <c r="L23" s="231">
        <v>317.84054504517297</v>
      </c>
      <c r="M23" s="231">
        <v>154.9396918429716</v>
      </c>
      <c r="N23" s="231">
        <v>176.8831761041599</v>
      </c>
      <c r="O23" s="231">
        <v>188.93051277462331</v>
      </c>
      <c r="P23" s="231">
        <v>183.30999589877001</v>
      </c>
      <c r="Q23" s="231">
        <v>60.633857070160417</v>
      </c>
      <c r="R23" s="231">
        <v>53.123668640909187</v>
      </c>
      <c r="S23" s="231">
        <v>52.800069325298168</v>
      </c>
      <c r="T23" s="231">
        <v>54.877854250912669</v>
      </c>
      <c r="U23" s="231">
        <v>54.069732952534508</v>
      </c>
      <c r="V23" s="231">
        <v>47.600413603493912</v>
      </c>
      <c r="W23" s="231">
        <v>56.225986639269422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29.07739785821872</v>
      </c>
      <c r="C25" s="231">
        <v>29.363989618419939</v>
      </c>
      <c r="D25" s="231">
        <v>29.562626513832789</v>
      </c>
      <c r="E25" s="231">
        <v>29.721789938671069</v>
      </c>
      <c r="F25" s="231">
        <v>31.847297685313901</v>
      </c>
      <c r="G25" s="231">
        <v>31.897339373705151</v>
      </c>
      <c r="H25" s="231">
        <v>26.593762247151361</v>
      </c>
      <c r="I25" s="231">
        <v>26.827363509588761</v>
      </c>
      <c r="J25" s="231">
        <v>26.988877487544372</v>
      </c>
      <c r="K25" s="231">
        <v>20.227705781733349</v>
      </c>
      <c r="L25" s="231">
        <v>20.307939290135089</v>
      </c>
      <c r="M25" s="231">
        <v>20.355086513772591</v>
      </c>
      <c r="N25" s="231">
        <v>20.535721115719959</v>
      </c>
      <c r="O25" s="231">
        <v>21.040758706338281</v>
      </c>
      <c r="P25" s="231">
        <v>21.13531652571945</v>
      </c>
      <c r="Q25" s="231">
        <v>21.50401987671686</v>
      </c>
      <c r="R25" s="231">
        <v>17.299147848184461</v>
      </c>
      <c r="S25" s="231">
        <v>17.716302014709122</v>
      </c>
      <c r="T25" s="231">
        <v>17.724783051494629</v>
      </c>
      <c r="U25" s="231">
        <v>18.29423424489077</v>
      </c>
      <c r="V25" s="231">
        <v>18.413421149618809</v>
      </c>
      <c r="W25" s="231">
        <v>18.585574714786741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92.510925436724506</v>
      </c>
      <c r="C27" s="263">
        <f t="shared" si="0"/>
        <v>117.54674553316191</v>
      </c>
      <c r="D27" s="263">
        <f t="shared" si="0"/>
        <v>148.22527650657733</v>
      </c>
      <c r="E27" s="263">
        <f t="shared" si="0"/>
        <v>140.11174430893098</v>
      </c>
      <c r="F27" s="263">
        <f t="shared" si="0"/>
        <v>185.90874509488674</v>
      </c>
      <c r="G27" s="263">
        <f t="shared" si="0"/>
        <v>290.79105417889554</v>
      </c>
      <c r="H27" s="263">
        <f t="shared" si="0"/>
        <v>120.59671912706456</v>
      </c>
      <c r="I27" s="263">
        <f t="shared" si="0"/>
        <v>251.77056318479171</v>
      </c>
      <c r="J27" s="263">
        <f t="shared" si="0"/>
        <v>214.0335404752658</v>
      </c>
      <c r="K27" s="263">
        <f t="shared" si="0"/>
        <v>254.26490300061852</v>
      </c>
      <c r="L27" s="263">
        <f t="shared" si="0"/>
        <v>268.20193040198922</v>
      </c>
      <c r="M27" s="263">
        <f t="shared" si="0"/>
        <v>175.89892215212359</v>
      </c>
      <c r="N27" s="263">
        <f t="shared" si="0"/>
        <v>297.15871707680236</v>
      </c>
      <c r="O27" s="263">
        <f t="shared" si="0"/>
        <v>310.70550978677937</v>
      </c>
      <c r="P27" s="263">
        <f t="shared" si="0"/>
        <v>305.47268423059262</v>
      </c>
      <c r="Q27" s="263">
        <f t="shared" si="0"/>
        <v>177.17679366065045</v>
      </c>
      <c r="R27" s="263">
        <f t="shared" si="0"/>
        <v>178.74407718215673</v>
      </c>
      <c r="S27" s="263">
        <f t="shared" si="0"/>
        <v>185.57466500591744</v>
      </c>
      <c r="T27" s="263">
        <f t="shared" si="0"/>
        <v>198.74942662294691</v>
      </c>
      <c r="U27" s="263">
        <f t="shared" si="0"/>
        <v>206.01250041299906</v>
      </c>
      <c r="V27" s="263">
        <f t="shared" si="0"/>
        <v>176.91023645066053</v>
      </c>
      <c r="W27" s="263">
        <f t="shared" si="0"/>
        <v>195.8377479956936</v>
      </c>
      <c r="DA27" s="70"/>
    </row>
    <row r="28" spans="1:105" ht="12" customHeight="1" x14ac:dyDescent="0.25">
      <c r="A28" s="60" t="s">
        <v>3072</v>
      </c>
      <c r="B28" s="264">
        <v>79.711970178553656</v>
      </c>
      <c r="C28" s="264">
        <v>108.36059471813709</v>
      </c>
      <c r="D28" s="264">
        <v>140.0062014671874</v>
      </c>
      <c r="E28" s="264">
        <v>132.86151412292469</v>
      </c>
      <c r="F28" s="264">
        <v>174.8432947733485</v>
      </c>
      <c r="G28" s="264">
        <v>278.88453557319781</v>
      </c>
      <c r="H28" s="264">
        <v>110.6079213742757</v>
      </c>
      <c r="I28" s="264">
        <v>239.8810578078386</v>
      </c>
      <c r="J28" s="264">
        <v>201.30806003847579</v>
      </c>
      <c r="K28" s="264">
        <v>245.19932505413789</v>
      </c>
      <c r="L28" s="264">
        <v>259.43496705114302</v>
      </c>
      <c r="M28" s="264">
        <v>167.05577490260089</v>
      </c>
      <c r="N28" s="264">
        <v>288.44591189291901</v>
      </c>
      <c r="O28" s="264">
        <v>304.03964110756368</v>
      </c>
      <c r="P28" s="264">
        <v>299.82687206282588</v>
      </c>
      <c r="Q28" s="264">
        <v>166.56668490770329</v>
      </c>
      <c r="R28" s="264">
        <v>168.1893944192893</v>
      </c>
      <c r="S28" s="264">
        <v>174.6444831220916</v>
      </c>
      <c r="T28" s="264">
        <v>189.12760566114801</v>
      </c>
      <c r="U28" s="264">
        <v>199.64607555332779</v>
      </c>
      <c r="V28" s="264">
        <v>169.65652833989691</v>
      </c>
      <c r="W28" s="264">
        <v>188.74288842439631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5.7379474389907834</v>
      </c>
      <c r="D29" s="232">
        <v>5.5932543383511399</v>
      </c>
      <c r="E29" s="232">
        <v>5.6372711614786732</v>
      </c>
      <c r="F29" s="232">
        <v>5.0937707202838256</v>
      </c>
      <c r="G29" s="232">
        <v>4.9642984448359666</v>
      </c>
      <c r="H29" s="232">
        <v>5.450713850339663</v>
      </c>
      <c r="I29" s="232">
        <v>3.0299097713010741</v>
      </c>
      <c r="J29" s="232">
        <v>2.0413138347327782</v>
      </c>
      <c r="K29" s="232">
        <v>8.0048947174937357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2.585095856818405</v>
      </c>
      <c r="C30" s="232">
        <v>2.8127974558314421</v>
      </c>
      <c r="D30" s="232">
        <v>2.814783369189203</v>
      </c>
      <c r="E30" s="232">
        <v>2.811304144975133</v>
      </c>
      <c r="F30" s="232">
        <v>2.8055457431376012</v>
      </c>
      <c r="G30" s="232">
        <v>3.0402837322069631</v>
      </c>
      <c r="H30" s="232">
        <v>2.8062774888317552</v>
      </c>
      <c r="I30" s="232">
        <v>2.8111621523959882</v>
      </c>
      <c r="J30" s="232">
        <v>2.581651616342592</v>
      </c>
      <c r="K30" s="232">
        <v>2.3441248273173501</v>
      </c>
      <c r="L30" s="232">
        <v>2.3588314071547041</v>
      </c>
      <c r="M30" s="232">
        <v>1.6494063022202621</v>
      </c>
      <c r="N30" s="232">
        <v>1.3975450923447139</v>
      </c>
      <c r="O30" s="232">
        <v>0.69702706004859882</v>
      </c>
      <c r="P30" s="232">
        <v>1.621995291177512</v>
      </c>
      <c r="Q30" s="232">
        <v>3.727547012215727</v>
      </c>
      <c r="R30" s="232">
        <v>3.4637932819846222</v>
      </c>
      <c r="S30" s="232">
        <v>3.2325674650448</v>
      </c>
      <c r="T30" s="232">
        <v>2.9966397433564711</v>
      </c>
      <c r="U30" s="232">
        <v>3.455009077437174</v>
      </c>
      <c r="V30" s="232">
        <v>2.998404435278244</v>
      </c>
      <c r="W30" s="232">
        <v>1.9866192021433471</v>
      </c>
      <c r="DA30" s="71" t="s">
        <v>3149</v>
      </c>
    </row>
    <row r="31" spans="1:105" ht="12" customHeight="1" x14ac:dyDescent="0.25">
      <c r="A31" s="59" t="s">
        <v>160</v>
      </c>
      <c r="B31" s="232">
        <v>26.67898434528643</v>
      </c>
      <c r="C31" s="232">
        <v>29.75035220482377</v>
      </c>
      <c r="D31" s="232">
        <v>26.6356083119983</v>
      </c>
      <c r="E31" s="232">
        <v>30.227866103374829</v>
      </c>
      <c r="F31" s="232">
        <v>36.342604543023263</v>
      </c>
      <c r="G31" s="232">
        <v>38.428189256216783</v>
      </c>
      <c r="H31" s="232">
        <v>15.53799917704322</v>
      </c>
      <c r="I31" s="232">
        <v>18.08408883987634</v>
      </c>
      <c r="J31" s="232">
        <v>11.39775532424653</v>
      </c>
      <c r="K31" s="232">
        <v>9.0226356878179867</v>
      </c>
      <c r="L31" s="232">
        <v>13.136958959847551</v>
      </c>
      <c r="M31" s="232">
        <v>8.3678953339928892</v>
      </c>
      <c r="N31" s="232">
        <v>12.929355710794621</v>
      </c>
      <c r="O31" s="232">
        <v>16.786676469442678</v>
      </c>
      <c r="P31" s="232">
        <v>18.242894787829758</v>
      </c>
      <c r="Q31" s="232">
        <v>36.214840379008528</v>
      </c>
      <c r="R31" s="232">
        <v>35.427634483888987</v>
      </c>
      <c r="S31" s="232">
        <v>46.652994120499429</v>
      </c>
      <c r="T31" s="232">
        <v>48.498429176006013</v>
      </c>
      <c r="U31" s="232">
        <v>52.035466201263972</v>
      </c>
      <c r="V31" s="232">
        <v>46.413076219039269</v>
      </c>
      <c r="W31" s="232">
        <v>44.189983751205979</v>
      </c>
      <c r="DA31" s="71" t="s">
        <v>3150</v>
      </c>
    </row>
    <row r="32" spans="1:105" ht="12" customHeight="1" x14ac:dyDescent="0.25">
      <c r="A32" s="59" t="s">
        <v>70</v>
      </c>
      <c r="B32" s="232">
        <v>29.06772289982797</v>
      </c>
      <c r="C32" s="232">
        <v>27.64148610600957</v>
      </c>
      <c r="D32" s="232">
        <v>29.575728212156129</v>
      </c>
      <c r="E32" s="232">
        <v>37.309218241765642</v>
      </c>
      <c r="F32" s="232">
        <v>21.481799768206109</v>
      </c>
      <c r="G32" s="232">
        <v>12.42303219591933</v>
      </c>
      <c r="H32" s="232">
        <v>30.823282108016471</v>
      </c>
      <c r="I32" s="232">
        <v>27.369845231637768</v>
      </c>
      <c r="J32" s="232">
        <v>25.990198445788799</v>
      </c>
      <c r="K32" s="232">
        <v>19.949058515457601</v>
      </c>
      <c r="L32" s="232">
        <v>18.828220820025749</v>
      </c>
      <c r="M32" s="232">
        <v>14.24399900807729</v>
      </c>
      <c r="N32" s="232">
        <v>8.3605616357461887</v>
      </c>
      <c r="O32" s="232">
        <v>3.3497275206067618</v>
      </c>
      <c r="P32" s="232">
        <v>4.7672551454015819</v>
      </c>
      <c r="Q32" s="232">
        <v>9.3311272561142093</v>
      </c>
      <c r="R32" s="232">
        <v>6.5252363513025209</v>
      </c>
      <c r="S32" s="232">
        <v>3.4353228353351728</v>
      </c>
      <c r="T32" s="232">
        <v>6.2519630731139326</v>
      </c>
      <c r="U32" s="232">
        <v>6.4170805840852267</v>
      </c>
      <c r="V32" s="232">
        <v>5.1799197423967609</v>
      </c>
      <c r="W32" s="232">
        <v>5.1711832551201509</v>
      </c>
      <c r="DA32" s="71" t="s">
        <v>3151</v>
      </c>
    </row>
    <row r="33" spans="1:105" ht="12" customHeight="1" x14ac:dyDescent="0.25">
      <c r="A33" s="59" t="s">
        <v>162</v>
      </c>
      <c r="B33" s="232">
        <v>21.380167076620861</v>
      </c>
      <c r="C33" s="232">
        <v>42.418011512481563</v>
      </c>
      <c r="D33" s="232">
        <v>75.386827235492618</v>
      </c>
      <c r="E33" s="232">
        <v>56.875854471330413</v>
      </c>
      <c r="F33" s="232">
        <v>109.1195739986977</v>
      </c>
      <c r="G33" s="232">
        <v>220.0287319440188</v>
      </c>
      <c r="H33" s="232">
        <v>55.98964875004458</v>
      </c>
      <c r="I33" s="232">
        <v>188.58605181262749</v>
      </c>
      <c r="J33" s="232">
        <v>159.297140817365</v>
      </c>
      <c r="K33" s="232">
        <v>205.8786113060512</v>
      </c>
      <c r="L33" s="232">
        <v>225.110955864115</v>
      </c>
      <c r="M33" s="232">
        <v>142.7944742583104</v>
      </c>
      <c r="N33" s="232">
        <v>265.7584494540335</v>
      </c>
      <c r="O33" s="232">
        <v>283.20621005746568</v>
      </c>
      <c r="P33" s="232">
        <v>275.19472683841713</v>
      </c>
      <c r="Q33" s="232">
        <v>117.2931702603648</v>
      </c>
      <c r="R33" s="232">
        <v>122.7727303021132</v>
      </c>
      <c r="S33" s="232">
        <v>121.32359870121221</v>
      </c>
      <c r="T33" s="232">
        <v>131.38057366867159</v>
      </c>
      <c r="U33" s="232">
        <v>137.73851969054141</v>
      </c>
      <c r="V33" s="232">
        <v>115.0651279431826</v>
      </c>
      <c r="W33" s="232">
        <v>137.39510221592681</v>
      </c>
      <c r="DA33" s="71" t="s">
        <v>3152</v>
      </c>
    </row>
    <row r="34" spans="1:105" ht="12" customHeight="1" x14ac:dyDescent="0.25">
      <c r="A34" s="60" t="s">
        <v>3079</v>
      </c>
      <c r="B34" s="264">
        <v>12.798955258170849</v>
      </c>
      <c r="C34" s="264">
        <v>9.1861508150248223</v>
      </c>
      <c r="D34" s="264">
        <v>8.2190750393899474</v>
      </c>
      <c r="E34" s="264">
        <v>7.2502301860062932</v>
      </c>
      <c r="F34" s="264">
        <v>11.06545032153825</v>
      </c>
      <c r="G34" s="264">
        <v>11.9065186056977</v>
      </c>
      <c r="H34" s="264">
        <v>9.9887977527888534</v>
      </c>
      <c r="I34" s="264">
        <v>11.8895053769531</v>
      </c>
      <c r="J34" s="264">
        <v>12.72548043679001</v>
      </c>
      <c r="K34" s="264">
        <v>9.0655779464806319</v>
      </c>
      <c r="L34" s="264">
        <v>8.7669633508461775</v>
      </c>
      <c r="M34" s="264">
        <v>8.8431472495227048</v>
      </c>
      <c r="N34" s="264">
        <v>8.7128051838833347</v>
      </c>
      <c r="O34" s="264">
        <v>6.665868679215718</v>
      </c>
      <c r="P34" s="264">
        <v>5.6458121677667243</v>
      </c>
      <c r="Q34" s="264">
        <v>10.61010875294717</v>
      </c>
      <c r="R34" s="264">
        <v>10.55468276286742</v>
      </c>
      <c r="S34" s="264">
        <v>10.93018188382583</v>
      </c>
      <c r="T34" s="264">
        <v>9.6218209617989015</v>
      </c>
      <c r="U34" s="264">
        <v>6.3664248596712616</v>
      </c>
      <c r="V34" s="264">
        <v>7.2537081107636219</v>
      </c>
      <c r="W34" s="264">
        <v>7.0948595712972926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12.870587457909734</v>
      </c>
      <c r="C35" s="263">
        <f t="shared" si="1"/>
        <v>24.78011358404002</v>
      </c>
      <c r="D35" s="263">
        <f t="shared" si="1"/>
        <v>32.28396525090514</v>
      </c>
      <c r="E35" s="263">
        <f t="shared" si="1"/>
        <v>29.015972736103016</v>
      </c>
      <c r="F35" s="263">
        <f t="shared" si="1"/>
        <v>44.29690038971593</v>
      </c>
      <c r="G35" s="263">
        <f t="shared" si="1"/>
        <v>72.632028556352964</v>
      </c>
      <c r="H35" s="263">
        <f t="shared" si="1"/>
        <v>21.496931943779625</v>
      </c>
      <c r="I35" s="263">
        <f t="shared" si="1"/>
        <v>66.171501047508599</v>
      </c>
      <c r="J35" s="263">
        <f t="shared" si="1"/>
        <v>52.835695207771074</v>
      </c>
      <c r="K35" s="263">
        <f t="shared" si="1"/>
        <v>55.026614318263931</v>
      </c>
      <c r="L35" s="263">
        <f t="shared" si="1"/>
        <v>70.476467317221434</v>
      </c>
      <c r="M35" s="263">
        <f t="shared" si="1"/>
        <v>34.795552356605235</v>
      </c>
      <c r="N35" s="263">
        <f t="shared" si="1"/>
        <v>30.078835944195486</v>
      </c>
      <c r="O35" s="263">
        <f t="shared" si="1"/>
        <v>28.16766536187729</v>
      </c>
      <c r="P35" s="263">
        <f t="shared" si="1"/>
        <v>27.090139656661428</v>
      </c>
      <c r="Q35" s="263">
        <f t="shared" si="1"/>
        <v>11.010456311992826</v>
      </c>
      <c r="R35" s="263">
        <f t="shared" si="1"/>
        <v>7.4919020544307005</v>
      </c>
      <c r="S35" s="263">
        <f t="shared" si="1"/>
        <v>7.6707536850857627</v>
      </c>
      <c r="T35" s="263">
        <f t="shared" si="1"/>
        <v>7.1412021532964038</v>
      </c>
      <c r="U35" s="263">
        <f t="shared" si="1"/>
        <v>5.7237140574705654</v>
      </c>
      <c r="V35" s="263">
        <f t="shared" si="1"/>
        <v>6.3929895363614957</v>
      </c>
      <c r="W35" s="263">
        <f t="shared" si="1"/>
        <v>6.6369221251829273</v>
      </c>
      <c r="DA35" s="70"/>
    </row>
    <row r="36" spans="1:105" ht="12" customHeight="1" x14ac:dyDescent="0.25">
      <c r="A36" s="60" t="s">
        <v>3082</v>
      </c>
      <c r="B36" s="264">
        <v>5.0531677808235731</v>
      </c>
      <c r="C36" s="264">
        <v>11.144361507224181</v>
      </c>
      <c r="D36" s="264">
        <v>14.86429868811982</v>
      </c>
      <c r="E36" s="264">
        <v>13.315511270102871</v>
      </c>
      <c r="F36" s="264">
        <v>20.507005743477372</v>
      </c>
      <c r="G36" s="264">
        <v>34.204553461061721</v>
      </c>
      <c r="H36" s="264">
        <v>9.5466855456065822</v>
      </c>
      <c r="I36" s="264">
        <v>31.125334305721491</v>
      </c>
      <c r="J36" s="264">
        <v>24.629465813184879</v>
      </c>
      <c r="K36" s="264">
        <v>25.981716257017339</v>
      </c>
      <c r="L36" s="264">
        <v>33.475171943994468</v>
      </c>
      <c r="M36" s="264">
        <v>16.19560584009886</v>
      </c>
      <c r="N36" s="264">
        <v>13.892538764675759</v>
      </c>
      <c r="O36" s="264">
        <v>13.11373298004588</v>
      </c>
      <c r="P36" s="264">
        <v>12.655621474992619</v>
      </c>
      <c r="Q36" s="264">
        <v>4.5278975496659646</v>
      </c>
      <c r="R36" s="264">
        <v>2.8082059853224588</v>
      </c>
      <c r="S36" s="264">
        <v>2.866992816141591</v>
      </c>
      <c r="T36" s="264">
        <v>2.6725446872326071</v>
      </c>
      <c r="U36" s="264">
        <v>2.1304992705604091</v>
      </c>
      <c r="V36" s="264">
        <v>2.4293183829610809</v>
      </c>
      <c r="W36" s="264">
        <v>2.5611320170370102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0.99047902220674289</v>
      </c>
      <c r="D37" s="232">
        <v>0.96550223697728044</v>
      </c>
      <c r="E37" s="232">
        <v>0.97310037906477065</v>
      </c>
      <c r="F37" s="232">
        <v>0.87928185052518393</v>
      </c>
      <c r="G37" s="232">
        <v>0.85693246964430325</v>
      </c>
      <c r="H37" s="232">
        <v>0.94089703368958488</v>
      </c>
      <c r="I37" s="232">
        <v>0.52302013909363776</v>
      </c>
      <c r="J37" s="232">
        <v>0.35236965004315818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3156</v>
      </c>
    </row>
    <row r="39" spans="1:105" ht="12" customHeight="1" x14ac:dyDescent="0.25">
      <c r="A39" s="59" t="s">
        <v>160</v>
      </c>
      <c r="B39" s="232">
        <v>2.5418011792994601</v>
      </c>
      <c r="C39" s="232">
        <v>2.500894227729574</v>
      </c>
      <c r="D39" s="232">
        <v>2.376946943386351</v>
      </c>
      <c r="E39" s="232">
        <v>2.6541816189573</v>
      </c>
      <c r="F39" s="232">
        <v>2.9783165714860749</v>
      </c>
      <c r="G39" s="232">
        <v>2.838401883348876</v>
      </c>
      <c r="H39" s="232">
        <v>1.6060007974816379</v>
      </c>
      <c r="I39" s="232">
        <v>2.1772633055312132</v>
      </c>
      <c r="J39" s="232">
        <v>1.002349913167571</v>
      </c>
      <c r="K39" s="232">
        <v>0.96681063734085682</v>
      </c>
      <c r="L39" s="232">
        <v>1.376328166749317</v>
      </c>
      <c r="M39" s="232">
        <v>0.9364117274933943</v>
      </c>
      <c r="N39" s="232">
        <v>1.881098891267504</v>
      </c>
      <c r="O39" s="232">
        <v>0.69975444207679338</v>
      </c>
      <c r="P39" s="232">
        <v>0.51967161599847211</v>
      </c>
      <c r="Q39" s="232">
        <v>0.70716851258540259</v>
      </c>
      <c r="R39" s="232">
        <v>0.64259106791291687</v>
      </c>
      <c r="S39" s="232">
        <v>0.66209530618518198</v>
      </c>
      <c r="T39" s="232">
        <v>0.67758443076079511</v>
      </c>
      <c r="U39" s="232">
        <v>0.63891186901642461</v>
      </c>
      <c r="V39" s="232">
        <v>0.54904150181684985</v>
      </c>
      <c r="W39" s="232">
        <v>0.63642951573637108</v>
      </c>
      <c r="DA39" s="71" t="s">
        <v>3157</v>
      </c>
    </row>
    <row r="40" spans="1:105" ht="12" customHeight="1" x14ac:dyDescent="0.25">
      <c r="A40" s="59" t="s">
        <v>70</v>
      </c>
      <c r="B40" s="232">
        <v>2.4238341027377981</v>
      </c>
      <c r="C40" s="232">
        <v>2.123091193233849</v>
      </c>
      <c r="D40" s="232">
        <v>2.1776636905541622</v>
      </c>
      <c r="E40" s="232">
        <v>3.3933805080487218</v>
      </c>
      <c r="F40" s="232">
        <v>1.957632803830974</v>
      </c>
      <c r="G40" s="232">
        <v>0.94654170317640929</v>
      </c>
      <c r="H40" s="232">
        <v>2.003479023023838</v>
      </c>
      <c r="I40" s="232">
        <v>1.7088200304028229</v>
      </c>
      <c r="J40" s="232">
        <v>1.680543699749377</v>
      </c>
      <c r="K40" s="232">
        <v>1.2263679789221169</v>
      </c>
      <c r="L40" s="232">
        <v>1.2334643497538329</v>
      </c>
      <c r="M40" s="232">
        <v>0.84620460553989196</v>
      </c>
      <c r="N40" s="232">
        <v>0.49562644793981681</v>
      </c>
      <c r="O40" s="232">
        <v>3.009408140043731E-2</v>
      </c>
      <c r="P40" s="232">
        <v>6.0341221128269583E-2</v>
      </c>
      <c r="Q40" s="232">
        <v>5.0523653116901927E-2</v>
      </c>
      <c r="R40" s="232">
        <v>3.6405917419007533E-2</v>
      </c>
      <c r="S40" s="232">
        <v>1.8232727317629208E-2</v>
      </c>
      <c r="T40" s="232">
        <v>0.1115782349214153</v>
      </c>
      <c r="U40" s="232">
        <v>8.0228145085355307E-2</v>
      </c>
      <c r="V40" s="232">
        <v>7.719530019798844E-2</v>
      </c>
      <c r="W40" s="232">
        <v>0.1207186188545372</v>
      </c>
      <c r="DA40" s="71" t="s">
        <v>3158</v>
      </c>
    </row>
    <row r="41" spans="1:105" ht="12" customHeight="1" x14ac:dyDescent="0.25">
      <c r="A41" s="59" t="s">
        <v>162</v>
      </c>
      <c r="B41" s="232">
        <v>8.7532498786314986E-2</v>
      </c>
      <c r="C41" s="232">
        <v>5.5298970640540084</v>
      </c>
      <c r="D41" s="232">
        <v>9.3441858172020282</v>
      </c>
      <c r="E41" s="232">
        <v>6.2948487640320776</v>
      </c>
      <c r="F41" s="232">
        <v>14.691774517635141</v>
      </c>
      <c r="G41" s="232">
        <v>29.562677404892131</v>
      </c>
      <c r="H41" s="232">
        <v>4.99630869141152</v>
      </c>
      <c r="I41" s="232">
        <v>26.71623083069381</v>
      </c>
      <c r="J41" s="232">
        <v>21.594202550224772</v>
      </c>
      <c r="K41" s="232">
        <v>23.78853764075437</v>
      </c>
      <c r="L41" s="232">
        <v>30.86537942749132</v>
      </c>
      <c r="M41" s="232">
        <v>14.41298950706557</v>
      </c>
      <c r="N41" s="232">
        <v>11.515813425468441</v>
      </c>
      <c r="O41" s="232">
        <v>12.38388445656865</v>
      </c>
      <c r="P41" s="232">
        <v>12.075608637865869</v>
      </c>
      <c r="Q41" s="232">
        <v>3.7702053839636611</v>
      </c>
      <c r="R41" s="232">
        <v>2.129208999990535</v>
      </c>
      <c r="S41" s="232">
        <v>2.1866647826387799</v>
      </c>
      <c r="T41" s="232">
        <v>1.883382021550396</v>
      </c>
      <c r="U41" s="232">
        <v>1.411359256458629</v>
      </c>
      <c r="V41" s="232">
        <v>1.803081580946243</v>
      </c>
      <c r="W41" s="232">
        <v>1.8039838824461021</v>
      </c>
      <c r="DA41" s="71" t="s">
        <v>3159</v>
      </c>
    </row>
    <row r="42" spans="1:105" ht="12" customHeight="1" x14ac:dyDescent="0.25">
      <c r="A42" s="60" t="s">
        <v>3089</v>
      </c>
      <c r="B42" s="264">
        <v>6.2218450979274156</v>
      </c>
      <c r="C42" s="264">
        <v>12.490565737374981</v>
      </c>
      <c r="D42" s="264">
        <v>16.395040182544111</v>
      </c>
      <c r="E42" s="264">
        <v>14.796615586043981</v>
      </c>
      <c r="F42" s="264">
        <v>22.410426487795</v>
      </c>
      <c r="G42" s="264">
        <v>36.943155630903419</v>
      </c>
      <c r="H42" s="264">
        <v>10.70499852838827</v>
      </c>
      <c r="I42" s="264">
        <v>33.563968222019113</v>
      </c>
      <c r="J42" s="264">
        <v>26.619814512827649</v>
      </c>
      <c r="K42" s="264">
        <v>27.914742870841319</v>
      </c>
      <c r="L42" s="264">
        <v>35.908366803912969</v>
      </c>
      <c r="M42" s="264">
        <v>17.49752052419046</v>
      </c>
      <c r="N42" s="264">
        <v>15.10012020771636</v>
      </c>
      <c r="O42" s="264">
        <v>14.222935601388951</v>
      </c>
      <c r="P42" s="264">
        <v>13.73068617414282</v>
      </c>
      <c r="Q42" s="264">
        <v>5.1598555051602588</v>
      </c>
      <c r="R42" s="264">
        <v>3.3679024619101008</v>
      </c>
      <c r="S42" s="264">
        <v>3.441155874424771</v>
      </c>
      <c r="T42" s="264">
        <v>3.2691585521143831</v>
      </c>
      <c r="U42" s="264">
        <v>2.7995480022926529</v>
      </c>
      <c r="V42" s="264">
        <v>3.0593916999049191</v>
      </c>
      <c r="W42" s="264">
        <v>3.191313418735183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0.84367263552462823</v>
      </c>
      <c r="D43" s="231">
        <v>0.86706106693953389</v>
      </c>
      <c r="E43" s="231">
        <v>0.85994611505682905</v>
      </c>
      <c r="F43" s="231">
        <v>0.8182216623652685</v>
      </c>
      <c r="G43" s="231">
        <v>0.83914977449418859</v>
      </c>
      <c r="H43" s="231">
        <v>0.79544360303896711</v>
      </c>
      <c r="I43" s="231">
        <v>0.51614641613613887</v>
      </c>
      <c r="J43" s="231">
        <v>0.34131966092979982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3163</v>
      </c>
    </row>
    <row r="46" spans="1:105" ht="12" customHeight="1" x14ac:dyDescent="0.25">
      <c r="A46" s="64" t="s">
        <v>160</v>
      </c>
      <c r="B46" s="231">
        <v>1.7089673310640949</v>
      </c>
      <c r="C46" s="231">
        <v>2.1923647728784301</v>
      </c>
      <c r="D46" s="231">
        <v>2.1968717243565101</v>
      </c>
      <c r="E46" s="231">
        <v>2.4139765346854141</v>
      </c>
      <c r="F46" s="231">
        <v>2.8523481428165951</v>
      </c>
      <c r="G46" s="231">
        <v>2.8605897593015119</v>
      </c>
      <c r="H46" s="231">
        <v>1.397339258072382</v>
      </c>
      <c r="I46" s="231">
        <v>2.2113336130700261</v>
      </c>
      <c r="J46" s="231">
        <v>0.99924268423845897</v>
      </c>
      <c r="K46" s="231">
        <v>0.99918811769808336</v>
      </c>
      <c r="L46" s="231">
        <v>1.4391405820373291</v>
      </c>
      <c r="M46" s="231">
        <v>0.93677158414068451</v>
      </c>
      <c r="N46" s="231">
        <v>1.839187466668651</v>
      </c>
      <c r="O46" s="231">
        <v>0.68160489173141114</v>
      </c>
      <c r="P46" s="231">
        <v>0.50366091863869333</v>
      </c>
      <c r="Q46" s="231">
        <v>0.54287371039670596</v>
      </c>
      <c r="R46" s="231">
        <v>0.41003801220398611</v>
      </c>
      <c r="S46" s="231">
        <v>0.42075210512104522</v>
      </c>
      <c r="T46" s="231">
        <v>0.40942159235131709</v>
      </c>
      <c r="U46" s="231">
        <v>0.31310524294464492</v>
      </c>
      <c r="V46" s="231">
        <v>0.30042255233611859</v>
      </c>
      <c r="W46" s="231">
        <v>0.36265283295890938</v>
      </c>
      <c r="DA46" s="73" t="s">
        <v>3164</v>
      </c>
    </row>
    <row r="47" spans="1:105" ht="12" customHeight="1" x14ac:dyDescent="0.25">
      <c r="A47" s="64" t="s">
        <v>70</v>
      </c>
      <c r="B47" s="231">
        <v>1.579910426743989</v>
      </c>
      <c r="C47" s="231">
        <v>1.8043614074504639</v>
      </c>
      <c r="D47" s="231">
        <v>1.951252223947612</v>
      </c>
      <c r="E47" s="231">
        <v>2.9920741881624369</v>
      </c>
      <c r="F47" s="231">
        <v>1.817608302520461</v>
      </c>
      <c r="G47" s="231">
        <v>0.92482345602291482</v>
      </c>
      <c r="H47" s="231">
        <v>1.689967269443541</v>
      </c>
      <c r="I47" s="231">
        <v>1.682585066164916</v>
      </c>
      <c r="J47" s="231">
        <v>1.6241974342205869</v>
      </c>
      <c r="K47" s="231">
        <v>1.2287514202667691</v>
      </c>
      <c r="L47" s="231">
        <v>1.2503891993135861</v>
      </c>
      <c r="M47" s="231">
        <v>0.82069093952955685</v>
      </c>
      <c r="N47" s="231">
        <v>0.46979266797037361</v>
      </c>
      <c r="O47" s="231">
        <v>2.8418785604952129E-2</v>
      </c>
      <c r="P47" s="231">
        <v>5.6697086342640729E-2</v>
      </c>
      <c r="Q47" s="231">
        <v>3.7601747622793079E-2</v>
      </c>
      <c r="R47" s="231">
        <v>2.2521577365839991E-2</v>
      </c>
      <c r="S47" s="231">
        <v>1.123297559009267E-2</v>
      </c>
      <c r="T47" s="231">
        <v>6.5361829741923075E-2</v>
      </c>
      <c r="U47" s="231">
        <v>3.8116544727424373E-2</v>
      </c>
      <c r="V47" s="231">
        <v>4.0950160462392797E-2</v>
      </c>
      <c r="W47" s="231">
        <v>6.6688724248524997E-2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0.12599983430344891</v>
      </c>
      <c r="O48" s="231">
        <v>3.1501238489676661E-2</v>
      </c>
      <c r="P48" s="231">
        <v>3.150123848967408E-2</v>
      </c>
      <c r="Q48" s="231">
        <v>3.1501238489802887E-2</v>
      </c>
      <c r="R48" s="231">
        <v>0</v>
      </c>
      <c r="S48" s="231">
        <v>0</v>
      </c>
      <c r="T48" s="231">
        <v>3.1501238489810908E-2</v>
      </c>
      <c r="U48" s="231">
        <v>6.2999917152097032E-2</v>
      </c>
      <c r="V48" s="231">
        <v>3.1501238489861257E-2</v>
      </c>
      <c r="W48" s="231">
        <v>1.700749459828509E-2</v>
      </c>
      <c r="DA48" s="73" t="s">
        <v>3166</v>
      </c>
    </row>
    <row r="49" spans="1:105" ht="12" customHeight="1" x14ac:dyDescent="0.25">
      <c r="A49" s="64" t="s">
        <v>162</v>
      </c>
      <c r="B49" s="231">
        <v>5.761499848424375E-2</v>
      </c>
      <c r="C49" s="231">
        <v>4.7457907193787499</v>
      </c>
      <c r="D49" s="231">
        <v>8.4547490577548547</v>
      </c>
      <c r="E49" s="231">
        <v>5.604821061219651</v>
      </c>
      <c r="F49" s="231">
        <v>13.77463098198124</v>
      </c>
      <c r="G49" s="231">
        <v>29.16751984379086</v>
      </c>
      <c r="H49" s="231">
        <v>4.2557823735631253</v>
      </c>
      <c r="I49" s="231">
        <v>26.563943373166211</v>
      </c>
      <c r="J49" s="231">
        <v>21.07476960012907</v>
      </c>
      <c r="K49" s="231">
        <v>24.068422720832132</v>
      </c>
      <c r="L49" s="231">
        <v>31.595620344276231</v>
      </c>
      <c r="M49" s="231">
        <v>14.11545816748662</v>
      </c>
      <c r="N49" s="231">
        <v>11.022574320146269</v>
      </c>
      <c r="O49" s="231">
        <v>11.80913181673472</v>
      </c>
      <c r="P49" s="231">
        <v>11.457565019046379</v>
      </c>
      <c r="Q49" s="231">
        <v>2.8334460599483902</v>
      </c>
      <c r="R49" s="231">
        <v>1.3300922796422661</v>
      </c>
      <c r="S49" s="231">
        <v>1.360385654088077</v>
      </c>
      <c r="T49" s="231">
        <v>1.114088751906422</v>
      </c>
      <c r="U49" s="231">
        <v>0.67711276975297263</v>
      </c>
      <c r="V49" s="231">
        <v>0.96586577892116621</v>
      </c>
      <c r="W49" s="231">
        <v>1.006346311640403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2.8753523416350881</v>
      </c>
      <c r="C51" s="231">
        <v>2.904376202142704</v>
      </c>
      <c r="D51" s="231">
        <v>2.9251061095455988</v>
      </c>
      <c r="E51" s="231">
        <v>2.9257976869196471</v>
      </c>
      <c r="F51" s="231">
        <v>3.1476173981114401</v>
      </c>
      <c r="G51" s="231">
        <v>3.1510727972939492</v>
      </c>
      <c r="H51" s="231">
        <v>2.5664660242702508</v>
      </c>
      <c r="I51" s="231">
        <v>2.5899597534818151</v>
      </c>
      <c r="J51" s="231">
        <v>2.5802851333097392</v>
      </c>
      <c r="K51" s="231">
        <v>1.6183806120443349</v>
      </c>
      <c r="L51" s="231">
        <v>1.6232166782858271</v>
      </c>
      <c r="M51" s="231">
        <v>1.624599833033596</v>
      </c>
      <c r="N51" s="231">
        <v>1.6425659186276229</v>
      </c>
      <c r="O51" s="231">
        <v>1.672278868828192</v>
      </c>
      <c r="P51" s="231">
        <v>1.681261911625433</v>
      </c>
      <c r="Q51" s="231">
        <v>1.714432748702567</v>
      </c>
      <c r="R51" s="231">
        <v>1.605250592698009</v>
      </c>
      <c r="S51" s="231">
        <v>1.648785139625556</v>
      </c>
      <c r="T51" s="231">
        <v>1.6487851396249089</v>
      </c>
      <c r="U51" s="231">
        <v>1.7082135277155139</v>
      </c>
      <c r="V51" s="231">
        <v>1.7206519696953799</v>
      </c>
      <c r="W51" s="231">
        <v>1.73861805528906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3170</v>
      </c>
    </row>
    <row r="53" spans="1:105" ht="12" customHeight="1" x14ac:dyDescent="0.25">
      <c r="A53" s="60" t="s">
        <v>3101</v>
      </c>
      <c r="B53" s="264">
        <v>1.595574579158745</v>
      </c>
      <c r="C53" s="264">
        <v>1.1451863394408579</v>
      </c>
      <c r="D53" s="264">
        <v>1.0246263802412059</v>
      </c>
      <c r="E53" s="264">
        <v>0.90384587995616472</v>
      </c>
      <c r="F53" s="264">
        <v>1.3794681584435551</v>
      </c>
      <c r="G53" s="264">
        <v>1.484319464387823</v>
      </c>
      <c r="H53" s="264">
        <v>1.245247869784774</v>
      </c>
      <c r="I53" s="264">
        <v>1.4821985197679901</v>
      </c>
      <c r="J53" s="264">
        <v>1.5864148817585479</v>
      </c>
      <c r="K53" s="264">
        <v>1.130155190405272</v>
      </c>
      <c r="L53" s="264">
        <v>1.092928569313997</v>
      </c>
      <c r="M53" s="264">
        <v>1.102425992315915</v>
      </c>
      <c r="N53" s="264">
        <v>1.086176971803366</v>
      </c>
      <c r="O53" s="264">
        <v>0.83099678044246073</v>
      </c>
      <c r="P53" s="264">
        <v>0.70383200752598962</v>
      </c>
      <c r="Q53" s="264">
        <v>1.322703257166602</v>
      </c>
      <c r="R53" s="264">
        <v>1.3157936071981411</v>
      </c>
      <c r="S53" s="264">
        <v>1.3626049945194001</v>
      </c>
      <c r="T53" s="264">
        <v>1.199498913949413</v>
      </c>
      <c r="U53" s="264">
        <v>0.7936667846175034</v>
      </c>
      <c r="V53" s="264">
        <v>0.90427945349549588</v>
      </c>
      <c r="W53" s="264">
        <v>0.88447668941073454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23.924402683590682</v>
      </c>
      <c r="C54" s="263">
        <f t="shared" si="2"/>
        <v>23.926077219914134</v>
      </c>
      <c r="D54" s="263">
        <f t="shared" si="2"/>
        <v>25.273513529878699</v>
      </c>
      <c r="E54" s="263">
        <f t="shared" si="2"/>
        <v>22.571940579287528</v>
      </c>
      <c r="F54" s="263">
        <f t="shared" si="2"/>
        <v>34.276456291948733</v>
      </c>
      <c r="G54" s="263">
        <f t="shared" si="2"/>
        <v>46.228645180587009</v>
      </c>
      <c r="H54" s="263">
        <f t="shared" si="2"/>
        <v>23.927333899298283</v>
      </c>
      <c r="I54" s="263">
        <f t="shared" si="2"/>
        <v>43.783560458189427</v>
      </c>
      <c r="J54" s="263">
        <f t="shared" si="2"/>
        <v>39.995462614144429</v>
      </c>
      <c r="K54" s="263">
        <f t="shared" si="2"/>
        <v>35.052026192732569</v>
      </c>
      <c r="L54" s="263">
        <f t="shared" si="2"/>
        <v>40.432419014747929</v>
      </c>
      <c r="M54" s="263">
        <f t="shared" si="2"/>
        <v>27.033172409753536</v>
      </c>
      <c r="N54" s="263">
        <f t="shared" si="2"/>
        <v>25.046356432482444</v>
      </c>
      <c r="O54" s="263">
        <f t="shared" si="2"/>
        <v>21.044552215056637</v>
      </c>
      <c r="P54" s="263">
        <f t="shared" si="2"/>
        <v>19.036339581813994</v>
      </c>
      <c r="Q54" s="263">
        <f t="shared" si="2"/>
        <v>20.724916543552986</v>
      </c>
      <c r="R54" s="263">
        <f t="shared" si="2"/>
        <v>19.295440704238089</v>
      </c>
      <c r="S54" s="263">
        <f t="shared" si="2"/>
        <v>19.947680482843783</v>
      </c>
      <c r="T54" s="263">
        <f t="shared" si="2"/>
        <v>17.69861394749848</v>
      </c>
      <c r="U54" s="263">
        <f t="shared" si="2"/>
        <v>12.035805512010066</v>
      </c>
      <c r="V54" s="263">
        <f t="shared" si="2"/>
        <v>13.689247634562939</v>
      </c>
      <c r="W54" s="263">
        <f t="shared" si="2"/>
        <v>13.541119946020046</v>
      </c>
      <c r="DA54" s="70"/>
    </row>
    <row r="55" spans="1:105" ht="12" customHeight="1" x14ac:dyDescent="0.25">
      <c r="A55" s="60" t="s">
        <v>3104</v>
      </c>
      <c r="B55" s="264">
        <v>2.371354846072379</v>
      </c>
      <c r="C55" s="264">
        <v>7.282556839459259</v>
      </c>
      <c r="D55" s="264">
        <v>9.6183695659005526</v>
      </c>
      <c r="E55" s="264">
        <v>8.713285182730294</v>
      </c>
      <c r="F55" s="264">
        <v>13.150330086872611</v>
      </c>
      <c r="G55" s="264">
        <v>21.619389627690211</v>
      </c>
      <c r="H55" s="264">
        <v>6.2505661457415931</v>
      </c>
      <c r="I55" s="264">
        <v>19.696233004188279</v>
      </c>
      <c r="J55" s="264">
        <v>15.576009513455871</v>
      </c>
      <c r="K55" s="264">
        <v>16.345894690451718</v>
      </c>
      <c r="L55" s="264">
        <v>21.038167500149321</v>
      </c>
      <c r="M55" s="264">
        <v>10.210174023428181</v>
      </c>
      <c r="N55" s="264">
        <v>8.7843982611454248</v>
      </c>
      <c r="O55" s="264">
        <v>8.2123232408746247</v>
      </c>
      <c r="P55" s="264">
        <v>7.9213244755601586</v>
      </c>
      <c r="Q55" s="264">
        <v>2.8575182722057009</v>
      </c>
      <c r="R55" s="264">
        <v>1.779658228798555</v>
      </c>
      <c r="S55" s="264">
        <v>1.8155610364264401</v>
      </c>
      <c r="T55" s="264">
        <v>1.701831724248164</v>
      </c>
      <c r="U55" s="264">
        <v>1.358154757333168</v>
      </c>
      <c r="V55" s="264">
        <v>1.542532928115232</v>
      </c>
      <c r="W55" s="264">
        <v>1.631296897457033</v>
      </c>
      <c r="DA55" s="72" t="s">
        <v>3172</v>
      </c>
    </row>
    <row r="56" spans="1:105" ht="12" customHeight="1" x14ac:dyDescent="0.25">
      <c r="A56" s="60" t="s">
        <v>3106</v>
      </c>
      <c r="B56" s="264">
        <v>0.91046487423376321</v>
      </c>
      <c r="C56" s="264">
        <v>1.8277892143242049</v>
      </c>
      <c r="D56" s="264">
        <v>2.3991449422021049</v>
      </c>
      <c r="E56" s="264">
        <v>2.1652417468767449</v>
      </c>
      <c r="F56" s="264">
        <v>3.2793979619537779</v>
      </c>
      <c r="G56" s="264">
        <v>5.4060242606318267</v>
      </c>
      <c r="H56" s="264">
        <v>1.566500770337139</v>
      </c>
      <c r="I56" s="264">
        <v>4.9115356658792777</v>
      </c>
      <c r="J56" s="264">
        <v>3.895372785899351</v>
      </c>
      <c r="K56" s="264">
        <v>4.0848642897963829</v>
      </c>
      <c r="L56" s="264">
        <v>5.2545999058952857</v>
      </c>
      <c r="M56" s="264">
        <v>2.5604748386883762</v>
      </c>
      <c r="N56" s="264">
        <v>2.2096546650466879</v>
      </c>
      <c r="O56" s="264">
        <v>2.0812931003163619</v>
      </c>
      <c r="P56" s="264">
        <v>2.0092604788326498</v>
      </c>
      <c r="Q56" s="264">
        <v>0.75506013403243533</v>
      </c>
      <c r="R56" s="264">
        <v>0.49283722804928198</v>
      </c>
      <c r="S56" s="264">
        <v>0.50355666223040296</v>
      </c>
      <c r="T56" s="264">
        <v>0.47838767811698663</v>
      </c>
      <c r="U56" s="264">
        <v>0.40966788463888848</v>
      </c>
      <c r="V56" s="264">
        <v>0.44769174343694762</v>
      </c>
      <c r="W56" s="264">
        <v>0.46699632097834431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0.1234576380330128</v>
      </c>
      <c r="D57" s="231">
        <v>0.12688015095828489</v>
      </c>
      <c r="E57" s="231">
        <v>0.12583899456992931</v>
      </c>
      <c r="F57" s="231">
        <v>0.1197333059881051</v>
      </c>
      <c r="G57" s="231">
        <v>0.12279579158160769</v>
      </c>
      <c r="H57" s="231">
        <v>0.11640011099636249</v>
      </c>
      <c r="I57" s="231">
        <v>7.5529553445510655E-2</v>
      </c>
      <c r="J57" s="231">
        <v>4.9946528283945753E-2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3176</v>
      </c>
    </row>
    <row r="60" spans="1:105" ht="12" customHeight="1" x14ac:dyDescent="0.25">
      <c r="A60" s="64" t="s">
        <v>160</v>
      </c>
      <c r="B60" s="231">
        <v>0.250079309538772</v>
      </c>
      <c r="C60" s="231">
        <v>0.32081658829439702</v>
      </c>
      <c r="D60" s="231">
        <v>0.32147610664403192</v>
      </c>
      <c r="E60" s="231">
        <v>0.35324583101365559</v>
      </c>
      <c r="F60" s="231">
        <v>0.41739431828437912</v>
      </c>
      <c r="G60" s="231">
        <v>0.41860034353867559</v>
      </c>
      <c r="H60" s="231">
        <v>0.20447765764637391</v>
      </c>
      <c r="I60" s="231">
        <v>0.3235923666089609</v>
      </c>
      <c r="J60" s="231">
        <v>0.1462227603733233</v>
      </c>
      <c r="K60" s="231">
        <v>0.14621477545606179</v>
      </c>
      <c r="L60" s="231">
        <v>0.21059459507691641</v>
      </c>
      <c r="M60" s="231">
        <v>0.1370811405807135</v>
      </c>
      <c r="N60" s="231">
        <v>0.26913488831320981</v>
      </c>
      <c r="O60" s="231">
        <v>9.974168470283519E-2</v>
      </c>
      <c r="P60" s="231">
        <v>7.3702505884885194E-2</v>
      </c>
      <c r="Q60" s="231">
        <v>7.9440654127792526E-2</v>
      </c>
      <c r="R60" s="231">
        <v>6.0002330713235581E-2</v>
      </c>
      <c r="S60" s="231">
        <v>6.1570162298034851E-2</v>
      </c>
      <c r="T60" s="231">
        <v>5.9912127788732901E-2</v>
      </c>
      <c r="U60" s="231">
        <v>4.5817811461505077E-2</v>
      </c>
      <c r="V60" s="231">
        <v>4.3961907926766783E-2</v>
      </c>
      <c r="W60" s="231">
        <v>5.3068287743203373E-2</v>
      </c>
      <c r="DA60" s="73" t="s">
        <v>3177</v>
      </c>
    </row>
    <row r="61" spans="1:105" ht="12" customHeight="1" x14ac:dyDescent="0.25">
      <c r="A61" s="64" t="s">
        <v>70</v>
      </c>
      <c r="B61" s="231">
        <v>0.23119395056383621</v>
      </c>
      <c r="C61" s="231">
        <v>0.2640386663521862</v>
      </c>
      <c r="D61" s="231">
        <v>0.28553372556102469</v>
      </c>
      <c r="E61" s="231">
        <v>0.43784093087287962</v>
      </c>
      <c r="F61" s="231">
        <v>0.26597713194624462</v>
      </c>
      <c r="G61" s="231">
        <v>0.13533272820579001</v>
      </c>
      <c r="H61" s="231">
        <v>0.24729896248070179</v>
      </c>
      <c r="I61" s="231">
        <v>0.24621869823852699</v>
      </c>
      <c r="J61" s="231">
        <v>0.2376746269641217</v>
      </c>
      <c r="K61" s="231">
        <v>0.17980759561024889</v>
      </c>
      <c r="L61" s="231">
        <v>0.18297392930523601</v>
      </c>
      <c r="M61" s="231">
        <v>0.1200946441582857</v>
      </c>
      <c r="N61" s="231">
        <v>6.8746443478972671E-2</v>
      </c>
      <c r="O61" s="231">
        <v>4.1586226681066228E-3</v>
      </c>
      <c r="P61" s="231">
        <v>8.2966876824961105E-3</v>
      </c>
      <c r="Q61" s="231">
        <v>5.5023983852893086E-3</v>
      </c>
      <c r="R61" s="231">
        <v>3.295663067980592E-3</v>
      </c>
      <c r="S61" s="231">
        <v>1.643761544515386E-3</v>
      </c>
      <c r="T61" s="231">
        <v>9.5646306134320354E-3</v>
      </c>
      <c r="U61" s="231">
        <v>5.5777304891502901E-3</v>
      </c>
      <c r="V61" s="231">
        <v>5.9923836271116079E-3</v>
      </c>
      <c r="W61" s="231">
        <v>9.7587998383259923E-3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1.843800697172273E-2</v>
      </c>
      <c r="O62" s="231">
        <v>4.6096890373026507E-3</v>
      </c>
      <c r="P62" s="231">
        <v>4.6096890373022734E-3</v>
      </c>
      <c r="Q62" s="231">
        <v>4.6096890373211212E-3</v>
      </c>
      <c r="R62" s="231">
        <v>0</v>
      </c>
      <c r="S62" s="231">
        <v>0</v>
      </c>
      <c r="T62" s="231">
        <v>4.6096890373222938E-3</v>
      </c>
      <c r="U62" s="231">
        <v>9.219003485915889E-3</v>
      </c>
      <c r="V62" s="231">
        <v>4.6096890373296629E-3</v>
      </c>
      <c r="W62" s="231">
        <v>2.48876759011844E-3</v>
      </c>
      <c r="DA62" s="73" t="s">
        <v>3179</v>
      </c>
    </row>
    <row r="63" spans="1:105" ht="12" customHeight="1" x14ac:dyDescent="0.25">
      <c r="A63" s="64" t="s">
        <v>162</v>
      </c>
      <c r="B63" s="231">
        <v>8.4310090533127272E-3</v>
      </c>
      <c r="C63" s="231">
        <v>0.694468551121319</v>
      </c>
      <c r="D63" s="231">
        <v>1.237213706929321</v>
      </c>
      <c r="E63" s="231">
        <v>0.82017353731708564</v>
      </c>
      <c r="F63" s="231">
        <v>2.0156910799344292</v>
      </c>
      <c r="G63" s="231">
        <v>4.2681876305686242</v>
      </c>
      <c r="H63" s="231">
        <v>0.62276387510887221</v>
      </c>
      <c r="I63" s="231">
        <v>3.8871969619525122</v>
      </c>
      <c r="J63" s="231">
        <v>3.0839465064597622</v>
      </c>
      <c r="K63" s="231">
        <v>3.522018488185628</v>
      </c>
      <c r="L63" s="231">
        <v>4.6235002720771314</v>
      </c>
      <c r="M63" s="231">
        <v>2.065565542525917</v>
      </c>
      <c r="N63" s="231">
        <v>1.6129727732159871</v>
      </c>
      <c r="O63" s="231">
        <v>1.7280725484334041</v>
      </c>
      <c r="P63" s="231">
        <v>1.676626519931552</v>
      </c>
      <c r="Q63" s="231">
        <v>0.41462830880801171</v>
      </c>
      <c r="R63" s="231">
        <v>0.19463716647449111</v>
      </c>
      <c r="S63" s="231">
        <v>0.19907010444077211</v>
      </c>
      <c r="T63" s="231">
        <v>0.1630285967305134</v>
      </c>
      <c r="U63" s="231">
        <v>9.9084336406988938E-2</v>
      </c>
      <c r="V63" s="231">
        <v>0.1413385982921837</v>
      </c>
      <c r="W63" s="231">
        <v>0.14726225960985501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0.4207606050778423</v>
      </c>
      <c r="C65" s="231">
        <v>0.42500777052329008</v>
      </c>
      <c r="D65" s="231">
        <v>0.42804125210944222</v>
      </c>
      <c r="E65" s="231">
        <v>0.42814245310319482</v>
      </c>
      <c r="F65" s="231">
        <v>0.46060212580062038</v>
      </c>
      <c r="G65" s="231">
        <v>0.46110776673712939</v>
      </c>
      <c r="H65" s="231">
        <v>0.37556016410482812</v>
      </c>
      <c r="I65" s="231">
        <v>0.37899808563376708</v>
      </c>
      <c r="J65" s="231">
        <v>0.37758236381819787</v>
      </c>
      <c r="K65" s="231">
        <v>0.23682343054444471</v>
      </c>
      <c r="L65" s="231">
        <v>0.2375311094360025</v>
      </c>
      <c r="M65" s="231">
        <v>0.23773351142346</v>
      </c>
      <c r="N65" s="231">
        <v>0.24036255306679619</v>
      </c>
      <c r="O65" s="231">
        <v>0.24471055547471329</v>
      </c>
      <c r="P65" s="231">
        <v>0.2460250762964146</v>
      </c>
      <c r="Q65" s="231">
        <v>0.25087908367402068</v>
      </c>
      <c r="R65" s="231">
        <v>0.2349020677935747</v>
      </c>
      <c r="S65" s="231">
        <v>0.24127263394708071</v>
      </c>
      <c r="T65" s="231">
        <v>0.24127263394698589</v>
      </c>
      <c r="U65" s="231">
        <v>0.24996900279532841</v>
      </c>
      <c r="V65" s="231">
        <v>0.25178916455355588</v>
      </c>
      <c r="W65" s="231">
        <v>0.25441820619684141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3183</v>
      </c>
    </row>
    <row r="67" spans="1:105" ht="12" customHeight="1" x14ac:dyDescent="0.25">
      <c r="A67" s="60" t="s">
        <v>3118</v>
      </c>
      <c r="B67" s="264">
        <v>20.642582963284539</v>
      </c>
      <c r="C67" s="264">
        <v>14.81573116613067</v>
      </c>
      <c r="D67" s="264">
        <v>13.25599902177604</v>
      </c>
      <c r="E67" s="264">
        <v>11.69341364968049</v>
      </c>
      <c r="F67" s="264">
        <v>17.84672824312235</v>
      </c>
      <c r="G67" s="264">
        <v>19.20323129226497</v>
      </c>
      <c r="H67" s="264">
        <v>16.11026698321955</v>
      </c>
      <c r="I67" s="264">
        <v>19.17579178812187</v>
      </c>
      <c r="J67" s="264">
        <v>20.524080314789209</v>
      </c>
      <c r="K67" s="264">
        <v>14.62126721248447</v>
      </c>
      <c r="L67" s="264">
        <v>14.139651608703319</v>
      </c>
      <c r="M67" s="264">
        <v>14.262523547636979</v>
      </c>
      <c r="N67" s="264">
        <v>14.052303506290331</v>
      </c>
      <c r="O67" s="264">
        <v>10.75093587386565</v>
      </c>
      <c r="P67" s="264">
        <v>9.1057546274211862</v>
      </c>
      <c r="Q67" s="264">
        <v>17.11233813731485</v>
      </c>
      <c r="R67" s="264">
        <v>17.022945247390251</v>
      </c>
      <c r="S67" s="264">
        <v>17.62856278418694</v>
      </c>
      <c r="T67" s="264">
        <v>15.518394545133329</v>
      </c>
      <c r="U67" s="264">
        <v>10.26798287003801</v>
      </c>
      <c r="V67" s="264">
        <v>11.69902296301076</v>
      </c>
      <c r="W67" s="264">
        <v>11.44282672758467</v>
      </c>
      <c r="DA67" s="72" t="s">
        <v>3184</v>
      </c>
    </row>
    <row r="68" spans="1:105" ht="12" customHeight="1" x14ac:dyDescent="0.25">
      <c r="A68" s="57" t="s">
        <v>3120</v>
      </c>
      <c r="B68" s="263">
        <v>39.596281762547569</v>
      </c>
      <c r="C68" s="263">
        <v>39.749963802867903</v>
      </c>
      <c r="D68" s="263">
        <v>42.580548242395523</v>
      </c>
      <c r="E68" s="263">
        <v>46.469004696730551</v>
      </c>
      <c r="F68" s="263">
        <v>49.255513219423477</v>
      </c>
      <c r="G68" s="263">
        <v>62.590389737180843</v>
      </c>
      <c r="H68" s="263">
        <v>33.099146763573167</v>
      </c>
      <c r="I68" s="263">
        <v>35.895606261074079</v>
      </c>
      <c r="J68" s="263">
        <v>35.703576137480702</v>
      </c>
      <c r="K68" s="263">
        <v>36.579875298882342</v>
      </c>
      <c r="L68" s="263">
        <v>35.008239833686957</v>
      </c>
      <c r="M68" s="263">
        <v>31.45378104719688</v>
      </c>
      <c r="N68" s="263">
        <v>50.181968391740128</v>
      </c>
      <c r="O68" s="263">
        <v>84.109815048325771</v>
      </c>
      <c r="P68" s="263">
        <v>98.653374381382093</v>
      </c>
      <c r="Q68" s="263">
        <v>108.48842279438441</v>
      </c>
      <c r="R68" s="263">
        <v>114.3534947429204</v>
      </c>
      <c r="S68" s="263">
        <v>128.5342934209192</v>
      </c>
      <c r="T68" s="263">
        <v>139.4191356282569</v>
      </c>
      <c r="U68" s="263">
        <v>150.52591261669309</v>
      </c>
      <c r="V68" s="263">
        <v>126.8307984596935</v>
      </c>
      <c r="W68" s="263">
        <v>135.35857196397791</v>
      </c>
      <c r="DA68" s="70" t="s">
        <v>3185</v>
      </c>
    </row>
    <row r="69" spans="1:105" ht="12" customHeight="1" x14ac:dyDescent="0.25">
      <c r="A69" s="41" t="s">
        <v>3122</v>
      </c>
      <c r="B69" s="352">
        <v>337.95183283416537</v>
      </c>
      <c r="C69" s="352">
        <v>283.04878310582512</v>
      </c>
      <c r="D69" s="352">
        <v>271.19297935038622</v>
      </c>
      <c r="E69" s="352">
        <v>245.53001871715111</v>
      </c>
      <c r="F69" s="352">
        <v>331.62087291782768</v>
      </c>
      <c r="G69" s="352">
        <v>361.20862462509052</v>
      </c>
      <c r="H69" s="352">
        <v>314.62646278737952</v>
      </c>
      <c r="I69" s="352">
        <v>361.64790329224491</v>
      </c>
      <c r="J69" s="352">
        <v>385.05061837708729</v>
      </c>
      <c r="K69" s="352">
        <v>300.39188099205558</v>
      </c>
      <c r="L69" s="352">
        <v>290.62705041807209</v>
      </c>
      <c r="M69" s="352">
        <v>289.46469220498238</v>
      </c>
      <c r="N69" s="352">
        <v>289.63647220710141</v>
      </c>
      <c r="O69" s="352">
        <v>262.13196116488751</v>
      </c>
      <c r="P69" s="352">
        <v>232.4037504417692</v>
      </c>
      <c r="Q69" s="352">
        <v>318.88099233793071</v>
      </c>
      <c r="R69" s="352">
        <v>326.33789237860219</v>
      </c>
      <c r="S69" s="352">
        <v>352.17147923811848</v>
      </c>
      <c r="T69" s="352">
        <v>342.22334827808618</v>
      </c>
      <c r="U69" s="352">
        <v>295.15298751854812</v>
      </c>
      <c r="V69" s="352">
        <v>271.9566443504176</v>
      </c>
      <c r="W69" s="352">
        <v>314.67470918722103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1</v>
      </c>
      <c r="E73" s="234">
        <f t="shared" si="3"/>
        <v>1.0000000000000002</v>
      </c>
      <c r="F73" s="234">
        <f t="shared" si="3"/>
        <v>0.99999999999999978</v>
      </c>
      <c r="G73" s="234">
        <f t="shared" si="3"/>
        <v>1.0000000000000004</v>
      </c>
      <c r="H73" s="234">
        <f t="shared" si="3"/>
        <v>1.0000000000000002</v>
      </c>
      <c r="I73" s="234">
        <f t="shared" si="3"/>
        <v>1.0000000000000002</v>
      </c>
      <c r="J73" s="234">
        <f t="shared" si="3"/>
        <v>1.0000000000000002</v>
      </c>
      <c r="K73" s="234">
        <f t="shared" si="3"/>
        <v>1.0000000000000004</v>
      </c>
      <c r="L73" s="234">
        <f t="shared" si="3"/>
        <v>1.0000000000000002</v>
      </c>
      <c r="M73" s="234">
        <f t="shared" si="3"/>
        <v>0.99999999999999989</v>
      </c>
      <c r="N73" s="234">
        <f t="shared" si="3"/>
        <v>0.99999999999999978</v>
      </c>
      <c r="O73" s="234">
        <f t="shared" si="3"/>
        <v>0.99999999999999956</v>
      </c>
      <c r="P73" s="234">
        <f t="shared" si="3"/>
        <v>0.99999999999999978</v>
      </c>
      <c r="Q73" s="234">
        <f t="shared" si="3"/>
        <v>1</v>
      </c>
      <c r="R73" s="234">
        <f t="shared" si="3"/>
        <v>1</v>
      </c>
      <c r="S73" s="234">
        <f t="shared" si="3"/>
        <v>0.99999999999999989</v>
      </c>
      <c r="T73" s="234">
        <f t="shared" si="3"/>
        <v>1</v>
      </c>
      <c r="U73" s="234">
        <f t="shared" si="3"/>
        <v>1.0000000000000002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3.270074415356139E-2</v>
      </c>
      <c r="C74" s="301">
        <f t="shared" si="4"/>
        <v>3.0761832363438629E-2</v>
      </c>
      <c r="D74" s="301">
        <f t="shared" si="4"/>
        <v>2.8299341981592226E-2</v>
      </c>
      <c r="E74" s="301">
        <f t="shared" si="4"/>
        <v>2.8266250856432164E-2</v>
      </c>
      <c r="F74" s="301">
        <f t="shared" si="4"/>
        <v>2.5363399280618287E-2</v>
      </c>
      <c r="G74" s="301">
        <f t="shared" si="4"/>
        <v>2.0508043635051317E-2</v>
      </c>
      <c r="H74" s="301">
        <f t="shared" si="4"/>
        <v>3.3821258272645989E-2</v>
      </c>
      <c r="I74" s="301">
        <f t="shared" si="4"/>
        <v>2.2489040696594909E-2</v>
      </c>
      <c r="J74" s="301">
        <f t="shared" si="4"/>
        <v>2.5905175312396046E-2</v>
      </c>
      <c r="K74" s="301">
        <f t="shared" si="4"/>
        <v>2.265502801309208E-2</v>
      </c>
      <c r="L74" s="301">
        <f t="shared" si="4"/>
        <v>2.0154362328196725E-2</v>
      </c>
      <c r="M74" s="301">
        <f t="shared" si="4"/>
        <v>2.7797122463208136E-2</v>
      </c>
      <c r="N74" s="301">
        <f t="shared" si="4"/>
        <v>2.3785318607730126E-2</v>
      </c>
      <c r="O74" s="301">
        <f t="shared" si="4"/>
        <v>2.3950114599253332E-2</v>
      </c>
      <c r="P74" s="301">
        <f t="shared" si="4"/>
        <v>2.2354999168656749E-2</v>
      </c>
      <c r="Q74" s="301">
        <f t="shared" si="4"/>
        <v>2.8784091757893569E-2</v>
      </c>
      <c r="R74" s="301">
        <f t="shared" si="4"/>
        <v>3.0207577121993436E-2</v>
      </c>
      <c r="S74" s="301">
        <f t="shared" si="4"/>
        <v>3.1476173719275038E-2</v>
      </c>
      <c r="T74" s="301">
        <f t="shared" si="4"/>
        <v>3.2362558413275198E-2</v>
      </c>
      <c r="U74" s="301">
        <f t="shared" si="4"/>
        <v>3.3939533059122631E-2</v>
      </c>
      <c r="V74" s="301">
        <f t="shared" si="4"/>
        <v>3.1170458015767653E-2</v>
      </c>
      <c r="W74" s="301">
        <f t="shared" si="4"/>
        <v>3.5273115437478027E-2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4.451699363836506E-3</v>
      </c>
      <c r="C75" s="235">
        <f t="shared" si="5"/>
        <v>3.9459581429100235E-3</v>
      </c>
      <c r="D75" s="235">
        <f t="shared" si="5"/>
        <v>3.5602220541819302E-3</v>
      </c>
      <c r="E75" s="235">
        <f t="shared" si="5"/>
        <v>3.5327555915515918E-3</v>
      </c>
      <c r="F75" s="235">
        <f t="shared" si="5"/>
        <v>3.2825556994718918E-3</v>
      </c>
      <c r="G75" s="235">
        <f t="shared" si="5"/>
        <v>2.6435953490561775E-3</v>
      </c>
      <c r="H75" s="235">
        <f t="shared" si="5"/>
        <v>4.3098144618997558E-3</v>
      </c>
      <c r="I75" s="235">
        <f t="shared" si="5"/>
        <v>2.8964976135385043E-3</v>
      </c>
      <c r="J75" s="235">
        <f t="shared" si="5"/>
        <v>3.3421207935313514E-3</v>
      </c>
      <c r="K75" s="235">
        <f t="shared" si="5"/>
        <v>2.8470093608225053E-3</v>
      </c>
      <c r="L75" s="235">
        <f t="shared" si="5"/>
        <v>2.5324640232640017E-3</v>
      </c>
      <c r="M75" s="235">
        <f t="shared" si="5"/>
        <v>3.5043943087566106E-3</v>
      </c>
      <c r="N75" s="235">
        <f t="shared" si="5"/>
        <v>2.9865704280832486E-3</v>
      </c>
      <c r="O75" s="235">
        <f t="shared" si="5"/>
        <v>2.9015805486127234E-3</v>
      </c>
      <c r="P75" s="235">
        <f t="shared" si="5"/>
        <v>2.6875217186735248E-3</v>
      </c>
      <c r="Q75" s="235">
        <f t="shared" si="5"/>
        <v>3.7217553380059156E-3</v>
      </c>
      <c r="R75" s="235">
        <f t="shared" si="5"/>
        <v>3.8707599969722345E-3</v>
      </c>
      <c r="S75" s="235">
        <f t="shared" si="5"/>
        <v>3.9852353036171698E-3</v>
      </c>
      <c r="T75" s="235">
        <f t="shared" si="5"/>
        <v>3.9990121759187706E-3</v>
      </c>
      <c r="U75" s="235">
        <f t="shared" si="5"/>
        <v>4.0109706458934897E-3</v>
      </c>
      <c r="V75" s="235">
        <f t="shared" si="5"/>
        <v>3.8099509148370992E-3</v>
      </c>
      <c r="W75" s="235">
        <f t="shared" si="5"/>
        <v>4.1933659625035518E-3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4.3054569252372249E-2</v>
      </c>
      <c r="C76" s="235">
        <f t="shared" si="6"/>
        <v>3.6697657410068057E-2</v>
      </c>
      <c r="D76" s="235">
        <f t="shared" si="6"/>
        <v>3.2660862782330352E-2</v>
      </c>
      <c r="E76" s="235">
        <f t="shared" si="6"/>
        <v>3.2256035521957598E-2</v>
      </c>
      <c r="F76" s="235">
        <f t="shared" si="6"/>
        <v>3.0715039621498328E-2</v>
      </c>
      <c r="G76" s="235">
        <f t="shared" si="6"/>
        <v>2.4668824701029667E-2</v>
      </c>
      <c r="H76" s="235">
        <f t="shared" si="6"/>
        <v>3.9897622084742144E-2</v>
      </c>
      <c r="I76" s="235">
        <f t="shared" si="6"/>
        <v>2.7013053258235539E-2</v>
      </c>
      <c r="J76" s="235">
        <f t="shared" si="6"/>
        <v>3.1205112025339793E-2</v>
      </c>
      <c r="K76" s="235">
        <f t="shared" si="6"/>
        <v>2.6097473917421701E-2</v>
      </c>
      <c r="L76" s="235">
        <f t="shared" si="6"/>
        <v>2.3212236722102972E-2</v>
      </c>
      <c r="M76" s="235">
        <f t="shared" si="6"/>
        <v>3.2196948565403484E-2</v>
      </c>
      <c r="N76" s="235">
        <f t="shared" si="6"/>
        <v>2.7360492199939475E-2</v>
      </c>
      <c r="O76" s="235">
        <f t="shared" si="6"/>
        <v>2.5887343351481309E-2</v>
      </c>
      <c r="P76" s="235">
        <f t="shared" si="6"/>
        <v>2.383581442817893E-2</v>
      </c>
      <c r="Q76" s="235">
        <f t="shared" si="6"/>
        <v>3.4802274661642804E-2</v>
      </c>
      <c r="R76" s="235">
        <f t="shared" si="6"/>
        <v>3.597192564404654E-2</v>
      </c>
      <c r="S76" s="235">
        <f t="shared" si="6"/>
        <v>3.6726135436796183E-2</v>
      </c>
      <c r="T76" s="235">
        <f t="shared" si="6"/>
        <v>3.6211443040853136E-2</v>
      </c>
      <c r="U76" s="235">
        <f t="shared" si="6"/>
        <v>3.5098265511458004E-2</v>
      </c>
      <c r="V76" s="235">
        <f t="shared" si="6"/>
        <v>3.4220636091952576E-2</v>
      </c>
      <c r="W76" s="235">
        <f t="shared" si="6"/>
        <v>3.6867444967895943E-2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1.1435270295628467E-2</v>
      </c>
      <c r="C77" s="235">
        <f t="shared" si="7"/>
        <v>1.0887636884369015E-2</v>
      </c>
      <c r="D77" s="235">
        <f t="shared" si="7"/>
        <v>1.005375488627676E-2</v>
      </c>
      <c r="E77" s="235">
        <f t="shared" si="7"/>
        <v>1.0054566005523076E-2</v>
      </c>
      <c r="F77" s="235">
        <f t="shared" si="7"/>
        <v>8.9612698375891014E-3</v>
      </c>
      <c r="G77" s="235">
        <f t="shared" si="7"/>
        <v>7.2515030182393834E-3</v>
      </c>
      <c r="H77" s="235">
        <f t="shared" si="7"/>
        <v>1.1985887790566819E-2</v>
      </c>
      <c r="I77" s="235">
        <f t="shared" si="7"/>
        <v>7.9532959052763148E-3</v>
      </c>
      <c r="J77" s="235">
        <f t="shared" si="7"/>
        <v>9.1583780478144469E-3</v>
      </c>
      <c r="K77" s="235">
        <f t="shared" si="7"/>
        <v>8.0502151836672545E-3</v>
      </c>
      <c r="L77" s="235">
        <f t="shared" si="7"/>
        <v>7.161788580657167E-3</v>
      </c>
      <c r="M77" s="235">
        <f t="shared" si="7"/>
        <v>9.8713679314324822E-3</v>
      </c>
      <c r="N77" s="235">
        <f t="shared" si="7"/>
        <v>8.453189038753476E-3</v>
      </c>
      <c r="O77" s="235">
        <f t="shared" si="7"/>
        <v>8.5687498229429452E-3</v>
      </c>
      <c r="P77" s="235">
        <f t="shared" si="7"/>
        <v>8.0092795780833965E-3</v>
      </c>
      <c r="Q77" s="235">
        <f t="shared" si="7"/>
        <v>1.017174458989931E-2</v>
      </c>
      <c r="R77" s="235">
        <f t="shared" si="7"/>
        <v>1.0693679297243068E-2</v>
      </c>
      <c r="S77" s="235">
        <f t="shared" si="7"/>
        <v>1.116870024026737E-2</v>
      </c>
      <c r="T77" s="235">
        <f t="shared" si="7"/>
        <v>1.1536308839905907E-2</v>
      </c>
      <c r="U77" s="235">
        <f t="shared" si="7"/>
        <v>1.2197093642035795E-2</v>
      </c>
      <c r="V77" s="235">
        <f t="shared" si="7"/>
        <v>1.1133877448166563E-2</v>
      </c>
      <c r="W77" s="235">
        <f t="shared" si="7"/>
        <v>1.2662982341847916E-2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4.8242819723701494E-2</v>
      </c>
      <c r="C78" s="302">
        <f t="shared" si="8"/>
        <v>4.8971818736558349E-2</v>
      </c>
      <c r="D78" s="302">
        <f t="shared" si="8"/>
        <v>5.0507965220698649E-2</v>
      </c>
      <c r="E78" s="302">
        <f t="shared" si="8"/>
        <v>4.9164819482264865E-2</v>
      </c>
      <c r="F78" s="302">
        <f t="shared" si="8"/>
        <v>4.6668799347700775E-2</v>
      </c>
      <c r="G78" s="302">
        <f t="shared" si="8"/>
        <v>4.8027431567940142E-2</v>
      </c>
      <c r="H78" s="302">
        <f t="shared" si="8"/>
        <v>5.2022307478589318E-2</v>
      </c>
      <c r="I78" s="302">
        <f t="shared" si="8"/>
        <v>5.1929940301757259E-2</v>
      </c>
      <c r="J78" s="302">
        <f t="shared" si="8"/>
        <v>5.1117283370949777E-2</v>
      </c>
      <c r="K78" s="302">
        <f t="shared" si="8"/>
        <v>4.9685534383516118E-2</v>
      </c>
      <c r="L78" s="302">
        <f t="shared" si="8"/>
        <v>5.4147964694802035E-2</v>
      </c>
      <c r="M78" s="302">
        <f t="shared" si="8"/>
        <v>4.8693087531513336E-2</v>
      </c>
      <c r="N78" s="302">
        <f t="shared" si="8"/>
        <v>3.8657307069279605E-2</v>
      </c>
      <c r="O78" s="302">
        <f t="shared" si="8"/>
        <v>3.8374447275350068E-2</v>
      </c>
      <c r="P78" s="302">
        <f t="shared" si="8"/>
        <v>4.9169019311855383E-2</v>
      </c>
      <c r="Q78" s="302">
        <f t="shared" si="8"/>
        <v>4.8136269518335523E-2</v>
      </c>
      <c r="R78" s="302">
        <f t="shared" si="8"/>
        <v>5.1659868740167002E-2</v>
      </c>
      <c r="S78" s="302">
        <f t="shared" si="8"/>
        <v>5.3902830827879042E-2</v>
      </c>
      <c r="T78" s="302">
        <f t="shared" si="8"/>
        <v>5.5405708093644604E-2</v>
      </c>
      <c r="U78" s="302">
        <f t="shared" si="8"/>
        <v>5.9164619814667627E-2</v>
      </c>
      <c r="V78" s="302">
        <f t="shared" si="8"/>
        <v>6.2387004251661625E-2</v>
      </c>
      <c r="W78" s="302">
        <f t="shared" si="8"/>
        <v>6.3774572962521633E-2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0.116219390523094</v>
      </c>
      <c r="C79" s="303">
        <f t="shared" si="9"/>
        <v>0.18986425032148241</v>
      </c>
      <c r="D79" s="303">
        <f t="shared" si="9"/>
        <v>0.22321721926501478</v>
      </c>
      <c r="E79" s="303">
        <f t="shared" si="9"/>
        <v>0.221361165207001</v>
      </c>
      <c r="F79" s="303">
        <f t="shared" si="9"/>
        <v>0.2373175438728283</v>
      </c>
      <c r="G79" s="303">
        <f t="shared" si="9"/>
        <v>0.28339981259358987</v>
      </c>
      <c r="H79" s="303">
        <f t="shared" si="9"/>
        <v>0.16680661742526079</v>
      </c>
      <c r="I79" s="303">
        <f t="shared" si="9"/>
        <v>0.2771526217010018</v>
      </c>
      <c r="J79" s="303">
        <f t="shared" si="9"/>
        <v>0.24299481821088803</v>
      </c>
      <c r="K79" s="303">
        <f t="shared" si="9"/>
        <v>0.27517509854293365</v>
      </c>
      <c r="L79" s="303">
        <f t="shared" si="9"/>
        <v>0.30759456332027663</v>
      </c>
      <c r="M79" s="303">
        <f t="shared" si="9"/>
        <v>0.22876180381904362</v>
      </c>
      <c r="N79" s="303">
        <f t="shared" si="9"/>
        <v>0.21975893357106771</v>
      </c>
      <c r="O79" s="303">
        <f t="shared" si="9"/>
        <v>0.21629223591250565</v>
      </c>
      <c r="P79" s="303">
        <f t="shared" si="9"/>
        <v>0.21639990213783772</v>
      </c>
      <c r="Q79" s="303">
        <f t="shared" si="9"/>
        <v>0.12285923434925106</v>
      </c>
      <c r="R79" s="303">
        <f t="shared" si="9"/>
        <v>0.10603808348197459</v>
      </c>
      <c r="S79" s="303">
        <f t="shared" si="9"/>
        <v>0.10203052530350601</v>
      </c>
      <c r="T79" s="303">
        <f t="shared" si="9"/>
        <v>0.10429654301728035</v>
      </c>
      <c r="U79" s="303">
        <f t="shared" si="9"/>
        <v>0.10915843198459525</v>
      </c>
      <c r="V79" s="303">
        <f t="shared" si="9"/>
        <v>0.11087993566604692</v>
      </c>
      <c r="W79" s="303">
        <f t="shared" si="9"/>
        <v>0.1073001614261337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0.13577570198693636</v>
      </c>
      <c r="C80" s="303">
        <f t="shared" si="10"/>
        <v>0.1631710130749717</v>
      </c>
      <c r="D80" s="303">
        <f t="shared" si="10"/>
        <v>0.18592500914529278</v>
      </c>
      <c r="E80" s="303">
        <f t="shared" si="10"/>
        <v>0.18983771068517966</v>
      </c>
      <c r="F80" s="303">
        <f t="shared" si="10"/>
        <v>0.1865807860496082</v>
      </c>
      <c r="G80" s="303">
        <f t="shared" si="10"/>
        <v>0.21405049172378002</v>
      </c>
      <c r="H80" s="303">
        <f t="shared" si="10"/>
        <v>0.16224186454202247</v>
      </c>
      <c r="I80" s="303">
        <f t="shared" si="10"/>
        <v>0.20246105838301645</v>
      </c>
      <c r="J80" s="303">
        <f t="shared" si="10"/>
        <v>0.187164797947519</v>
      </c>
      <c r="K80" s="303">
        <f t="shared" si="10"/>
        <v>0.22969895701744633</v>
      </c>
      <c r="L80" s="303">
        <f t="shared" si="10"/>
        <v>0.22270554130296838</v>
      </c>
      <c r="M80" s="303">
        <f t="shared" si="10"/>
        <v>0.20440351611567473</v>
      </c>
      <c r="N80" s="303">
        <f t="shared" si="10"/>
        <v>0.2915323589795073</v>
      </c>
      <c r="O80" s="303">
        <f t="shared" si="10"/>
        <v>0.30096670718169943</v>
      </c>
      <c r="P80" s="303">
        <f t="shared" si="10"/>
        <v>0.30318481507565481</v>
      </c>
      <c r="Q80" s="303">
        <f t="shared" si="10"/>
        <v>0.20926697880729106</v>
      </c>
      <c r="R80" s="303">
        <f t="shared" si="10"/>
        <v>0.21064561531940945</v>
      </c>
      <c r="S80" s="303">
        <f t="shared" si="10"/>
        <v>0.20344258107720345</v>
      </c>
      <c r="T80" s="303">
        <f t="shared" si="10"/>
        <v>0.21311011756075127</v>
      </c>
      <c r="U80" s="303">
        <f t="shared" si="10"/>
        <v>0.22970187904185749</v>
      </c>
      <c r="V80" s="303">
        <f t="shared" si="10"/>
        <v>0.22163464623321791</v>
      </c>
      <c r="W80" s="303">
        <f t="shared" si="10"/>
        <v>0.21756040111092356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0.11699103275274796</v>
      </c>
      <c r="C81" s="304">
        <f t="shared" si="11"/>
        <v>0.15041937518020576</v>
      </c>
      <c r="D81" s="304">
        <f t="shared" si="11"/>
        <v>0.17561548813862013</v>
      </c>
      <c r="E81" s="304">
        <f t="shared" si="11"/>
        <v>0.18001435785176351</v>
      </c>
      <c r="F81" s="304">
        <f t="shared" si="11"/>
        <v>0.17547533526550585</v>
      </c>
      <c r="G81" s="304">
        <f t="shared" si="11"/>
        <v>0.20528613626771422</v>
      </c>
      <c r="H81" s="304">
        <f t="shared" si="11"/>
        <v>0.14880367829884522</v>
      </c>
      <c r="I81" s="304">
        <f t="shared" si="11"/>
        <v>0.19290012396789299</v>
      </c>
      <c r="J81" s="304">
        <f t="shared" si="11"/>
        <v>0.17603681319593215</v>
      </c>
      <c r="K81" s="304">
        <f t="shared" si="11"/>
        <v>0.22150925496068274</v>
      </c>
      <c r="L81" s="304">
        <f t="shared" si="11"/>
        <v>0.2154257602972646</v>
      </c>
      <c r="M81" s="304">
        <f t="shared" si="11"/>
        <v>0.19412732812534783</v>
      </c>
      <c r="N81" s="304">
        <f t="shared" si="11"/>
        <v>0.28298452072803881</v>
      </c>
      <c r="O81" s="304">
        <f t="shared" si="11"/>
        <v>0.29450977454389099</v>
      </c>
      <c r="P81" s="304">
        <f t="shared" si="11"/>
        <v>0.29758128780005688</v>
      </c>
      <c r="Q81" s="304">
        <f t="shared" si="11"/>
        <v>0.19673517169151997</v>
      </c>
      <c r="R81" s="304">
        <f t="shared" si="11"/>
        <v>0.19820717439238714</v>
      </c>
      <c r="S81" s="304">
        <f t="shared" si="11"/>
        <v>0.19145999490889265</v>
      </c>
      <c r="T81" s="304">
        <f t="shared" si="11"/>
        <v>0.20279306945068282</v>
      </c>
      <c r="U81" s="304">
        <f t="shared" si="11"/>
        <v>0.22260337895029214</v>
      </c>
      <c r="V81" s="304">
        <f t="shared" si="11"/>
        <v>0.21254713912643444</v>
      </c>
      <c r="W81" s="304">
        <f t="shared" si="11"/>
        <v>0.20967856775675808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1.8784669234188419E-2</v>
      </c>
      <c r="C82" s="304">
        <f t="shared" si="12"/>
        <v>1.2751637894765947E-2</v>
      </c>
      <c r="D82" s="304">
        <f t="shared" si="12"/>
        <v>1.0309521006672666E-2</v>
      </c>
      <c r="E82" s="304">
        <f t="shared" si="12"/>
        <v>9.8233528334161699E-3</v>
      </c>
      <c r="F82" s="304">
        <f t="shared" si="12"/>
        <v>1.1105450784102366E-2</v>
      </c>
      <c r="G82" s="304">
        <f t="shared" si="12"/>
        <v>8.7643554560657994E-3</v>
      </c>
      <c r="H82" s="304">
        <f t="shared" si="12"/>
        <v>1.3438186243177231E-2</v>
      </c>
      <c r="I82" s="304">
        <f t="shared" si="12"/>
        <v>9.5609344151234565E-3</v>
      </c>
      <c r="J82" s="304">
        <f t="shared" si="12"/>
        <v>1.1127984751586866E-2</v>
      </c>
      <c r="K82" s="304">
        <f t="shared" si="12"/>
        <v>8.1897020567636061E-3</v>
      </c>
      <c r="L82" s="304">
        <f t="shared" si="12"/>
        <v>7.279781005703762E-3</v>
      </c>
      <c r="M82" s="304">
        <f t="shared" si="12"/>
        <v>1.0276187990326899E-2</v>
      </c>
      <c r="N82" s="304">
        <f t="shared" si="12"/>
        <v>8.5478382514684714E-3</v>
      </c>
      <c r="O82" s="304">
        <f t="shared" si="12"/>
        <v>6.4569326378084825E-3</v>
      </c>
      <c r="P82" s="304">
        <f t="shared" si="12"/>
        <v>5.6035272755979191E-3</v>
      </c>
      <c r="Q82" s="304">
        <f t="shared" si="12"/>
        <v>1.2531807115771109E-2</v>
      </c>
      <c r="R82" s="304">
        <f t="shared" si="12"/>
        <v>1.2438440927022306E-2</v>
      </c>
      <c r="S82" s="304">
        <f t="shared" si="12"/>
        <v>1.1982586168310801E-2</v>
      </c>
      <c r="T82" s="304">
        <f t="shared" si="12"/>
        <v>1.0317048110068462E-2</v>
      </c>
      <c r="U82" s="304">
        <f t="shared" si="12"/>
        <v>7.098500091565361E-3</v>
      </c>
      <c r="V82" s="304">
        <f t="shared" si="12"/>
        <v>9.0875071067834535E-3</v>
      </c>
      <c r="W82" s="304">
        <f t="shared" si="12"/>
        <v>7.8818333541654934E-3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1.8889801813486502E-2</v>
      </c>
      <c r="C83" s="303">
        <f t="shared" si="13"/>
        <v>3.4398198089456829E-2</v>
      </c>
      <c r="D83" s="303">
        <f t="shared" si="13"/>
        <v>4.0495094197071729E-2</v>
      </c>
      <c r="E83" s="303">
        <f t="shared" si="13"/>
        <v>3.9313805310853406E-2</v>
      </c>
      <c r="F83" s="303">
        <f t="shared" si="13"/>
        <v>4.4457029119614633E-2</v>
      </c>
      <c r="G83" s="303">
        <f t="shared" si="13"/>
        <v>5.3464235587586104E-2</v>
      </c>
      <c r="H83" s="303">
        <f t="shared" si="13"/>
        <v>2.892037483057076E-2</v>
      </c>
      <c r="I83" s="303">
        <f t="shared" si="13"/>
        <v>5.3211749488912184E-2</v>
      </c>
      <c r="J83" s="303">
        <f t="shared" si="13"/>
        <v>4.620295583589603E-2</v>
      </c>
      <c r="K83" s="303">
        <f t="shared" si="13"/>
        <v>4.97101871628573E-2</v>
      </c>
      <c r="L83" s="303">
        <f t="shared" si="13"/>
        <v>5.8521203704529144E-2</v>
      </c>
      <c r="M83" s="303">
        <f t="shared" si="13"/>
        <v>4.0434205962479777E-2</v>
      </c>
      <c r="N83" s="303">
        <f t="shared" si="13"/>
        <v>2.9509327824640327E-2</v>
      </c>
      <c r="O83" s="303">
        <f t="shared" si="13"/>
        <v>2.7284773606936992E-2</v>
      </c>
      <c r="P83" s="303">
        <f t="shared" si="13"/>
        <v>2.6887245263404823E-2</v>
      </c>
      <c r="Q83" s="303">
        <f t="shared" si="13"/>
        <v>1.3004665453612023E-2</v>
      </c>
      <c r="R83" s="303">
        <f t="shared" si="13"/>
        <v>8.8290271937796067E-3</v>
      </c>
      <c r="S83" s="303">
        <f t="shared" si="13"/>
        <v>8.4093263940503721E-3</v>
      </c>
      <c r="T83" s="303">
        <f t="shared" si="13"/>
        <v>7.6571915515573005E-3</v>
      </c>
      <c r="U83" s="303">
        <f t="shared" si="13"/>
        <v>6.3818839704560216E-3</v>
      </c>
      <c r="V83" s="303">
        <f t="shared" si="13"/>
        <v>8.0091915690775374E-3</v>
      </c>
      <c r="W83" s="303">
        <f t="shared" si="13"/>
        <v>7.3731007146207199E-3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7.4163932471777725E-3</v>
      </c>
      <c r="C84" s="304">
        <f t="shared" si="14"/>
        <v>1.5469903049714606E-2</v>
      </c>
      <c r="D84" s="304">
        <f t="shared" si="14"/>
        <v>1.8644896030296204E-2</v>
      </c>
      <c r="E84" s="304">
        <f t="shared" si="14"/>
        <v>1.8041215521131103E-2</v>
      </c>
      <c r="F84" s="304">
        <f t="shared" si="14"/>
        <v>2.0581136455893784E-2</v>
      </c>
      <c r="G84" s="304">
        <f t="shared" si="14"/>
        <v>2.5177877318840674E-2</v>
      </c>
      <c r="H84" s="304">
        <f t="shared" si="14"/>
        <v>1.2843401332366644E-2</v>
      </c>
      <c r="I84" s="304">
        <f t="shared" si="14"/>
        <v>2.5029407911505354E-2</v>
      </c>
      <c r="J84" s="304">
        <f t="shared" si="14"/>
        <v>2.1537600986480856E-2</v>
      </c>
      <c r="K84" s="304">
        <f t="shared" si="14"/>
        <v>2.3471478191961062E-2</v>
      </c>
      <c r="L84" s="304">
        <f t="shared" si="14"/>
        <v>2.7796616813396114E-2</v>
      </c>
      <c r="M84" s="304">
        <f t="shared" si="14"/>
        <v>1.8820119753074887E-2</v>
      </c>
      <c r="N84" s="304">
        <f t="shared" si="14"/>
        <v>1.3629499541934679E-2</v>
      </c>
      <c r="O84" s="304">
        <f t="shared" si="14"/>
        <v>1.2702694060922639E-2</v>
      </c>
      <c r="P84" s="304">
        <f t="shared" si="14"/>
        <v>1.2560835893485937E-2</v>
      </c>
      <c r="Q84" s="304">
        <f t="shared" si="14"/>
        <v>5.347988418745008E-3</v>
      </c>
      <c r="R84" s="304">
        <f t="shared" si="14"/>
        <v>3.3094035172928707E-3</v>
      </c>
      <c r="S84" s="304">
        <f t="shared" si="14"/>
        <v>3.1430390480675081E-3</v>
      </c>
      <c r="T84" s="304">
        <f t="shared" si="14"/>
        <v>2.8656500909711017E-3</v>
      </c>
      <c r="U84" s="304">
        <f t="shared" si="14"/>
        <v>2.3754853941579247E-3</v>
      </c>
      <c r="V84" s="304">
        <f t="shared" si="14"/>
        <v>3.0434706956349324E-3</v>
      </c>
      <c r="W84" s="304">
        <f t="shared" si="14"/>
        <v>2.845217097455866E-3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9.1316283113272063E-3</v>
      </c>
      <c r="C85" s="304">
        <f t="shared" si="15"/>
        <v>1.7338619253155118E-2</v>
      </c>
      <c r="D85" s="304">
        <f t="shared" si="15"/>
        <v>2.0564967512418125E-2</v>
      </c>
      <c r="E85" s="304">
        <f t="shared" si="15"/>
        <v>2.0047967018023836E-2</v>
      </c>
      <c r="F85" s="304">
        <f t="shared" si="15"/>
        <v>2.2491437870045396E-2</v>
      </c>
      <c r="G85" s="304">
        <f t="shared" si="15"/>
        <v>2.7193754811171627E-2</v>
      </c>
      <c r="H85" s="304">
        <f t="shared" si="15"/>
        <v>1.4401709546802617E-2</v>
      </c>
      <c r="I85" s="304">
        <f t="shared" si="15"/>
        <v>2.6990433050651408E-2</v>
      </c>
      <c r="J85" s="304">
        <f t="shared" si="15"/>
        <v>2.3278090871321103E-2</v>
      </c>
      <c r="K85" s="304">
        <f t="shared" si="15"/>
        <v>2.5217744357060753E-2</v>
      </c>
      <c r="L85" s="304">
        <f t="shared" si="15"/>
        <v>2.9817057074812411E-2</v>
      </c>
      <c r="M85" s="304">
        <f t="shared" si="15"/>
        <v>2.0333010996835918E-2</v>
      </c>
      <c r="N85" s="304">
        <f t="shared" si="15"/>
        <v>1.4814216821012562E-2</v>
      </c>
      <c r="O85" s="304">
        <f t="shared" si="15"/>
        <v>1.3777129659995295E-2</v>
      </c>
      <c r="P85" s="304">
        <f t="shared" si="15"/>
        <v>1.3627848784760276E-2</v>
      </c>
      <c r="Q85" s="304">
        <f t="shared" si="15"/>
        <v>6.0944063290545259E-3</v>
      </c>
      <c r="R85" s="304">
        <f t="shared" si="15"/>
        <v>3.9689924142315971E-3</v>
      </c>
      <c r="S85" s="304">
        <f t="shared" si="15"/>
        <v>3.7724849615632227E-3</v>
      </c>
      <c r="T85" s="304">
        <f t="shared" si="15"/>
        <v>3.505372444105427E-3</v>
      </c>
      <c r="U85" s="304">
        <f t="shared" si="15"/>
        <v>3.121468043469874E-3</v>
      </c>
      <c r="V85" s="304">
        <f t="shared" si="15"/>
        <v>3.8328318965668209E-3</v>
      </c>
      <c r="W85" s="304">
        <f t="shared" si="15"/>
        <v>3.545299282475239E-3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2.341780254981521E-3</v>
      </c>
      <c r="C86" s="304">
        <f t="shared" si="16"/>
        <v>1.589675786587103E-3</v>
      </c>
      <c r="D86" s="304">
        <f t="shared" si="16"/>
        <v>1.2852306543573967E-3</v>
      </c>
      <c r="E86" s="304">
        <f t="shared" si="16"/>
        <v>1.2246227716984674E-3</v>
      </c>
      <c r="F86" s="304">
        <f t="shared" si="16"/>
        <v>1.3844547936754539E-3</v>
      </c>
      <c r="G86" s="304">
        <f t="shared" si="16"/>
        <v>1.0926034575737995E-3</v>
      </c>
      <c r="H86" s="304">
        <f t="shared" si="16"/>
        <v>1.6752639514015025E-3</v>
      </c>
      <c r="I86" s="304">
        <f t="shared" si="16"/>
        <v>1.1919085267554205E-3</v>
      </c>
      <c r="J86" s="304">
        <f t="shared" si="16"/>
        <v>1.3872639780940722E-3</v>
      </c>
      <c r="K86" s="304">
        <f t="shared" si="16"/>
        <v>1.0209646138354886E-3</v>
      </c>
      <c r="L86" s="304">
        <f t="shared" si="16"/>
        <v>9.0752981632061811E-4</v>
      </c>
      <c r="M86" s="304">
        <f t="shared" si="16"/>
        <v>1.2810752125689722E-3</v>
      </c>
      <c r="N86" s="304">
        <f t="shared" si="16"/>
        <v>1.0656114616930845E-3</v>
      </c>
      <c r="O86" s="304">
        <f t="shared" si="16"/>
        <v>8.0494988601905707E-4</v>
      </c>
      <c r="P86" s="304">
        <f t="shared" si="16"/>
        <v>6.9856058515860991E-4</v>
      </c>
      <c r="Q86" s="304">
        <f t="shared" si="16"/>
        <v>1.5622707058124893E-3</v>
      </c>
      <c r="R86" s="304">
        <f t="shared" si="16"/>
        <v>1.5506312622551395E-3</v>
      </c>
      <c r="S86" s="304">
        <f t="shared" si="16"/>
        <v>1.49380238441964E-3</v>
      </c>
      <c r="T86" s="304">
        <f t="shared" si="16"/>
        <v>1.2861690164807714E-3</v>
      </c>
      <c r="U86" s="304">
        <f t="shared" si="16"/>
        <v>8.8493053282822287E-4</v>
      </c>
      <c r="V86" s="304">
        <f t="shared" si="16"/>
        <v>1.1328889768757841E-3</v>
      </c>
      <c r="W86" s="304">
        <f t="shared" si="16"/>
        <v>9.8258433468961554E-4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3.5113177753307342E-2</v>
      </c>
      <c r="C87" s="303">
        <f t="shared" si="17"/>
        <v>3.321267842147102E-2</v>
      </c>
      <c r="D87" s="303">
        <f t="shared" si="17"/>
        <v>3.1701598707882091E-2</v>
      </c>
      <c r="E87" s="303">
        <f t="shared" si="17"/>
        <v>3.0582771961256059E-2</v>
      </c>
      <c r="F87" s="303">
        <f t="shared" si="17"/>
        <v>3.4400362149089307E-2</v>
      </c>
      <c r="G87" s="303">
        <f t="shared" si="17"/>
        <v>3.4028778019220655E-2</v>
      </c>
      <c r="H87" s="303">
        <f t="shared" si="17"/>
        <v>3.2190057021795747E-2</v>
      </c>
      <c r="I87" s="303">
        <f t="shared" si="17"/>
        <v>3.5208508405470657E-2</v>
      </c>
      <c r="J87" s="303">
        <f t="shared" si="17"/>
        <v>3.4974624362011902E-2</v>
      </c>
      <c r="K87" s="303">
        <f t="shared" si="17"/>
        <v>3.1665455054169608E-2</v>
      </c>
      <c r="L87" s="303">
        <f t="shared" si="17"/>
        <v>3.3573672454078218E-2</v>
      </c>
      <c r="M87" s="303">
        <f t="shared" si="17"/>
        <v>3.1413924683040814E-2</v>
      </c>
      <c r="N87" s="303">
        <f t="shared" si="17"/>
        <v>2.4572132517034547E-2</v>
      </c>
      <c r="O87" s="303">
        <f t="shared" si="17"/>
        <v>2.0384928444382666E-2</v>
      </c>
      <c r="P87" s="303">
        <f t="shared" si="17"/>
        <v>1.889376495435802E-2</v>
      </c>
      <c r="Q87" s="303">
        <f t="shared" si="17"/>
        <v>2.4478604570581527E-2</v>
      </c>
      <c r="R87" s="303">
        <f t="shared" si="17"/>
        <v>2.273921488241152E-2</v>
      </c>
      <c r="S87" s="303">
        <f t="shared" si="17"/>
        <v>2.1868327790346222E-2</v>
      </c>
      <c r="T87" s="303">
        <f t="shared" si="17"/>
        <v>1.8977431850252593E-2</v>
      </c>
      <c r="U87" s="303">
        <f t="shared" si="17"/>
        <v>1.3419802858315354E-2</v>
      </c>
      <c r="V87" s="303">
        <f t="shared" si="17"/>
        <v>1.7150005661382087E-2</v>
      </c>
      <c r="W87" s="303">
        <f t="shared" si="17"/>
        <v>1.5043123795582201E-2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3.4803712898302257E-3</v>
      </c>
      <c r="C88" s="304">
        <f t="shared" si="18"/>
        <v>1.010918823724806E-2</v>
      </c>
      <c r="D88" s="304">
        <f t="shared" si="18"/>
        <v>1.2064713196359005E-2</v>
      </c>
      <c r="E88" s="304">
        <f t="shared" si="18"/>
        <v>1.1805649267983458E-2</v>
      </c>
      <c r="F88" s="304">
        <f t="shared" si="18"/>
        <v>1.3197867174931452E-2</v>
      </c>
      <c r="G88" s="304">
        <f t="shared" si="18"/>
        <v>1.5913972985317975E-2</v>
      </c>
      <c r="H88" s="304">
        <f t="shared" si="18"/>
        <v>8.4090472217562325E-3</v>
      </c>
      <c r="I88" s="304">
        <f t="shared" si="18"/>
        <v>1.5838706994747424E-2</v>
      </c>
      <c r="J88" s="304">
        <f t="shared" si="18"/>
        <v>1.3620672100929425E-2</v>
      </c>
      <c r="K88" s="304">
        <f t="shared" si="18"/>
        <v>1.4766626921784168E-2</v>
      </c>
      <c r="L88" s="304">
        <f t="shared" si="18"/>
        <v>1.7469361514739198E-2</v>
      </c>
      <c r="M88" s="304">
        <f t="shared" si="18"/>
        <v>1.1864742802327908E-2</v>
      </c>
      <c r="N88" s="304">
        <f t="shared" si="18"/>
        <v>8.6180757962598126E-3</v>
      </c>
      <c r="O88" s="304">
        <f t="shared" si="18"/>
        <v>7.9549148832730072E-3</v>
      </c>
      <c r="P88" s="304">
        <f t="shared" si="18"/>
        <v>7.8619968994152242E-3</v>
      </c>
      <c r="Q88" s="304">
        <f t="shared" si="18"/>
        <v>3.375070760431787E-3</v>
      </c>
      <c r="R88" s="304">
        <f t="shared" si="18"/>
        <v>2.0972846125776098E-3</v>
      </c>
      <c r="S88" s="304">
        <f t="shared" si="18"/>
        <v>1.9903709557660774E-3</v>
      </c>
      <c r="T88" s="304">
        <f t="shared" si="18"/>
        <v>1.8247980131846518E-3</v>
      </c>
      <c r="U88" s="304">
        <f t="shared" si="18"/>
        <v>1.5143289808319895E-3</v>
      </c>
      <c r="V88" s="304">
        <f t="shared" si="18"/>
        <v>1.9324983487954222E-3</v>
      </c>
      <c r="W88" s="304">
        <f t="shared" si="18"/>
        <v>1.8122430990656689E-3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1.3362638720773546E-3</v>
      </c>
      <c r="C89" s="304">
        <f t="shared" si="19"/>
        <v>2.5372222466563139E-3</v>
      </c>
      <c r="D89" s="304">
        <f t="shared" si="19"/>
        <v>3.0093453413123895E-3</v>
      </c>
      <c r="E89" s="304">
        <f t="shared" si="19"/>
        <v>2.9336908075368226E-3</v>
      </c>
      <c r="F89" s="304">
        <f t="shared" si="19"/>
        <v>3.2912526476283985E-3</v>
      </c>
      <c r="G89" s="304">
        <f t="shared" si="19"/>
        <v>3.9793595250940464E-3</v>
      </c>
      <c r="H89" s="304">
        <f t="shared" si="19"/>
        <v>2.1074537319562504E-3</v>
      </c>
      <c r="I89" s="304">
        <f t="shared" si="19"/>
        <v>3.9496067237614176E-3</v>
      </c>
      <c r="J89" s="304">
        <f t="shared" si="19"/>
        <v>3.406366398388714E-3</v>
      </c>
      <c r="K89" s="304">
        <f t="shared" si="19"/>
        <v>3.6902028390515163E-3</v>
      </c>
      <c r="L89" s="304">
        <f t="shared" si="19"/>
        <v>4.3632367396422619E-3</v>
      </c>
      <c r="M89" s="304">
        <f t="shared" si="19"/>
        <v>2.975402313727598E-3</v>
      </c>
      <c r="N89" s="304">
        <f t="shared" si="19"/>
        <v>2.1678173986214933E-3</v>
      </c>
      <c r="O89" s="304">
        <f t="shared" si="19"/>
        <v>2.0160567204362445E-3</v>
      </c>
      <c r="P89" s="304">
        <f t="shared" si="19"/>
        <v>1.9942119153732517E-3</v>
      </c>
      <c r="Q89" s="304">
        <f t="shared" si="19"/>
        <v>8.918163028135245E-4</v>
      </c>
      <c r="R89" s="304">
        <f t="shared" si="19"/>
        <v>5.8079687333615563E-4</v>
      </c>
      <c r="S89" s="304">
        <f t="shared" si="19"/>
        <v>5.5204123407420964E-4</v>
      </c>
      <c r="T89" s="304">
        <f t="shared" si="19"/>
        <v>5.1295370283777791E-4</v>
      </c>
      <c r="U89" s="304">
        <f t="shared" si="19"/>
        <v>4.5677559709244681E-4</v>
      </c>
      <c r="V89" s="304">
        <f t="shared" si="19"/>
        <v>5.6087201718173934E-4</v>
      </c>
      <c r="W89" s="304">
        <f t="shared" si="19"/>
        <v>5.1879634007846308E-4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3.0296542591399762E-2</v>
      </c>
      <c r="C90" s="304">
        <f t="shared" si="20"/>
        <v>2.0566267937566645E-2</v>
      </c>
      <c r="D90" s="304">
        <f t="shared" si="20"/>
        <v>1.6627540170210696E-2</v>
      </c>
      <c r="E90" s="304">
        <f t="shared" si="20"/>
        <v>1.5843431885735781E-2</v>
      </c>
      <c r="F90" s="304">
        <f t="shared" si="20"/>
        <v>1.7911242326529457E-2</v>
      </c>
      <c r="G90" s="304">
        <f t="shared" si="20"/>
        <v>1.4135445508808632E-2</v>
      </c>
      <c r="H90" s="304">
        <f t="shared" si="20"/>
        <v>2.1673556068083261E-2</v>
      </c>
      <c r="I90" s="304">
        <f t="shared" si="20"/>
        <v>1.5420194686961817E-2</v>
      </c>
      <c r="J90" s="304">
        <f t="shared" si="20"/>
        <v>1.7947585862693766E-2</v>
      </c>
      <c r="K90" s="304">
        <f t="shared" si="20"/>
        <v>1.320862529333393E-2</v>
      </c>
      <c r="L90" s="304">
        <f t="shared" si="20"/>
        <v>1.1741074199696755E-2</v>
      </c>
      <c r="M90" s="304">
        <f t="shared" si="20"/>
        <v>1.657377956698531E-2</v>
      </c>
      <c r="N90" s="304">
        <f t="shared" si="20"/>
        <v>1.3786239322153239E-2</v>
      </c>
      <c r="O90" s="304">
        <f t="shared" si="20"/>
        <v>1.0413956840673413E-2</v>
      </c>
      <c r="P90" s="304">
        <f t="shared" si="20"/>
        <v>9.0375561395695421E-3</v>
      </c>
      <c r="Q90" s="304">
        <f t="shared" si="20"/>
        <v>2.0211717507336219E-2</v>
      </c>
      <c r="R90" s="304">
        <f t="shared" si="20"/>
        <v>2.006113339649775E-2</v>
      </c>
      <c r="S90" s="304">
        <f t="shared" si="20"/>
        <v>1.9325915600505936E-2</v>
      </c>
      <c r="T90" s="304">
        <f t="shared" si="20"/>
        <v>1.6639680134230162E-2</v>
      </c>
      <c r="U90" s="304">
        <f t="shared" si="20"/>
        <v>1.1448698280390919E-2</v>
      </c>
      <c r="V90" s="304">
        <f t="shared" si="20"/>
        <v>1.4656635295404927E-2</v>
      </c>
      <c r="W90" s="304">
        <f t="shared" si="20"/>
        <v>1.271208435643807E-2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5.8114357055693247E-2</v>
      </c>
      <c r="C91" s="303">
        <f t="shared" si="21"/>
        <v>5.5178404421052978E-2</v>
      </c>
      <c r="D91" s="303">
        <f t="shared" si="21"/>
        <v>5.3410518151589814E-2</v>
      </c>
      <c r="E91" s="303">
        <f t="shared" si="21"/>
        <v>6.2960956720341729E-2</v>
      </c>
      <c r="F91" s="303">
        <f t="shared" si="21"/>
        <v>4.9433566823692508E-2</v>
      </c>
      <c r="G91" s="303">
        <f t="shared" si="21"/>
        <v>4.6072612990991149E-2</v>
      </c>
      <c r="H91" s="303">
        <f t="shared" si="21"/>
        <v>4.4529132504957152E-2</v>
      </c>
      <c r="I91" s="303">
        <f t="shared" si="21"/>
        <v>2.8865417557107344E-2</v>
      </c>
      <c r="J91" s="303">
        <f t="shared" si="21"/>
        <v>3.1221520696881971E-2</v>
      </c>
      <c r="K91" s="303">
        <f t="shared" si="21"/>
        <v>3.3045690163384774E-2</v>
      </c>
      <c r="L91" s="303">
        <f t="shared" si="21"/>
        <v>2.9069622990929699E-2</v>
      </c>
      <c r="M91" s="303">
        <f t="shared" si="21"/>
        <v>3.6550897313738839E-2</v>
      </c>
      <c r="N91" s="303">
        <f t="shared" si="21"/>
        <v>4.9231830610232279E-2</v>
      </c>
      <c r="O91" s="303">
        <f t="shared" si="21"/>
        <v>8.14734637120796E-2</v>
      </c>
      <c r="P91" s="303">
        <f t="shared" si="21"/>
        <v>9.7914499765322099E-2</v>
      </c>
      <c r="Q91" s="303">
        <f t="shared" si="21"/>
        <v>0.12813779956551408</v>
      </c>
      <c r="R91" s="303">
        <f t="shared" si="21"/>
        <v>0.13476285560779372</v>
      </c>
      <c r="S91" s="303">
        <f t="shared" si="21"/>
        <v>0.14091012051484822</v>
      </c>
      <c r="T91" s="303">
        <f t="shared" si="21"/>
        <v>0.1494929011308441</v>
      </c>
      <c r="U91" s="303">
        <f t="shared" si="21"/>
        <v>0.16783488818993603</v>
      </c>
      <c r="V91" s="303">
        <f t="shared" si="21"/>
        <v>0.15889470113240456</v>
      </c>
      <c r="W91" s="303">
        <f t="shared" si="21"/>
        <v>0.15037277292900864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0.49600246807838255</v>
      </c>
      <c r="C92" s="237">
        <f t="shared" si="22"/>
        <v>0.39291055213422099</v>
      </c>
      <c r="D92" s="237">
        <f t="shared" si="22"/>
        <v>0.34016841360806876</v>
      </c>
      <c r="E92" s="237">
        <f t="shared" si="22"/>
        <v>0.33266916265763896</v>
      </c>
      <c r="F92" s="237">
        <f t="shared" si="22"/>
        <v>0.33281964819828863</v>
      </c>
      <c r="G92" s="237">
        <f t="shared" si="22"/>
        <v>0.26588467081351591</v>
      </c>
      <c r="H92" s="237">
        <f t="shared" si="22"/>
        <v>0.42327506358694916</v>
      </c>
      <c r="I92" s="237">
        <f t="shared" si="22"/>
        <v>0.29081881668908921</v>
      </c>
      <c r="J92" s="237">
        <f t="shared" si="22"/>
        <v>0.3367132133967719</v>
      </c>
      <c r="K92" s="237">
        <f t="shared" si="22"/>
        <v>0.27136935120068922</v>
      </c>
      <c r="L92" s="237">
        <f t="shared" si="22"/>
        <v>0.24132657987819528</v>
      </c>
      <c r="M92" s="237">
        <f t="shared" si="22"/>
        <v>0.33637273130570811</v>
      </c>
      <c r="N92" s="237">
        <f t="shared" si="22"/>
        <v>0.28415253915373173</v>
      </c>
      <c r="O92" s="237">
        <f t="shared" si="22"/>
        <v>0.25391565554475481</v>
      </c>
      <c r="P92" s="237">
        <f t="shared" si="22"/>
        <v>0.23066313859797433</v>
      </c>
      <c r="Q92" s="237">
        <f t="shared" si="22"/>
        <v>0.37663658138797307</v>
      </c>
      <c r="R92" s="237">
        <f t="shared" si="22"/>
        <v>0.38458139271420888</v>
      </c>
      <c r="S92" s="237">
        <f t="shared" si="22"/>
        <v>0.3860800433922108</v>
      </c>
      <c r="T92" s="237">
        <f t="shared" si="22"/>
        <v>0.36695078432571682</v>
      </c>
      <c r="U92" s="237">
        <f t="shared" si="22"/>
        <v>0.32909263128166238</v>
      </c>
      <c r="V92" s="237">
        <f t="shared" si="22"/>
        <v>0.34070959301548553</v>
      </c>
      <c r="W92" s="237">
        <f t="shared" si="22"/>
        <v>0.34957895835148423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0.40255863011585391</v>
      </c>
      <c r="C96" s="322">
        <f>IF(C$5=0,0,C$5/OIS_fec!C$5)</f>
        <v>0.38050274122686989</v>
      </c>
      <c r="D96" s="322">
        <f>IF(D$5=0,0,D$5/OIS_fec!D$5)</f>
        <v>0.37133863525857097</v>
      </c>
      <c r="E96" s="322">
        <f>IF(E$5=0,0,E$5/OIS_fec!E$5)</f>
        <v>0.36626554024592889</v>
      </c>
      <c r="F96" s="322">
        <f>IF(F$5=0,0,F$5/OIS_fec!F$5)</f>
        <v>0.37068386126731528</v>
      </c>
      <c r="G96" s="322">
        <f>IF(G$5=0,0,G$5/OIS_fec!G$5)</f>
        <v>0.36143489446869037</v>
      </c>
      <c r="H96" s="322">
        <f>IF(H$5=0,0,H$5/OIS_fec!H$5)</f>
        <v>0.38826853147946105</v>
      </c>
      <c r="I96" s="322">
        <f>IF(I$5=0,0,I$5/OIS_fec!I$5)</f>
        <v>0.36639397273811469</v>
      </c>
      <c r="J96" s="322">
        <f>IF(J$5=0,0,J$5/OIS_fec!J$5)</f>
        <v>0.37564074733103181</v>
      </c>
      <c r="K96" s="322">
        <f>IF(K$5=0,0,K$5/OIS_fec!K$5)</f>
        <v>0.36194139973830669</v>
      </c>
      <c r="L96" s="322">
        <f>IF(L$5=0,0,L$5/OIS_fec!L$5)</f>
        <v>0.35976112149082046</v>
      </c>
      <c r="M96" s="322">
        <f>IF(M$5=0,0,M$5/OIS_fec!M$5)</f>
        <v>0.37575176626291734</v>
      </c>
      <c r="N96" s="322">
        <f>IF(N$5=0,0,N$5/OIS_fec!N$5)</f>
        <v>0.35803151656987386</v>
      </c>
      <c r="O96" s="322">
        <f>IF(O$5=0,0,O$5/OIS_fec!O$5)</f>
        <v>0.35457054961449935</v>
      </c>
      <c r="P96" s="322">
        <f>IF(P$5=0,0,P$5/OIS_fec!P$5)</f>
        <v>0.35374094752080248</v>
      </c>
      <c r="Q96" s="322">
        <f>IF(Q$5=0,0,Q$5/OIS_fec!Q$5)</f>
        <v>0.38268117021509201</v>
      </c>
      <c r="R96" s="322">
        <f>IF(R$5=0,0,R$5/OIS_fec!R$5)</f>
        <v>0.38594710426300571</v>
      </c>
      <c r="S96" s="322">
        <f>IF(S$5=0,0,S$5/OIS_fec!S$5)</f>
        <v>0.38789774545410427</v>
      </c>
      <c r="T96" s="322">
        <f>IF(T$5=0,0,T$5/OIS_fec!T$5)</f>
        <v>0.38433246168019813</v>
      </c>
      <c r="U96" s="322">
        <f>IF(U$5=0,0,U$5/OIS_fec!U$5)</f>
        <v>0.37806427330700237</v>
      </c>
      <c r="V96" s="322">
        <f>IF(V$5=0,0,V$5/OIS_fec!V$5)</f>
        <v>0.38105077253127556</v>
      </c>
      <c r="W96" s="322">
        <f>IF(W$5=0,0,W$5/OIS_fec!W$5)</f>
        <v>0.384633876478013</v>
      </c>
      <c r="DA96" s="95"/>
    </row>
    <row r="97" spans="1:105" ht="12" customHeight="1" x14ac:dyDescent="0.25">
      <c r="A97" s="55" t="s">
        <v>92</v>
      </c>
      <c r="B97" s="332">
        <f>IF(B$6=0,0,B$6/OIS_fec!B$6)</f>
        <v>0.46550136954121091</v>
      </c>
      <c r="C97" s="332">
        <f>IF(C$6=0,0,C$6/OIS_fec!C$6)</f>
        <v>0.47043870946040661</v>
      </c>
      <c r="D97" s="332">
        <f>IF(D$6=0,0,D$6/OIS_fec!D$6)</f>
        <v>0.47150247655171967</v>
      </c>
      <c r="E97" s="332">
        <f>IF(E$6=0,0,E$6/OIS_fec!E$6)</f>
        <v>0.47147428495581195</v>
      </c>
      <c r="F97" s="332">
        <f>IF(F$6=0,0,F$6/OIS_fec!F$6)</f>
        <v>0.4688440356678768</v>
      </c>
      <c r="G97" s="332">
        <f>IF(G$6=0,0,G$6/OIS_fec!G$6)</f>
        <v>0.46893893471683712</v>
      </c>
      <c r="H97" s="332">
        <f>IF(H$6=0,0,H$6/OIS_fec!H$6)</f>
        <v>0.46954280702874918</v>
      </c>
      <c r="I97" s="332">
        <f>IF(I$6=0,0,I$6/OIS_fec!I$6)</f>
        <v>0.46871170011098179</v>
      </c>
      <c r="J97" s="332">
        <f>IF(J$6=0,0,J$6/OIS_fec!J$6)</f>
        <v>0.46826788897055133</v>
      </c>
      <c r="K97" s="332">
        <f>IF(K$6=0,0,K$6/OIS_fec!K$6)</f>
        <v>0.46986434539430605</v>
      </c>
      <c r="L97" s="332">
        <f>IF(L$6=0,0,L$6/OIS_fec!L$6)</f>
        <v>0.47018761127221098</v>
      </c>
      <c r="M97" s="332">
        <f>IF(M$6=0,0,M$6/OIS_fec!M$6)</f>
        <v>0.47031689343827887</v>
      </c>
      <c r="N97" s="332">
        <f>IF(N$6=0,0,N$6/OIS_fec!N$6)</f>
        <v>0.4705111008956453</v>
      </c>
      <c r="O97" s="332">
        <f>IF(O$6=0,0,O$6/OIS_fec!O$6)</f>
        <v>0.47276772614039153</v>
      </c>
      <c r="P97" s="332">
        <f>IF(P$6=0,0,P$6/OIS_fec!P$6)</f>
        <v>0.4738352854492256</v>
      </c>
      <c r="Q97" s="332">
        <f>IF(Q$6=0,0,Q$6/OIS_fec!Q$6)</f>
        <v>0.46891841268124607</v>
      </c>
      <c r="R97" s="332">
        <f>IF(R$6=0,0,R$6/OIS_fec!R$6)</f>
        <v>0.46995517723687719</v>
      </c>
      <c r="S97" s="332">
        <f>IF(S$6=0,0,S$6/OIS_fec!S$6)</f>
        <v>0.47070731859994075</v>
      </c>
      <c r="T97" s="332">
        <f>IF(T$6=0,0,T$6/OIS_fec!T$6)</f>
        <v>0.47191705852633842</v>
      </c>
      <c r="U97" s="332">
        <f>IF(U$6=0,0,U$6/OIS_fec!U$6)</f>
        <v>0.47482443552033099</v>
      </c>
      <c r="V97" s="332">
        <f>IF(V$6=0,0,V$6/OIS_fec!V$6)</f>
        <v>0.47395489708666994</v>
      </c>
      <c r="W97" s="332">
        <f>IF(W$6=0,0,W$6/OIS_fec!W$6)</f>
        <v>0.4739167784075054</v>
      </c>
      <c r="DA97" s="67"/>
    </row>
    <row r="98" spans="1:105" ht="12" customHeight="1" x14ac:dyDescent="0.25">
      <c r="A98" s="202" t="s">
        <v>93</v>
      </c>
      <c r="B98" s="333">
        <f>IF(B$7=0,0,B$7/OIS_fec!B$7)</f>
        <v>0.11884901796874872</v>
      </c>
      <c r="C98" s="333">
        <f>IF(C$7=0,0,C$7/OIS_fec!C$7)</f>
        <v>0.12014855277561384</v>
      </c>
      <c r="D98" s="333">
        <f>IF(D$7=0,0,D$7/OIS_fec!D$7)</f>
        <v>0.12048614333887103</v>
      </c>
      <c r="E98" s="333">
        <f>IF(E$7=0,0,E$7/OIS_fec!E$7)</f>
        <v>0.12051809298204914</v>
      </c>
      <c r="F98" s="333">
        <f>IF(F$7=0,0,F$7/OIS_fec!F$7)</f>
        <v>0.11976406577125383</v>
      </c>
      <c r="G98" s="333">
        <f>IF(G$7=0,0,G$7/OIS_fec!G$7)</f>
        <v>0.11980416324696219</v>
      </c>
      <c r="H98" s="333">
        <f>IF(H$7=0,0,H$7/OIS_fec!H$7)</f>
        <v>0.11999217239960584</v>
      </c>
      <c r="I98" s="333">
        <f>IF(I$7=0,0,I$7/OIS_fec!I$7)</f>
        <v>0.11976019235941714</v>
      </c>
      <c r="J98" s="333">
        <f>IF(J$7=0,0,J$7/OIS_fec!J$7)</f>
        <v>0.11965770265333828</v>
      </c>
      <c r="K98" s="333">
        <f>IF(K$7=0,0,K$7/OIS_fec!K$7)</f>
        <v>0.12013570809561151</v>
      </c>
      <c r="L98" s="333">
        <f>IF(L$7=0,0,L$7/OIS_fec!L$7)</f>
        <v>0.1202067738883581</v>
      </c>
      <c r="M98" s="333">
        <f>IF(M$7=0,0,M$7/OIS_fec!M$7)</f>
        <v>0.12021674292118199</v>
      </c>
      <c r="N98" s="333">
        <f>IF(N$7=0,0,N$7/OIS_fec!N$7)</f>
        <v>0.12028122018846524</v>
      </c>
      <c r="O98" s="333">
        <f>IF(O$7=0,0,O$7/OIS_fec!O$7)</f>
        <v>0.12099516835276083</v>
      </c>
      <c r="P98" s="333">
        <f>IF(P$7=0,0,P$7/OIS_fec!P$7)</f>
        <v>0.121288040750688</v>
      </c>
      <c r="Q98" s="333">
        <f>IF(Q$7=0,0,Q$7/OIS_fec!Q$7)</f>
        <v>0.1197844962936883</v>
      </c>
      <c r="R98" s="333">
        <f>IF(R$7=0,0,R$7/OIS_fec!R$7)</f>
        <v>0.12005115300512975</v>
      </c>
      <c r="S98" s="333">
        <f>IF(S$7=0,0,S$7/OIS_fec!S$7)</f>
        <v>0.12027767909028131</v>
      </c>
      <c r="T98" s="333">
        <f>IF(T$7=0,0,T$7/OIS_fec!T$7)</f>
        <v>0.12068273465099479</v>
      </c>
      <c r="U98" s="333">
        <f>IF(U$7=0,0,U$7/OIS_fec!U$7)</f>
        <v>0.12163327493090456</v>
      </c>
      <c r="V98" s="333">
        <f>IF(V$7=0,0,V$7/OIS_fec!V$7)</f>
        <v>0.1212054288084847</v>
      </c>
      <c r="W98" s="333">
        <f>IF(W$7=0,0,W$7/OIS_fec!W$7)</f>
        <v>0.12138186934439509</v>
      </c>
      <c r="DA98" s="174"/>
    </row>
    <row r="99" spans="1:105" ht="12" customHeight="1" x14ac:dyDescent="0.25">
      <c r="A99" s="202" t="s">
        <v>94</v>
      </c>
      <c r="B99" s="333">
        <f>IF(B$8=0,0,B$8/OIS_fec!B$8)</f>
        <v>0.64580644455055614</v>
      </c>
      <c r="C99" s="333">
        <f>IF(C$8=0,0,C$8/OIS_fec!C$8)</f>
        <v>0.65264025308775542</v>
      </c>
      <c r="D99" s="333">
        <f>IF(D$8=0,0,D$8/OIS_fec!D$8)</f>
        <v>0.65459775533839815</v>
      </c>
      <c r="E99" s="333">
        <f>IF(E$8=0,0,E$8/OIS_fec!E$8)</f>
        <v>0.65488103537159925</v>
      </c>
      <c r="F99" s="333">
        <f>IF(F$8=0,0,F$8/OIS_fec!F$8)</f>
        <v>0.65069157199503291</v>
      </c>
      <c r="G99" s="333">
        <f>IF(G$8=0,0,G$8/OIS_fec!G$8)</f>
        <v>0.65094298722830723</v>
      </c>
      <c r="H99" s="333">
        <f>IF(H$8=0,0,H$8/OIS_fec!H$8)</f>
        <v>0.65201937621182826</v>
      </c>
      <c r="I99" s="333">
        <f>IF(I$8=0,0,I$8/OIS_fec!I$8)</f>
        <v>0.65075073202485501</v>
      </c>
      <c r="J99" s="333">
        <f>IF(J$8=0,0,J$8/OIS_fec!J$8)</f>
        <v>0.65024407218374769</v>
      </c>
      <c r="K99" s="333">
        <f>IF(K$8=0,0,K$8/OIS_fec!K$8)</f>
        <v>0.65294884275650622</v>
      </c>
      <c r="L99" s="333">
        <f>IF(L$8=0,0,L$8/OIS_fec!L$8)</f>
        <v>0.65328986417832691</v>
      </c>
      <c r="M99" s="333">
        <f>IF(M$8=0,0,M$8/OIS_fec!M$8)</f>
        <v>0.65327559049993855</v>
      </c>
      <c r="N99" s="333">
        <f>IF(N$8=0,0,N$8/OIS_fec!N$8)</f>
        <v>0.653658401239813</v>
      </c>
      <c r="O99" s="333">
        <f>IF(O$8=0,0,O$8/OIS_fec!O$8)</f>
        <v>0.65787267176838726</v>
      </c>
      <c r="P99" s="333">
        <f>IF(P$8=0,0,P$8/OIS_fec!P$8)</f>
        <v>0.65950258528323991</v>
      </c>
      <c r="Q99" s="333">
        <f>IF(Q$8=0,0,Q$8/OIS_fec!Q$8)</f>
        <v>0.65080199143699657</v>
      </c>
      <c r="R99" s="333">
        <f>IF(R$8=0,0,R$8/OIS_fec!R$8)</f>
        <v>0.652201191730579</v>
      </c>
      <c r="S99" s="333">
        <f>IF(S$8=0,0,S$8/OIS_fec!S$8)</f>
        <v>0.65348534132923775</v>
      </c>
      <c r="T99" s="333">
        <f>IF(T$8=0,0,T$8/OIS_fec!T$8)</f>
        <v>0.6559078093965468</v>
      </c>
      <c r="U99" s="333">
        <f>IF(U$8=0,0,U$8/OIS_fec!U$8)</f>
        <v>0.66167598981225428</v>
      </c>
      <c r="V99" s="333">
        <f>IF(V$8=0,0,V$8/OIS_fec!V$8)</f>
        <v>0.65868803477356586</v>
      </c>
      <c r="W99" s="333">
        <f>IF(W$8=0,0,W$8/OIS_fec!W$8)</f>
        <v>0.66025865772447656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0.46241060042771043</v>
      </c>
      <c r="C100" s="333">
        <f>IF(C$9=0,0,C$9/OIS_fec!C$9)</f>
        <v>0.46722485223990906</v>
      </c>
      <c r="D100" s="333">
        <f>IF(D$9=0,0,D$9/OIS_fec!D$9)</f>
        <v>0.46821392537216799</v>
      </c>
      <c r="E100" s="333">
        <f>IF(E$9=0,0,E$9/OIS_fec!E$9)</f>
        <v>0.46815123709158973</v>
      </c>
      <c r="F100" s="333">
        <f>IF(F$9=0,0,F$9/OIS_fec!F$9)</f>
        <v>0.46563175661510664</v>
      </c>
      <c r="G100" s="333">
        <f>IF(G$9=0,0,G$9/OIS_fec!G$9)</f>
        <v>0.46571008340605674</v>
      </c>
      <c r="H100" s="333">
        <f>IF(H$9=0,0,H$9/OIS_fec!H$9)</f>
        <v>0.46627377448236657</v>
      </c>
      <c r="I100" s="333">
        <f>IF(I$9=0,0,I$9/OIS_fec!I$9)</f>
        <v>0.46547278975286049</v>
      </c>
      <c r="J100" s="333">
        <f>IF(J$9=0,0,J$9/OIS_fec!J$9)</f>
        <v>0.46502512556905318</v>
      </c>
      <c r="K100" s="333">
        <f>IF(K$9=0,0,K$9/OIS_fec!K$9)</f>
        <v>0.46653531379865693</v>
      </c>
      <c r="L100" s="333">
        <f>IF(L$9=0,0,L$9/OIS_fec!L$9)</f>
        <v>0.46686485637064945</v>
      </c>
      <c r="M100" s="333">
        <f>IF(M$9=0,0,M$9/OIS_fec!M$9)</f>
        <v>0.46701320833499826</v>
      </c>
      <c r="N100" s="333">
        <f>IF(N$9=0,0,N$9/OIS_fec!N$9)</f>
        <v>0.46719165217245612</v>
      </c>
      <c r="O100" s="333">
        <f>IF(O$9=0,0,O$9/OIS_fec!O$9)</f>
        <v>0.46930604643254975</v>
      </c>
      <c r="P100" s="333">
        <f>IF(P$9=0,0,P$9/OIS_fec!P$9)</f>
        <v>0.47034684018792244</v>
      </c>
      <c r="Q100" s="333">
        <f>IF(Q$9=0,0,Q$9/OIS_fec!Q$9)</f>
        <v>0.46570364377923501</v>
      </c>
      <c r="R100" s="333">
        <f>IF(R$9=0,0,R$9/OIS_fec!R$9)</f>
        <v>0.46672362725142075</v>
      </c>
      <c r="S100" s="333">
        <f>IF(S$9=0,0,S$9/OIS_fec!S$9)</f>
        <v>0.4674337682209958</v>
      </c>
      <c r="T100" s="333">
        <f>IF(T$9=0,0,T$9/OIS_fec!T$9)</f>
        <v>0.46854402299571785</v>
      </c>
      <c r="U100" s="333">
        <f>IF(U$9=0,0,U$9/OIS_fec!U$9)</f>
        <v>0.47125422929621452</v>
      </c>
      <c r="V100" s="333">
        <f>IF(V$9=0,0,V$9/OIS_fec!V$9)</f>
        <v>0.47055795154183561</v>
      </c>
      <c r="W100" s="333">
        <f>IF(W$9=0,0,W$9/OIS_fec!W$9)</f>
        <v>0.47036980745317092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0.79723756190939243</v>
      </c>
      <c r="C101" s="334">
        <f>IF(C$10=0,0,C$10/OIS_fec!C$10)</f>
        <v>0.7560234547074558</v>
      </c>
      <c r="D101" s="334">
        <f>IF(D$10=0,0,D$10/OIS_fec!D$10)</f>
        <v>0.73129332701548266</v>
      </c>
      <c r="E101" s="334">
        <f>IF(E$10=0,0,E$10/OIS_fec!E$10)</f>
        <v>0.72937809488854732</v>
      </c>
      <c r="F101" s="334">
        <f>IF(F$10=0,0,F$10/OIS_fec!F$10)</f>
        <v>0.71285438282768199</v>
      </c>
      <c r="G101" s="334">
        <f>IF(G$10=0,0,G$10/OIS_fec!G$10)</f>
        <v>0.68391835686408498</v>
      </c>
      <c r="H101" s="334">
        <f>IF(H$10=0,0,H$10/OIS_fec!H$10)</f>
        <v>0.77867890049198141</v>
      </c>
      <c r="I101" s="334">
        <f>IF(I$10=0,0,I$10/OIS_fec!I$10)</f>
        <v>0.69884557552202531</v>
      </c>
      <c r="J101" s="334">
        <f>IF(J$10=0,0,J$10/OIS_fec!J$10)</f>
        <v>0.72002335368869963</v>
      </c>
      <c r="K101" s="334">
        <f>IF(K$10=0,0,K$10/OIS_fec!K$10)</f>
        <v>0.69770914334472978</v>
      </c>
      <c r="L101" s="334">
        <f>IF(L$10=0,0,L$10/OIS_fec!L$10)</f>
        <v>0.68663213661351075</v>
      </c>
      <c r="M101" s="334">
        <f>IF(M$10=0,0,M$10/OIS_fec!M$10)</f>
        <v>0.727288295971941</v>
      </c>
      <c r="N101" s="334">
        <f>IF(N$10=0,0,N$10/OIS_fec!N$10)</f>
        <v>0.69609134875093026</v>
      </c>
      <c r="O101" s="334">
        <f>IF(O$10=0,0,O$10/OIS_fec!O$10)</f>
        <v>0.69527245315504971</v>
      </c>
      <c r="P101" s="334">
        <f>IF(P$10=0,0,P$10/OIS_fec!P$10)</f>
        <v>0.75623121127574144</v>
      </c>
      <c r="Q101" s="334">
        <f>IF(Q$10=0,0,Q$10/OIS_fec!Q$10)</f>
        <v>0.81963991516114232</v>
      </c>
      <c r="R101" s="334">
        <f>IF(R$10=0,0,R$10/OIS_fec!R$10)</f>
        <v>0.82373052212690634</v>
      </c>
      <c r="S101" s="334">
        <f>IF(S$10=0,0,S$10/OIS_fec!S$10)</f>
        <v>0.83056673773574274</v>
      </c>
      <c r="T101" s="334">
        <f>IF(T$10=0,0,T$10/OIS_fec!T$10)</f>
        <v>0.8378376556977748</v>
      </c>
      <c r="U101" s="334">
        <f>IF(U$10=0,0,U$10/OIS_fec!U$10)</f>
        <v>0.84623015033774696</v>
      </c>
      <c r="V101" s="334">
        <f>IF(V$10=0,0,V$10/OIS_fec!V$10)</f>
        <v>0.85153836453745413</v>
      </c>
      <c r="W101" s="334">
        <f>IF(W$10=0,0,W$10/OIS_fec!W$10)</f>
        <v>0.85818018052274303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0.35598142614955075</v>
      </c>
      <c r="C102" s="350">
        <f>IF(C$16=0,0,C$16/OIS_fec!C$16)</f>
        <v>0.36440378725780098</v>
      </c>
      <c r="D102" s="350">
        <f>IF(D$16=0,0,D$16/OIS_fec!D$16)</f>
        <v>0.37092743538251</v>
      </c>
      <c r="E102" s="350">
        <f>IF(E$16=0,0,E$16/OIS_fec!E$16)</f>
        <v>0.36491698280126006</v>
      </c>
      <c r="F102" s="350">
        <f>IF(F$16=0,0,F$16/OIS_fec!F$16)</f>
        <v>0.37611087520015146</v>
      </c>
      <c r="G102" s="350">
        <f>IF(G$16=0,0,G$16/OIS_fec!G$16)</f>
        <v>0.38534122195124765</v>
      </c>
      <c r="H102" s="350">
        <f>IF(H$16=0,0,H$16/OIS_fec!H$16)</f>
        <v>0.36544883205046053</v>
      </c>
      <c r="I102" s="350">
        <f>IF(I$16=0,0,I$16/OIS_fec!I$16)</f>
        <v>0.38406192346617624</v>
      </c>
      <c r="J102" s="350">
        <f>IF(J$16=0,0,J$16/OIS_fec!J$16)</f>
        <v>0.38318118959125314</v>
      </c>
      <c r="K102" s="350">
        <f>IF(K$16=0,0,K$16/OIS_fec!K$16)</f>
        <v>0.38817736719299284</v>
      </c>
      <c r="L102" s="350">
        <f>IF(L$16=0,0,L$16/OIS_fec!L$16)</f>
        <v>0.38885810250681729</v>
      </c>
      <c r="M102" s="350">
        <f>IF(M$16=0,0,M$16/OIS_fec!M$16)</f>
        <v>0.38653257010412795</v>
      </c>
      <c r="N102" s="350">
        <f>IF(N$16=0,0,N$16/OIS_fec!N$16)</f>
        <v>0.39312886531421992</v>
      </c>
      <c r="O102" s="350">
        <f>IF(O$16=0,0,O$16/OIS_fec!O$16)</f>
        <v>0.39653349701026425</v>
      </c>
      <c r="P102" s="350">
        <f>IF(P$16=0,0,P$16/OIS_fec!P$16)</f>
        <v>0.39635022785884405</v>
      </c>
      <c r="Q102" s="350">
        <f>IF(Q$16=0,0,Q$16/OIS_fec!Q$16)</f>
        <v>0.38793935659665002</v>
      </c>
      <c r="R102" s="350">
        <f>IF(R$16=0,0,R$16/OIS_fec!R$16)</f>
        <v>0.39218021350651378</v>
      </c>
      <c r="S102" s="350">
        <f>IF(S$16=0,0,S$16/OIS_fec!S$16)</f>
        <v>0.39235886970347023</v>
      </c>
      <c r="T102" s="350">
        <f>IF(T$16=0,0,T$16/OIS_fec!T$16)</f>
        <v>0.39288576829912991</v>
      </c>
      <c r="U102" s="350">
        <f>IF(U$16=0,0,U$16/OIS_fec!U$16)</f>
        <v>0.39333226190125986</v>
      </c>
      <c r="V102" s="350">
        <f>IF(V$16=0,0,V$16/OIS_fec!V$16)</f>
        <v>0.39102512377396831</v>
      </c>
      <c r="W102" s="350">
        <f>IF(W$16=0,0,W$16/OIS_fec!W$16)</f>
        <v>0.39315012577473607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0.24084445812430408</v>
      </c>
      <c r="C103" s="350">
        <f>IF(C$27=0,0,C$27/OIS_fec!C$27)</f>
        <v>0.23593517601471389</v>
      </c>
      <c r="D103" s="350">
        <f>IF(D$27=0,0,D$27/OIS_fec!D$27)</f>
        <v>0.23816301143371596</v>
      </c>
      <c r="E103" s="350">
        <f>IF(E$27=0,0,E$27/OIS_fec!E$27)</f>
        <v>0.23520103126601158</v>
      </c>
      <c r="F103" s="350">
        <f>IF(F$27=0,0,F$27/OIS_fec!F$27)</f>
        <v>0.24018082670230531</v>
      </c>
      <c r="G103" s="350">
        <f>IF(G$27=0,0,G$27/OIS_fec!G$27)</f>
        <v>0.24366025231601246</v>
      </c>
      <c r="H103" s="350">
        <f>IF(H$27=0,0,H$27/OIS_fec!H$27)</f>
        <v>0.23893374805356443</v>
      </c>
      <c r="I103" s="350">
        <f>IF(I$27=0,0,I$27/OIS_fec!I$27)</f>
        <v>0.24195035385702224</v>
      </c>
      <c r="J103" s="350">
        <f>IF(J$27=0,0,J$27/OIS_fec!J$27)</f>
        <v>0.24324693583323076</v>
      </c>
      <c r="K103" s="350">
        <f>IF(K$27=0,0,K$27/OIS_fec!K$27)</f>
        <v>0.24446858195720961</v>
      </c>
      <c r="L103" s="350">
        <f>IF(L$27=0,0,L$27/OIS_fec!L$27)</f>
        <v>0.24371519075035752</v>
      </c>
      <c r="M103" s="350">
        <f>IF(M$27=0,0,M$27/OIS_fec!M$27)</f>
        <v>0.24733441724507832</v>
      </c>
      <c r="N103" s="350">
        <f>IF(N$27=0,0,N$27/OIS_fec!N$27)</f>
        <v>0.25288318414264382</v>
      </c>
      <c r="O103" s="350">
        <f>IF(O$27=0,0,O$27/OIS_fec!O$27)</f>
        <v>0.2537605113174683</v>
      </c>
      <c r="P103" s="350">
        <f>IF(P$27=0,0,P$27/OIS_fec!P$27)</f>
        <v>0.25342602326840091</v>
      </c>
      <c r="Q103" s="350">
        <f>IF(Q$27=0,0,Q$27/OIS_fec!Q$27)</f>
        <v>0.25222551531091097</v>
      </c>
      <c r="R103" s="350">
        <f>IF(R$27=0,0,R$27/OIS_fec!R$27)</f>
        <v>0.25399939017540119</v>
      </c>
      <c r="S103" s="350">
        <f>IF(S$27=0,0,S$27/OIS_fec!S$27)</f>
        <v>0.25359482339983958</v>
      </c>
      <c r="T103" s="350">
        <f>IF(T$27=0,0,T$27/OIS_fec!T$27)</f>
        <v>0.25311174455299257</v>
      </c>
      <c r="U103" s="350">
        <f>IF(U$27=0,0,U$27/OIS_fec!U$27)</f>
        <v>0.25239639896112581</v>
      </c>
      <c r="V103" s="350">
        <f>IF(V$27=0,0,V$27/OIS_fec!V$27)</f>
        <v>0.25263634955598419</v>
      </c>
      <c r="W103" s="350">
        <f>IF(W$27=0,0,W$27/OIS_fec!W$27)</f>
        <v>0.25342486239415574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0.22946458074648479</v>
      </c>
      <c r="C104" s="350">
        <f>IF(C$35=0,0,C$35/OIS_fec!C$35)</f>
        <v>0.23428850593182571</v>
      </c>
      <c r="D104" s="350">
        <f>IF(D$35=0,0,D$35/OIS_fec!D$35)</f>
        <v>0.23736925109783261</v>
      </c>
      <c r="E104" s="350">
        <f>IF(E$35=0,0,E$35/OIS_fec!E$35)</f>
        <v>0.23259558731533989</v>
      </c>
      <c r="F104" s="350">
        <f>IF(F$35=0,0,F$35/OIS_fec!F$35)</f>
        <v>0.241024299607973</v>
      </c>
      <c r="G104" s="350">
        <f>IF(G$35=0,0,G$35/OIS_fec!G$35)</f>
        <v>0.24573141853641875</v>
      </c>
      <c r="H104" s="350">
        <f>IF(H$35=0,0,H$35/OIS_fec!H$35)</f>
        <v>0.23496361179757769</v>
      </c>
      <c r="I104" s="350">
        <f>IF(I$35=0,0,I$35/OIS_fec!I$35)</f>
        <v>0.2456709128648448</v>
      </c>
      <c r="J104" s="350">
        <f>IF(J$35=0,0,J$35/OIS_fec!J$35)</f>
        <v>0.24586558863239372</v>
      </c>
      <c r="K104" s="350">
        <f>IF(K$35=0,0,K$35/OIS_fec!K$35)</f>
        <v>0.24765580817800306</v>
      </c>
      <c r="L104" s="350">
        <f>IF(L$35=0,0,L$35/OIS_fec!L$35)</f>
        <v>0.24794199232349909</v>
      </c>
      <c r="M104" s="350">
        <f>IF(M$35=0,0,M$35/OIS_fec!M$35)</f>
        <v>0.24708181781775013</v>
      </c>
      <c r="N104" s="350">
        <f>IF(N$35=0,0,N$35/OIS_fec!N$35)</f>
        <v>0.24620106391038377</v>
      </c>
      <c r="O104" s="350">
        <f>IF(O$35=0,0,O$35/OIS_fec!O$35)</f>
        <v>0.24811380742850159</v>
      </c>
      <c r="P104" s="350">
        <f>IF(P$35=0,0,P$35/OIS_fec!P$35)</f>
        <v>0.24780239351962399</v>
      </c>
      <c r="Q104" s="350">
        <f>IF(Q$35=0,0,Q$35/OIS_fec!Q$35)</f>
        <v>0.24788892662927545</v>
      </c>
      <c r="R104" s="350">
        <f>IF(R$35=0,0,R$35/OIS_fec!R$35)</f>
        <v>0.24811208908924567</v>
      </c>
      <c r="S104" s="350">
        <f>IF(S$35=0,0,S$35/OIS_fec!S$35)</f>
        <v>0.24837012922385662</v>
      </c>
      <c r="T104" s="350">
        <f>IF(T$35=0,0,T$35/OIS_fec!T$35)</f>
        <v>0.2453778718503882</v>
      </c>
      <c r="U104" s="350">
        <f>IF(U$35=0,0,U$35/OIS_fec!U$35)</f>
        <v>0.23864440111970109</v>
      </c>
      <c r="V104" s="350">
        <f>IF(V$35=0,0,V$35/OIS_fec!V$35)</f>
        <v>0.241658305603868</v>
      </c>
      <c r="W104" s="350">
        <f>IF(W$35=0,0,W$35/OIS_fec!W$35)</f>
        <v>0.24098229781084049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0.66670993077333052</v>
      </c>
      <c r="C105" s="350">
        <f>IF(C$54=0,0,C$54/OIS_fec!C$54)</f>
        <v>0.58783941132714401</v>
      </c>
      <c r="D105" s="350">
        <f>IF(D$54=0,0,D$54/OIS_fec!D$54)</f>
        <v>0.5623888887018027</v>
      </c>
      <c r="E105" s="350">
        <f>IF(E$54=0,0,E$54/OIS_fec!E$54)</f>
        <v>0.55923800651421296</v>
      </c>
      <c r="F105" s="350">
        <f>IF(F$54=0,0,F$54/OIS_fec!F$54)</f>
        <v>0.56258233586142892</v>
      </c>
      <c r="G105" s="350">
        <f>IF(G$54=0,0,G$54/OIS_fec!G$54)</f>
        <v>0.53781791260777156</v>
      </c>
      <c r="H105" s="350">
        <f>IF(H$54=0,0,H$54/OIS_fec!H$54)</f>
        <v>0.60425726187461437</v>
      </c>
      <c r="I105" s="350">
        <f>IF(I$54=0,0,I$54/OIS_fec!I$54)</f>
        <v>0.54327291219056095</v>
      </c>
      <c r="J105" s="350">
        <f>IF(J$54=0,0,J$54/OIS_fec!J$54)</f>
        <v>0.56212457815937078</v>
      </c>
      <c r="K105" s="350">
        <f>IF(K$54=0,0,K$54/OIS_fec!K$54)</f>
        <v>0.5389500694072048</v>
      </c>
      <c r="L105" s="350">
        <f>IF(L$54=0,0,L$54/OIS_fec!L$54)</f>
        <v>0.52353243057368515</v>
      </c>
      <c r="M105" s="350">
        <f>IF(M$54=0,0,M$54/OIS_fec!M$54)</f>
        <v>0.56628203908245589</v>
      </c>
      <c r="N105" s="350">
        <f>IF(N$54=0,0,N$54/OIS_fec!N$54)</f>
        <v>0.57494661148511517</v>
      </c>
      <c r="O105" s="350">
        <f>IF(O$54=0,0,O$54/OIS_fec!O$54)</f>
        <v>0.56202870564102503</v>
      </c>
      <c r="P105" s="350">
        <f>IF(P$54=0,0,P$54/OIS_fec!P$54)</f>
        <v>0.55357710535152793</v>
      </c>
      <c r="Q105" s="350">
        <f>IF(Q$54=0,0,Q$54/OIS_fec!Q$54)</f>
        <v>0.6570236187843802</v>
      </c>
      <c r="R105" s="350">
        <f>IF(R$54=0,0,R$54/OIS_fec!R$54)</f>
        <v>0.67766440559020802</v>
      </c>
      <c r="S105" s="350">
        <f>IF(S$54=0,0,S$54/OIS_fec!S$54)</f>
        <v>0.67826632789668317</v>
      </c>
      <c r="T105" s="350">
        <f>IF(T$54=0,0,T$54/OIS_fec!T$54)</f>
        <v>0.67519675276221025</v>
      </c>
      <c r="U105" s="350">
        <f>IF(U$54=0,0,U$54/OIS_fec!U$54)</f>
        <v>0.66487321660304177</v>
      </c>
      <c r="V105" s="350">
        <f>IF(V$54=0,0,V$54/OIS_fec!V$54)</f>
        <v>0.6660439127333464</v>
      </c>
      <c r="W105" s="350">
        <f>IF(W$54=0,0,W$54/OIS_fec!W$54)</f>
        <v>0.66245441741257305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0.34684191928368785</v>
      </c>
      <c r="C106" s="350">
        <f>IF(C$68=0,0,C$68/OIS_fec!C$68)</f>
        <v>0.3461299881167797</v>
      </c>
      <c r="D106" s="350">
        <f>IF(D$68=0,0,D$68/OIS_fec!D$68)</f>
        <v>0.34654470674103316</v>
      </c>
      <c r="E106" s="350">
        <f>IF(E$68=0,0,E$68/OIS_fec!E$68)</f>
        <v>0.34627465554785858</v>
      </c>
      <c r="F106" s="350">
        <f>IF(F$68=0,0,F$68/OIS_fec!F$68)</f>
        <v>0.34579602153532041</v>
      </c>
      <c r="G106" s="350">
        <f>IF(G$68=0,0,G$68/OIS_fec!G$68)</f>
        <v>0.34607761076682314</v>
      </c>
      <c r="H106" s="350">
        <f>IF(H$68=0,0,H$68/OIS_fec!H$68)</f>
        <v>0.34552644978948721</v>
      </c>
      <c r="I106" s="350">
        <f>IF(I$68=0,0,I$68/OIS_fec!I$68)</f>
        <v>0.3460152129451195</v>
      </c>
      <c r="J106" s="350">
        <f>IF(J$68=0,0,J$68/OIS_fec!J$68)</f>
        <v>0.34605715926099762</v>
      </c>
      <c r="K106" s="350">
        <f>IF(K$68=0,0,K$68/OIS_fec!K$68)</f>
        <v>0.34555147153212123</v>
      </c>
      <c r="L106" s="350">
        <f>IF(L$68=0,0,L$68/OIS_fec!L$68)</f>
        <v>0.3456105163273433</v>
      </c>
      <c r="M106" s="350">
        <f>IF(M$68=0,0,M$68/OIS_fec!M$68)</f>
        <v>0.34596550477101845</v>
      </c>
      <c r="N106" s="350">
        <f>IF(N$68=0,0,N$68/OIS_fec!N$68)</f>
        <v>0.34439031996397101</v>
      </c>
      <c r="O106" s="350">
        <f>IF(O$68=0,0,O$68/OIS_fec!O$68)</f>
        <v>0.3452112025835648</v>
      </c>
      <c r="P106" s="350">
        <f>IF(P$68=0,0,P$68/OIS_fec!P$68)</f>
        <v>0.34480448511738038</v>
      </c>
      <c r="Q106" s="350">
        <f>IF(Q$68=0,0,Q$68/OIS_fec!Q$68)</f>
        <v>0.34430671807894525</v>
      </c>
      <c r="R106" s="350">
        <f>IF(R$68=0,0,R$68/OIS_fec!R$68)</f>
        <v>0.3442062285365669</v>
      </c>
      <c r="S106" s="350">
        <f>IF(S$68=0,0,S$68/OIS_fec!S$68)</f>
        <v>0.34399565503089025</v>
      </c>
      <c r="T106" s="350">
        <f>IF(T$68=0,0,T$68/OIS_fec!T$68)</f>
        <v>0.34385768091756652</v>
      </c>
      <c r="U106" s="350">
        <f>IF(U$68=0,0,U$68/OIS_fec!U$68)</f>
        <v>0.34352494713012949</v>
      </c>
      <c r="V106" s="350">
        <f>IF(V$68=0,0,V$68/OIS_fec!V$68)</f>
        <v>0.34378869710366172</v>
      </c>
      <c r="W106" s="350">
        <f>IF(W$68=0,0,W$68/OIS_fec!W$68)</f>
        <v>0.34386444200139132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0.48074832248750538</v>
      </c>
      <c r="C107" s="335">
        <f>IF(C$69=0,0,C$69/OIS_fec!C$69)</f>
        <v>0.48495035636216133</v>
      </c>
      <c r="D107" s="335">
        <f>IF(D$69=0,0,D$69/OIS_fec!D$69)</f>
        <v>0.48635690580394836</v>
      </c>
      <c r="E107" s="335">
        <f>IF(E$69=0,0,E$69/OIS_fec!E$69)</f>
        <v>0.48665281024805357</v>
      </c>
      <c r="F107" s="335">
        <f>IF(F$69=0,0,F$69/OIS_fec!F$69)</f>
        <v>0.48380013770933694</v>
      </c>
      <c r="G107" s="335">
        <f>IF(G$69=0,0,G$69/OIS_fec!G$69)</f>
        <v>0.48399277466511892</v>
      </c>
      <c r="H107" s="335">
        <f>IF(H$69=0,0,H$69/OIS_fec!H$69)</f>
        <v>0.48474735817839426</v>
      </c>
      <c r="I107" s="335">
        <f>IF(I$69=0,0,I$69/OIS_fec!I$69)</f>
        <v>0.48390777032729565</v>
      </c>
      <c r="J107" s="335">
        <f>IF(J$69=0,0,J$69/OIS_fec!J$69)</f>
        <v>0.48362062210186874</v>
      </c>
      <c r="K107" s="335">
        <f>IF(K$69=0,0,K$69/OIS_fec!K$69)</f>
        <v>0.48550365855833788</v>
      </c>
      <c r="L107" s="335">
        <f>IF(L$69=0,0,L$69/OIS_fec!L$69)</f>
        <v>0.48568749465131761</v>
      </c>
      <c r="M107" s="335">
        <f>IF(M$69=0,0,M$69/OIS_fec!M$69)</f>
        <v>0.48561239808674173</v>
      </c>
      <c r="N107" s="335">
        <f>IF(N$69=0,0,N$69/OIS_fec!N$69)</f>
        <v>0.48589852910084486</v>
      </c>
      <c r="O107" s="335">
        <f>IF(O$69=0,0,O$69/OIS_fec!O$69)</f>
        <v>0.48911080469400098</v>
      </c>
      <c r="P107" s="335">
        <f>IF(P$69=0,0,P$69/OIS_fec!P$69)</f>
        <v>0.4902810474338376</v>
      </c>
      <c r="Q107" s="335">
        <f>IF(Q$69=0,0,Q$69/OIS_fec!Q$69)</f>
        <v>0.4838714817450242</v>
      </c>
      <c r="R107" s="335">
        <f>IF(R$69=0,0,R$69/OIS_fec!R$69)</f>
        <v>0.4847423782731502</v>
      </c>
      <c r="S107" s="335">
        <f>IF(S$69=0,0,S$69/OIS_fec!S$69)</f>
        <v>0.48563728019215008</v>
      </c>
      <c r="T107" s="335">
        <f>IF(T$69=0,0,T$69/OIS_fec!T$69)</f>
        <v>0.48747795659149634</v>
      </c>
      <c r="U107" s="335">
        <f>IF(U$69=0,0,U$69/OIS_fec!U$69)</f>
        <v>0.49216911104744315</v>
      </c>
      <c r="V107" s="335">
        <f>IF(V$69=0,0,V$69/OIS_fec!V$69)</f>
        <v>0.48930324673801712</v>
      </c>
      <c r="W107" s="335">
        <f>IF(W$69=0,0,W$69/OIS_fec!W$69)</f>
        <v>0.49110960714479629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ES: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1915.849983244965</v>
      </c>
      <c r="C5" s="225">
        <v>2885.529035158504</v>
      </c>
      <c r="D5" s="225">
        <v>3567.674937034883</v>
      </c>
      <c r="E5" s="225">
        <v>3521.8589543289941</v>
      </c>
      <c r="F5" s="225">
        <v>4451.3512100004664</v>
      </c>
      <c r="G5" s="225">
        <v>6745.7159638977619</v>
      </c>
      <c r="H5" s="225">
        <v>2655.8256326970809</v>
      </c>
      <c r="I5" s="225">
        <v>5819.4673701549445</v>
      </c>
      <c r="J5" s="225">
        <v>4751.7971867322594</v>
      </c>
      <c r="K5" s="225">
        <v>5359.0569559222386</v>
      </c>
      <c r="L5" s="225">
        <v>6070.174743602749</v>
      </c>
      <c r="M5" s="225">
        <v>3519.5376870028131</v>
      </c>
      <c r="N5" s="225">
        <v>4895.7574910411167</v>
      </c>
      <c r="O5" s="225">
        <v>5227.4667092417067</v>
      </c>
      <c r="P5" s="225">
        <v>5271.6395401227874</v>
      </c>
      <c r="Q5" s="225">
        <v>3310.3541300452971</v>
      </c>
      <c r="R5" s="225">
        <v>3239.6134957252621</v>
      </c>
      <c r="S5" s="225">
        <v>3451.7654377248259</v>
      </c>
      <c r="T5" s="225">
        <v>3711.3751101651892</v>
      </c>
      <c r="U5" s="225">
        <v>3906.1087102846118</v>
      </c>
      <c r="V5" s="225">
        <v>3414.4788862860328</v>
      </c>
      <c r="W5" s="225">
        <v>3697.3650848463549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6.777972270554983</v>
      </c>
      <c r="C10" s="262">
        <v>39.77910335467719</v>
      </c>
      <c r="D10" s="262">
        <v>64.371353308855177</v>
      </c>
      <c r="E10" s="262">
        <v>59.093021871400637</v>
      </c>
      <c r="F10" s="262">
        <v>88.947897622464751</v>
      </c>
      <c r="G10" s="262">
        <v>162.84235178402631</v>
      </c>
      <c r="H10" s="262">
        <v>27.09407936535526</v>
      </c>
      <c r="I10" s="262">
        <v>141.01848703210391</v>
      </c>
      <c r="J10" s="262">
        <v>103.1392380731139</v>
      </c>
      <c r="K10" s="262">
        <v>121.7406429296156</v>
      </c>
      <c r="L10" s="262">
        <v>158.21180561365051</v>
      </c>
      <c r="M10" s="262">
        <v>69.159623230058358</v>
      </c>
      <c r="N10" s="262">
        <v>94.987803447303961</v>
      </c>
      <c r="O10" s="262">
        <v>97.468927681702297</v>
      </c>
      <c r="P10" s="262">
        <v>84.023764526342177</v>
      </c>
      <c r="Q10" s="262">
        <v>22.296572840441581</v>
      </c>
      <c r="R10" s="262">
        <v>21.862380789477601</v>
      </c>
      <c r="S10" s="262">
        <v>21.27189129605495</v>
      </c>
      <c r="T10" s="262">
        <v>21.181071188495899</v>
      </c>
      <c r="U10" s="262">
        <v>22.169656020649249</v>
      </c>
      <c r="V10" s="262">
        <v>20.323401583973489</v>
      </c>
      <c r="W10" s="262">
        <v>16.726118998231239</v>
      </c>
      <c r="DA10" s="68" t="s">
        <v>3192</v>
      </c>
    </row>
    <row r="11" spans="1:105" ht="12" customHeight="1" x14ac:dyDescent="0.25">
      <c r="A11" s="37" t="s">
        <v>160</v>
      </c>
      <c r="B11" s="228">
        <v>4.5421682189756849</v>
      </c>
      <c r="C11" s="228">
        <v>15.97030584476733</v>
      </c>
      <c r="D11" s="228">
        <v>17.378956743650871</v>
      </c>
      <c r="E11" s="228">
        <v>22.443253901801871</v>
      </c>
      <c r="F11" s="228">
        <v>20.750612624725171</v>
      </c>
      <c r="G11" s="228">
        <v>20.591445869199749</v>
      </c>
      <c r="H11" s="228">
        <v>8.4384137894535627</v>
      </c>
      <c r="I11" s="228">
        <v>14.896430097715941</v>
      </c>
      <c r="J11" s="228">
        <v>6.6953848476113196</v>
      </c>
      <c r="K11" s="228">
        <v>6.8129005778727167</v>
      </c>
      <c r="L11" s="228">
        <v>9.7492534082064104</v>
      </c>
      <c r="M11" s="228">
        <v>5.8551978131045859</v>
      </c>
      <c r="N11" s="228">
        <v>10.88995498448233</v>
      </c>
      <c r="O11" s="228">
        <v>6.3641626301391012</v>
      </c>
      <c r="P11" s="228">
        <v>5.0649389835860976</v>
      </c>
      <c r="Q11" s="228">
        <v>6.4952706738613184</v>
      </c>
      <c r="R11" s="228">
        <v>5.9328460845369246</v>
      </c>
      <c r="S11" s="228">
        <v>7.2267211708356029</v>
      </c>
      <c r="T11" s="228">
        <v>7.2361726601254333</v>
      </c>
      <c r="U11" s="228">
        <v>7.4290361044453022</v>
      </c>
      <c r="V11" s="228">
        <v>8.149392141511802</v>
      </c>
      <c r="W11" s="228">
        <v>5.3461529003497326</v>
      </c>
      <c r="DA11" s="69" t="s">
        <v>3193</v>
      </c>
    </row>
    <row r="12" spans="1:105" ht="12" customHeight="1" x14ac:dyDescent="0.25">
      <c r="A12" s="37" t="s">
        <v>162</v>
      </c>
      <c r="B12" s="228">
        <v>2.2358040515792981</v>
      </c>
      <c r="C12" s="228">
        <v>23.808797509909851</v>
      </c>
      <c r="D12" s="228">
        <v>46.992396565204302</v>
      </c>
      <c r="E12" s="228">
        <v>36.64976796959877</v>
      </c>
      <c r="F12" s="228">
        <v>68.197284997739587</v>
      </c>
      <c r="G12" s="228">
        <v>142.2509059148266</v>
      </c>
      <c r="H12" s="228">
        <v>18.65566557590169</v>
      </c>
      <c r="I12" s="228">
        <v>126.122056934388</v>
      </c>
      <c r="J12" s="228">
        <v>96.443853225502608</v>
      </c>
      <c r="K12" s="228">
        <v>114.92774235174291</v>
      </c>
      <c r="L12" s="228">
        <v>148.46255220544401</v>
      </c>
      <c r="M12" s="228">
        <v>63.304425416953777</v>
      </c>
      <c r="N12" s="228">
        <v>84.097848462821645</v>
      </c>
      <c r="O12" s="228">
        <v>91.104765051563177</v>
      </c>
      <c r="P12" s="228">
        <v>78.958825542756074</v>
      </c>
      <c r="Q12" s="228">
        <v>15.80130216658026</v>
      </c>
      <c r="R12" s="228">
        <v>15.92953470494068</v>
      </c>
      <c r="S12" s="228">
        <v>14.045170125219339</v>
      </c>
      <c r="T12" s="228">
        <v>13.944898528370461</v>
      </c>
      <c r="U12" s="228">
        <v>14.740619916203951</v>
      </c>
      <c r="V12" s="228">
        <v>12.17400944246168</v>
      </c>
      <c r="W12" s="228">
        <v>11.37996609788151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412.07318817331418</v>
      </c>
      <c r="C16" s="263">
        <v>830.2555011866142</v>
      </c>
      <c r="D16" s="263">
        <v>1079.1502053680231</v>
      </c>
      <c r="E16" s="263">
        <v>1034.641230282444</v>
      </c>
      <c r="F16" s="263">
        <v>1418.466050785077</v>
      </c>
      <c r="G16" s="263">
        <v>2265.5649259951329</v>
      </c>
      <c r="H16" s="263">
        <v>742.49412057454549</v>
      </c>
      <c r="I16" s="263">
        <v>2050.487761149448</v>
      </c>
      <c r="J16" s="263">
        <v>1609.8142023750349</v>
      </c>
      <c r="K16" s="263">
        <v>1772.245928598757</v>
      </c>
      <c r="L16" s="263">
        <v>2167.0439999538739</v>
      </c>
      <c r="M16" s="263">
        <v>1101.3302338943879</v>
      </c>
      <c r="N16" s="263">
        <v>1249.3659261189209</v>
      </c>
      <c r="O16" s="263">
        <v>1200.1156854292531</v>
      </c>
      <c r="P16" s="263">
        <v>1168.9531147475141</v>
      </c>
      <c r="Q16" s="263">
        <v>518.82388841542183</v>
      </c>
      <c r="R16" s="263">
        <v>451.9363771311647</v>
      </c>
      <c r="S16" s="263">
        <v>469.69846744979571</v>
      </c>
      <c r="T16" s="263">
        <v>498.8767398170138</v>
      </c>
      <c r="U16" s="263">
        <v>498.88359550201437</v>
      </c>
      <c r="V16" s="263">
        <v>444.61982903435529</v>
      </c>
      <c r="W16" s="263">
        <v>487.86738378008641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101.344867212046</v>
      </c>
      <c r="D17" s="231">
        <v>104.61760048624291</v>
      </c>
      <c r="E17" s="231">
        <v>103.1458286324786</v>
      </c>
      <c r="F17" s="231">
        <v>98.523691415303574</v>
      </c>
      <c r="G17" s="231">
        <v>100.9246800139959</v>
      </c>
      <c r="H17" s="231">
        <v>95.92684683499013</v>
      </c>
      <c r="I17" s="231">
        <v>62.086996735130583</v>
      </c>
      <c r="J17" s="231">
        <v>41.049037292996388</v>
      </c>
      <c r="K17" s="231">
        <v>25.433226437779862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5.7743804488458172</v>
      </c>
      <c r="C19" s="231">
        <v>6.3452599015814748</v>
      </c>
      <c r="D19" s="231">
        <v>6.3242080090991699</v>
      </c>
      <c r="E19" s="231">
        <v>6.361089907183433</v>
      </c>
      <c r="F19" s="231">
        <v>6.4221324777359499</v>
      </c>
      <c r="G19" s="231">
        <v>6.9762925455105247</v>
      </c>
      <c r="H19" s="231">
        <v>6.4147802928769</v>
      </c>
      <c r="I19" s="231">
        <v>6.36285098397558</v>
      </c>
      <c r="J19" s="231">
        <v>5.8111438094895336</v>
      </c>
      <c r="K19" s="231">
        <v>5.286294410067824</v>
      </c>
      <c r="L19" s="231">
        <v>5.130395696722152</v>
      </c>
      <c r="M19" s="231">
        <v>3.6393567351094949</v>
      </c>
      <c r="N19" s="231">
        <v>3.2667132484210022</v>
      </c>
      <c r="O19" s="231">
        <v>1.6229245213807779</v>
      </c>
      <c r="P19" s="231">
        <v>3.7560910854504739</v>
      </c>
      <c r="Q19" s="231">
        <v>8.3554996528603738</v>
      </c>
      <c r="R19" s="231">
        <v>8.1671103655031452</v>
      </c>
      <c r="S19" s="231">
        <v>7.6335910359708379</v>
      </c>
      <c r="T19" s="231">
        <v>7.0919938827636191</v>
      </c>
      <c r="U19" s="231">
        <v>8.2020899567468462</v>
      </c>
      <c r="V19" s="231">
        <v>7.0732886880178194</v>
      </c>
      <c r="W19" s="231">
        <v>4.6997041974897762</v>
      </c>
      <c r="DA19" s="73" t="s">
        <v>3201</v>
      </c>
    </row>
    <row r="20" spans="1:105" ht="12" customHeight="1" x14ac:dyDescent="0.25">
      <c r="A20" s="46" t="s">
        <v>160</v>
      </c>
      <c r="B20" s="231">
        <v>168.80758557703979</v>
      </c>
      <c r="C20" s="231">
        <v>217.40375809812679</v>
      </c>
      <c r="D20" s="231">
        <v>210.59388047940149</v>
      </c>
      <c r="E20" s="231">
        <v>233.95776406680349</v>
      </c>
      <c r="F20" s="231">
        <v>281.71321694365838</v>
      </c>
      <c r="G20" s="231">
        <v>289.25847148725182</v>
      </c>
      <c r="H20" s="231">
        <v>129.31410275378161</v>
      </c>
      <c r="I20" s="231">
        <v>191.83392013802251</v>
      </c>
      <c r="J20" s="231">
        <v>95.203591234819925</v>
      </c>
      <c r="K20" s="231">
        <v>89.542306826827044</v>
      </c>
      <c r="L20" s="231">
        <v>129.19246538049069</v>
      </c>
      <c r="M20" s="231">
        <v>82.983795507588866</v>
      </c>
      <c r="N20" s="231">
        <v>152.72326225352779</v>
      </c>
      <c r="O20" s="231">
        <v>91.106503284996265</v>
      </c>
      <c r="P20" s="231">
        <v>83.754159452054495</v>
      </c>
      <c r="Q20" s="231">
        <v>131.83984840523999</v>
      </c>
      <c r="R20" s="231">
        <v>122.6509928216349</v>
      </c>
      <c r="S20" s="231">
        <v>153.34967358787881</v>
      </c>
      <c r="T20" s="231">
        <v>157.21417722457039</v>
      </c>
      <c r="U20" s="231">
        <v>160.518309783018</v>
      </c>
      <c r="V20" s="231">
        <v>149.28323604721089</v>
      </c>
      <c r="W20" s="231">
        <v>146.62578398591739</v>
      </c>
      <c r="DA20" s="73" t="s">
        <v>3202</v>
      </c>
    </row>
    <row r="21" spans="1:105" ht="12" customHeight="1" x14ac:dyDescent="0.25">
      <c r="A21" s="46" t="s">
        <v>70</v>
      </c>
      <c r="B21" s="231">
        <v>191.87665994327219</v>
      </c>
      <c r="C21" s="231">
        <v>214.05178556644941</v>
      </c>
      <c r="D21" s="231">
        <v>232.38187780419551</v>
      </c>
      <c r="E21" s="231">
        <v>330.92749544758988</v>
      </c>
      <c r="F21" s="231">
        <v>199.6397161196862</v>
      </c>
      <c r="G21" s="231">
        <v>107.19045010960011</v>
      </c>
      <c r="H21" s="231">
        <v>216.29656220837339</v>
      </c>
      <c r="I21" s="231">
        <v>209.52536845811551</v>
      </c>
      <c r="J21" s="231">
        <v>199.80758752883449</v>
      </c>
      <c r="K21" s="231">
        <v>152.99123127127311</v>
      </c>
      <c r="L21" s="231">
        <v>149.7516862212324</v>
      </c>
      <c r="M21" s="231">
        <v>103.2986891507216</v>
      </c>
      <c r="N21" s="231">
        <v>60.979501749073478</v>
      </c>
      <c r="O21" s="231">
        <v>12.75433530802886</v>
      </c>
      <c r="P21" s="231">
        <v>19.367672076933221</v>
      </c>
      <c r="Q21" s="231">
        <v>31.237542006246638</v>
      </c>
      <c r="R21" s="231">
        <v>22.570402719486498</v>
      </c>
      <c r="S21" s="231">
        <v>11.86158955664272</v>
      </c>
      <c r="T21" s="231">
        <v>24.297735221948479</v>
      </c>
      <c r="U21" s="231">
        <v>22.977835606359971</v>
      </c>
      <c r="V21" s="231">
        <v>19.14688842173857</v>
      </c>
      <c r="W21" s="231">
        <v>20.71966606549061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10.245300833667541</v>
      </c>
      <c r="O22" s="231">
        <v>2.5614292807923982</v>
      </c>
      <c r="P22" s="231">
        <v>2.5614292807921899</v>
      </c>
      <c r="Q22" s="231">
        <v>2.561429280802662</v>
      </c>
      <c r="R22" s="231">
        <v>0</v>
      </c>
      <c r="S22" s="231">
        <v>0</v>
      </c>
      <c r="T22" s="231">
        <v>2.5614292808033139</v>
      </c>
      <c r="U22" s="231">
        <v>5.1226504168640687</v>
      </c>
      <c r="V22" s="231">
        <v>2.5614292808074079</v>
      </c>
      <c r="W22" s="231">
        <v>1.3920348373074869</v>
      </c>
      <c r="DA22" s="73" t="s">
        <v>3204</v>
      </c>
    </row>
    <row r="23" spans="1:105" ht="12" customHeight="1" x14ac:dyDescent="0.25">
      <c r="A23" s="46" t="s">
        <v>162</v>
      </c>
      <c r="B23" s="231">
        <v>45.614562204156393</v>
      </c>
      <c r="C23" s="231">
        <v>291.10983040841057</v>
      </c>
      <c r="D23" s="231">
        <v>525.23263858908365</v>
      </c>
      <c r="E23" s="231">
        <v>360.24905222838822</v>
      </c>
      <c r="F23" s="231">
        <v>832.16729382869244</v>
      </c>
      <c r="G23" s="231">
        <v>1761.2150318387751</v>
      </c>
      <c r="H23" s="231">
        <v>294.54182848452359</v>
      </c>
      <c r="I23" s="231">
        <v>1580.678624834205</v>
      </c>
      <c r="J23" s="231">
        <v>1267.942842508895</v>
      </c>
      <c r="K23" s="231">
        <v>1498.99286965281</v>
      </c>
      <c r="L23" s="231">
        <v>1882.969452655429</v>
      </c>
      <c r="M23" s="231">
        <v>911.40839250096803</v>
      </c>
      <c r="N23" s="231">
        <v>1022.151148034231</v>
      </c>
      <c r="O23" s="231">
        <v>1092.0704930340539</v>
      </c>
      <c r="P23" s="231">
        <v>1059.513762852283</v>
      </c>
      <c r="Q23" s="231">
        <v>344.82956907027221</v>
      </c>
      <c r="R23" s="231">
        <v>298.54787122454007</v>
      </c>
      <c r="S23" s="231">
        <v>296.85361326930342</v>
      </c>
      <c r="T23" s="231">
        <v>307.71140420692802</v>
      </c>
      <c r="U23" s="231">
        <v>302.06270973902548</v>
      </c>
      <c r="V23" s="231">
        <v>266.55498659658059</v>
      </c>
      <c r="W23" s="231">
        <v>314.43019469388122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1011.9409388514</v>
      </c>
      <c r="C27" s="263">
        <f t="shared" si="0"/>
        <v>1361.448296395308</v>
      </c>
      <c r="D27" s="263">
        <f t="shared" si="0"/>
        <v>1657.8509994179769</v>
      </c>
      <c r="E27" s="263">
        <f t="shared" si="0"/>
        <v>1647.052877693138</v>
      </c>
      <c r="F27" s="263">
        <f t="shared" si="0"/>
        <v>1985.6985998075529</v>
      </c>
      <c r="G27" s="263">
        <f t="shared" si="0"/>
        <v>2932.136589921522</v>
      </c>
      <c r="H27" s="263">
        <f t="shared" si="0"/>
        <v>1335.0143839160021</v>
      </c>
      <c r="I27" s="263">
        <f t="shared" si="0"/>
        <v>2552.1066151293589</v>
      </c>
      <c r="J27" s="263">
        <f t="shared" si="0"/>
        <v>2131.1481496529391</v>
      </c>
      <c r="K27" s="263">
        <f t="shared" si="0"/>
        <v>2521.9680541165521</v>
      </c>
      <c r="L27" s="263">
        <f t="shared" si="0"/>
        <v>2636.8630796937691</v>
      </c>
      <c r="M27" s="263">
        <f t="shared" si="0"/>
        <v>1686.552713646244</v>
      </c>
      <c r="N27" s="263">
        <f t="shared" si="0"/>
        <v>2768.485148861997</v>
      </c>
      <c r="O27" s="263">
        <f t="shared" si="0"/>
        <v>2887.6837497314568</v>
      </c>
      <c r="P27" s="263">
        <f t="shared" si="0"/>
        <v>2860.7686473312619</v>
      </c>
      <c r="Q27" s="263">
        <f t="shared" si="0"/>
        <v>1713.5047116091509</v>
      </c>
      <c r="R27" s="263">
        <f t="shared" si="0"/>
        <v>1702.2870210843189</v>
      </c>
      <c r="S27" s="263">
        <f t="shared" si="0"/>
        <v>1779.312368633824</v>
      </c>
      <c r="T27" s="263">
        <f t="shared" si="0"/>
        <v>1927.894370556915</v>
      </c>
      <c r="U27" s="263">
        <f t="shared" si="0"/>
        <v>2037.210942656777</v>
      </c>
      <c r="V27" s="263">
        <f t="shared" si="0"/>
        <v>1758.3704444706179</v>
      </c>
      <c r="W27" s="263">
        <f t="shared" si="0"/>
        <v>1921.332431356672</v>
      </c>
      <c r="DA27" s="70"/>
    </row>
    <row r="28" spans="1:105" ht="12" customHeight="1" x14ac:dyDescent="0.25">
      <c r="A28" s="60" t="s">
        <v>3072</v>
      </c>
      <c r="B28" s="264">
        <v>1011.9409388514</v>
      </c>
      <c r="C28" s="264">
        <v>1361.448296395308</v>
      </c>
      <c r="D28" s="264">
        <v>1657.8509994179769</v>
      </c>
      <c r="E28" s="264">
        <v>1647.052877693138</v>
      </c>
      <c r="F28" s="264">
        <v>1985.6985998075529</v>
      </c>
      <c r="G28" s="264">
        <v>2932.136589921522</v>
      </c>
      <c r="H28" s="264">
        <v>1335.0143839160021</v>
      </c>
      <c r="I28" s="264">
        <v>2552.1066151293589</v>
      </c>
      <c r="J28" s="264">
        <v>2131.1481496529391</v>
      </c>
      <c r="K28" s="264">
        <v>2521.9680541165521</v>
      </c>
      <c r="L28" s="264">
        <v>2636.8630796937691</v>
      </c>
      <c r="M28" s="264">
        <v>1686.552713646244</v>
      </c>
      <c r="N28" s="264">
        <v>2768.485148861997</v>
      </c>
      <c r="O28" s="264">
        <v>2887.6837497314568</v>
      </c>
      <c r="P28" s="264">
        <v>2860.7686473312619</v>
      </c>
      <c r="Q28" s="264">
        <v>1713.5047116091509</v>
      </c>
      <c r="R28" s="264">
        <v>1702.2870210843189</v>
      </c>
      <c r="S28" s="264">
        <v>1779.312368633824</v>
      </c>
      <c r="T28" s="264">
        <v>1927.894370556915</v>
      </c>
      <c r="U28" s="264">
        <v>2037.210942656777</v>
      </c>
      <c r="V28" s="264">
        <v>1758.3704444706179</v>
      </c>
      <c r="W28" s="264">
        <v>1921.332431356672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116.627891216987</v>
      </c>
      <c r="D29" s="232">
        <v>114.1925311791485</v>
      </c>
      <c r="E29" s="232">
        <v>114.4109043158805</v>
      </c>
      <c r="F29" s="232">
        <v>103.7832238557252</v>
      </c>
      <c r="G29" s="232">
        <v>101.026159584985</v>
      </c>
      <c r="H29" s="232">
        <v>111.2249505307735</v>
      </c>
      <c r="I29" s="232">
        <v>61.670219570040622</v>
      </c>
      <c r="J29" s="232">
        <v>41.540288852873502</v>
      </c>
      <c r="K29" s="232">
        <v>125.9599412825182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27.05637287127275</v>
      </c>
      <c r="C30" s="232">
        <v>29.47014865856092</v>
      </c>
      <c r="D30" s="232">
        <v>29.491200551035689</v>
      </c>
      <c r="E30" s="232">
        <v>29.45431865295955</v>
      </c>
      <c r="F30" s="232">
        <v>29.393276082379931</v>
      </c>
      <c r="G30" s="232">
        <v>31.823771254563731</v>
      </c>
      <c r="H30" s="232">
        <v>29.40062826726864</v>
      </c>
      <c r="I30" s="232">
        <v>29.452557576154529</v>
      </c>
      <c r="J30" s="232">
        <v>27.01960951062502</v>
      </c>
      <c r="K30" s="232">
        <v>24.559803670007181</v>
      </c>
      <c r="L30" s="232">
        <v>24.71570238340653</v>
      </c>
      <c r="M30" s="232">
        <v>17.253229944969618</v>
      </c>
      <c r="N30" s="232">
        <v>14.6412181916052</v>
      </c>
      <c r="O30" s="232">
        <v>7.3310411986256021</v>
      </c>
      <c r="P30" s="232">
        <v>17.136268434567739</v>
      </c>
      <c r="Q30" s="232">
        <v>39.398529867185033</v>
      </c>
      <c r="R30" s="232">
        <v>36.602491074554678</v>
      </c>
      <c r="S30" s="232">
        <v>34.151355164069059</v>
      </c>
      <c r="T30" s="232">
        <v>31.70829707727761</v>
      </c>
      <c r="U30" s="232">
        <v>36.567284323282003</v>
      </c>
      <c r="V30" s="232">
        <v>31.7270022720284</v>
      </c>
      <c r="W30" s="232">
        <v>21.015943602539039</v>
      </c>
      <c r="DA30" s="71" t="s">
        <v>3211</v>
      </c>
    </row>
    <row r="31" spans="1:105" ht="12" customHeight="1" x14ac:dyDescent="0.25">
      <c r="A31" s="59" t="s">
        <v>160</v>
      </c>
      <c r="B31" s="232">
        <v>358.82766715080493</v>
      </c>
      <c r="C31" s="232">
        <v>397.84411113062419</v>
      </c>
      <c r="D31" s="232">
        <v>357.40302682908401</v>
      </c>
      <c r="E31" s="232">
        <v>405.05168449615832</v>
      </c>
      <c r="F31" s="232">
        <v>485.17667677750092</v>
      </c>
      <c r="G31" s="232">
        <v>513.05502023603913</v>
      </c>
      <c r="H31" s="232">
        <v>209.19442786748971</v>
      </c>
      <c r="I31" s="232">
        <v>245.73930011520559</v>
      </c>
      <c r="J31" s="232">
        <v>152.67470365964641</v>
      </c>
      <c r="K31" s="232">
        <v>121.6220346001806</v>
      </c>
      <c r="L31" s="232">
        <v>177.02864175126669</v>
      </c>
      <c r="M31" s="232">
        <v>113.1173835794999</v>
      </c>
      <c r="N31" s="232">
        <v>177.55934318632541</v>
      </c>
      <c r="O31" s="232">
        <v>217.6086006999395</v>
      </c>
      <c r="P31" s="232">
        <v>234.13810085696389</v>
      </c>
      <c r="Q31" s="232">
        <v>464.55678466718842</v>
      </c>
      <c r="R31" s="232">
        <v>452.4381430985627</v>
      </c>
      <c r="S31" s="232">
        <v>589.74936660424339</v>
      </c>
      <c r="T31" s="232">
        <v>609.41620502062028</v>
      </c>
      <c r="U31" s="232">
        <v>653.92570598939506</v>
      </c>
      <c r="V31" s="232">
        <v>604.99651348358509</v>
      </c>
      <c r="W31" s="232">
        <v>576.06908464663991</v>
      </c>
      <c r="DA31" s="71" t="s">
        <v>3212</v>
      </c>
    </row>
    <row r="32" spans="1:105" ht="12" customHeight="1" x14ac:dyDescent="0.25">
      <c r="A32" s="59" t="s">
        <v>70</v>
      </c>
      <c r="B32" s="232">
        <v>435.37567392121849</v>
      </c>
      <c r="C32" s="232">
        <v>413.02303117458342</v>
      </c>
      <c r="D32" s="232">
        <v>441.31775676671782</v>
      </c>
      <c r="E32" s="232">
        <v>561.06895390629666</v>
      </c>
      <c r="F32" s="232">
        <v>323.04134634873589</v>
      </c>
      <c r="G32" s="232">
        <v>185.54815657031469</v>
      </c>
      <c r="H32" s="232">
        <v>458.21770439393521</v>
      </c>
      <c r="I32" s="232">
        <v>406.441606146906</v>
      </c>
      <c r="J32" s="232">
        <v>386.32975049948959</v>
      </c>
      <c r="K32" s="232">
        <v>296.24399344552592</v>
      </c>
      <c r="L32" s="232">
        <v>280.23242748630543</v>
      </c>
      <c r="M32" s="232">
        <v>211.42384119246341</v>
      </c>
      <c r="N32" s="232">
        <v>124.0489999139008</v>
      </c>
      <c r="O32" s="232">
        <v>48.870024688469783</v>
      </c>
      <c r="P32" s="232">
        <v>69.485461913260949</v>
      </c>
      <c r="Q32" s="232">
        <v>136.26817802133701</v>
      </c>
      <c r="R32" s="232">
        <v>95.364709389645952</v>
      </c>
      <c r="S32" s="232">
        <v>50.232984712409838</v>
      </c>
      <c r="T32" s="232">
        <v>91.868368607403369</v>
      </c>
      <c r="U32" s="232">
        <v>94.098194265476465</v>
      </c>
      <c r="V32" s="232">
        <v>76.02805822908789</v>
      </c>
      <c r="W32" s="232">
        <v>76.14989100978022</v>
      </c>
      <c r="DA32" s="71" t="s">
        <v>3213</v>
      </c>
    </row>
    <row r="33" spans="1:105" ht="12" customHeight="1" x14ac:dyDescent="0.25">
      <c r="A33" s="59" t="s">
        <v>162</v>
      </c>
      <c r="B33" s="232">
        <v>190.68122490810359</v>
      </c>
      <c r="C33" s="232">
        <v>404.48311421455242</v>
      </c>
      <c r="D33" s="232">
        <v>715.44648409199135</v>
      </c>
      <c r="E33" s="232">
        <v>537.06701632184343</v>
      </c>
      <c r="F33" s="232">
        <v>1044.304076743211</v>
      </c>
      <c r="G33" s="232">
        <v>2100.68348227562</v>
      </c>
      <c r="H33" s="232">
        <v>526.97667285653483</v>
      </c>
      <c r="I33" s="232">
        <v>1808.802931721053</v>
      </c>
      <c r="J33" s="232">
        <v>1523.583797130304</v>
      </c>
      <c r="K33" s="232">
        <v>1953.58228111832</v>
      </c>
      <c r="L33" s="232">
        <v>2154.8863080727911</v>
      </c>
      <c r="M33" s="232">
        <v>1344.7582589293111</v>
      </c>
      <c r="N33" s="232">
        <v>2452.235587570166</v>
      </c>
      <c r="O33" s="232">
        <v>2613.874083144422</v>
      </c>
      <c r="P33" s="232">
        <v>2540.0088161264698</v>
      </c>
      <c r="Q33" s="232">
        <v>1073.281219053441</v>
      </c>
      <c r="R33" s="232">
        <v>1117.881677521556</v>
      </c>
      <c r="S33" s="232">
        <v>1105.178662153101</v>
      </c>
      <c r="T33" s="232">
        <v>1194.9014998516141</v>
      </c>
      <c r="U33" s="232">
        <v>1252.6197580786229</v>
      </c>
      <c r="V33" s="232">
        <v>1045.618870485916</v>
      </c>
      <c r="W33" s="232">
        <v>1248.097512097713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114.86645404642132</v>
      </c>
      <c r="C35" s="263">
        <f t="shared" si="1"/>
        <v>250.85727476565179</v>
      </c>
      <c r="D35" s="263">
        <f t="shared" si="1"/>
        <v>323.15779220060892</v>
      </c>
      <c r="E35" s="263">
        <f t="shared" si="1"/>
        <v>308.09169426199082</v>
      </c>
      <c r="F35" s="263">
        <f t="shared" si="1"/>
        <v>431.75656334301021</v>
      </c>
      <c r="G35" s="263">
        <f t="shared" si="1"/>
        <v>685.39933535538353</v>
      </c>
      <c r="H35" s="263">
        <f t="shared" si="1"/>
        <v>213.8622158565511</v>
      </c>
      <c r="I35" s="263">
        <f t="shared" si="1"/>
        <v>627.44870008110297</v>
      </c>
      <c r="J35" s="263">
        <f t="shared" si="1"/>
        <v>488.03877210132396</v>
      </c>
      <c r="K35" s="263">
        <f t="shared" si="1"/>
        <v>510.06774147032445</v>
      </c>
      <c r="L35" s="263">
        <f t="shared" si="1"/>
        <v>658.87100192558296</v>
      </c>
      <c r="M35" s="263">
        <f t="shared" si="1"/>
        <v>315.47033809609422</v>
      </c>
      <c r="N35" s="263">
        <f t="shared" si="1"/>
        <v>274.90271510070056</v>
      </c>
      <c r="O35" s="263">
        <f t="shared" si="1"/>
        <v>244.36894719701908</v>
      </c>
      <c r="P35" s="263">
        <f t="shared" si="1"/>
        <v>234.29639403714981</v>
      </c>
      <c r="Q35" s="263">
        <f t="shared" si="1"/>
        <v>77.863361734344778</v>
      </c>
      <c r="R35" s="263">
        <f t="shared" si="1"/>
        <v>45.40250436321648</v>
      </c>
      <c r="S35" s="263">
        <f t="shared" si="1"/>
        <v>45.715219729262785</v>
      </c>
      <c r="T35" s="263">
        <f t="shared" si="1"/>
        <v>43.871306849608033</v>
      </c>
      <c r="U35" s="263">
        <f t="shared" si="1"/>
        <v>33.144487515354299</v>
      </c>
      <c r="V35" s="263">
        <f t="shared" si="1"/>
        <v>37.68052371755244</v>
      </c>
      <c r="W35" s="263">
        <f t="shared" si="1"/>
        <v>40.738504453657391</v>
      </c>
      <c r="DA35" s="70"/>
    </row>
    <row r="36" spans="1:105" ht="12" customHeight="1" x14ac:dyDescent="0.25">
      <c r="A36" s="60" t="s">
        <v>3082</v>
      </c>
      <c r="B36" s="264">
        <v>62.126838288613797</v>
      </c>
      <c r="C36" s="264">
        <v>119.0682870888476</v>
      </c>
      <c r="D36" s="264">
        <v>149.1305281854786</v>
      </c>
      <c r="E36" s="264">
        <v>143.40963967693651</v>
      </c>
      <c r="F36" s="264">
        <v>195.4359380866222</v>
      </c>
      <c r="G36" s="264">
        <v>301.60997959750517</v>
      </c>
      <c r="H36" s="264">
        <v>101.9092953056774</v>
      </c>
      <c r="I36" s="264">
        <v>274.91263962390991</v>
      </c>
      <c r="J36" s="264">
        <v>216.07205811099291</v>
      </c>
      <c r="K36" s="264">
        <v>221.2988162017472</v>
      </c>
      <c r="L36" s="264">
        <v>283.96902986702139</v>
      </c>
      <c r="M36" s="264">
        <v>139.3983939610807</v>
      </c>
      <c r="N36" s="264">
        <v>122.18141121876749</v>
      </c>
      <c r="O36" s="264">
        <v>109.37764401364279</v>
      </c>
      <c r="P36" s="264">
        <v>105.1505902208939</v>
      </c>
      <c r="Q36" s="264">
        <v>39.299119047140849</v>
      </c>
      <c r="R36" s="264">
        <v>25.144466320105039</v>
      </c>
      <c r="S36" s="264">
        <v>25.364036015583419</v>
      </c>
      <c r="T36" s="264">
        <v>24.617392397136609</v>
      </c>
      <c r="U36" s="264">
        <v>19.890888469680782</v>
      </c>
      <c r="V36" s="264">
        <v>22.004982718888201</v>
      </c>
      <c r="W36" s="264">
        <v>23.543100114987791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16.911044226463108</v>
      </c>
      <c r="D37" s="232">
        <v>16.557917020976529</v>
      </c>
      <c r="E37" s="232">
        <v>16.58958112580266</v>
      </c>
      <c r="F37" s="232">
        <v>15.04856745908015</v>
      </c>
      <c r="G37" s="232">
        <v>14.64879313982283</v>
      </c>
      <c r="H37" s="232">
        <v>16.127617826962151</v>
      </c>
      <c r="I37" s="232">
        <v>8.9421818376558875</v>
      </c>
      <c r="J37" s="232">
        <v>6.0233418836666566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3218</v>
      </c>
    </row>
    <row r="39" spans="1:105" ht="12" customHeight="1" x14ac:dyDescent="0.25">
      <c r="A39" s="59" t="s">
        <v>160</v>
      </c>
      <c r="B39" s="232">
        <v>29.68895944208364</v>
      </c>
      <c r="C39" s="232">
        <v>29.21115463345091</v>
      </c>
      <c r="D39" s="232">
        <v>27.76341516122493</v>
      </c>
      <c r="E39" s="232">
        <v>31.001594884327272</v>
      </c>
      <c r="F39" s="232">
        <v>34.787583158217657</v>
      </c>
      <c r="G39" s="232">
        <v>33.153339876214801</v>
      </c>
      <c r="H39" s="232">
        <v>18.75854529012668</v>
      </c>
      <c r="I39" s="232">
        <v>25.431053576923979</v>
      </c>
      <c r="J39" s="232">
        <v>11.70773157285646</v>
      </c>
      <c r="K39" s="232">
        <v>11.29262274089379</v>
      </c>
      <c r="L39" s="232">
        <v>16.075903754549209</v>
      </c>
      <c r="M39" s="232">
        <v>10.93755484302083</v>
      </c>
      <c r="N39" s="232">
        <v>21.971769131361221</v>
      </c>
      <c r="O39" s="232">
        <v>8.173330557648697</v>
      </c>
      <c r="P39" s="232">
        <v>6.0699120199609462</v>
      </c>
      <c r="Q39" s="232">
        <v>8.2599290061912072</v>
      </c>
      <c r="R39" s="232">
        <v>7.5056461175967373</v>
      </c>
      <c r="S39" s="232">
        <v>7.5189462579161939</v>
      </c>
      <c r="T39" s="232">
        <v>7.914378530971061</v>
      </c>
      <c r="U39" s="232">
        <v>7.4626720298880267</v>
      </c>
      <c r="V39" s="232">
        <v>6.4129606250138256</v>
      </c>
      <c r="W39" s="232">
        <v>7.4312874676360918</v>
      </c>
      <c r="DA39" s="71" t="s">
        <v>3219</v>
      </c>
    </row>
    <row r="40" spans="1:105" ht="12" customHeight="1" x14ac:dyDescent="0.25">
      <c r="A40" s="59" t="s">
        <v>70</v>
      </c>
      <c r="B40" s="232">
        <v>31.723056726710379</v>
      </c>
      <c r="C40" s="232">
        <v>27.786943950851089</v>
      </c>
      <c r="D40" s="232">
        <v>28.501186904300368</v>
      </c>
      <c r="E40" s="232">
        <v>44.412446475008579</v>
      </c>
      <c r="F40" s="232">
        <v>25.62143028512255</v>
      </c>
      <c r="G40" s="232">
        <v>12.388305004103049</v>
      </c>
      <c r="H40" s="232">
        <v>26.221464012891989</v>
      </c>
      <c r="I40" s="232">
        <v>22.36497733032839</v>
      </c>
      <c r="J40" s="232">
        <v>21.99489769479176</v>
      </c>
      <c r="K40" s="232">
        <v>16.05066160230356</v>
      </c>
      <c r="L40" s="232">
        <v>16.14353865778935</v>
      </c>
      <c r="M40" s="232">
        <v>11.07509654791316</v>
      </c>
      <c r="N40" s="232">
        <v>6.4867417722580072</v>
      </c>
      <c r="O40" s="232">
        <v>0.39387029431014908</v>
      </c>
      <c r="P40" s="232">
        <v>0.78974381070425248</v>
      </c>
      <c r="Q40" s="232">
        <v>0.66125182084769907</v>
      </c>
      <c r="R40" s="232">
        <v>0.4764793853533974</v>
      </c>
      <c r="S40" s="232">
        <v>0.2386293031880666</v>
      </c>
      <c r="T40" s="232">
        <v>1.4603320713575989</v>
      </c>
      <c r="U40" s="232">
        <v>1.0500231821751851</v>
      </c>
      <c r="V40" s="232">
        <v>1.0103294134075209</v>
      </c>
      <c r="W40" s="232">
        <v>1.579961099469225</v>
      </c>
      <c r="DA40" s="71" t="s">
        <v>3220</v>
      </c>
    </row>
    <row r="41" spans="1:105" ht="12" customHeight="1" x14ac:dyDescent="0.25">
      <c r="A41" s="59" t="s">
        <v>162</v>
      </c>
      <c r="B41" s="232">
        <v>0.71482211981978239</v>
      </c>
      <c r="C41" s="232">
        <v>45.159144278082479</v>
      </c>
      <c r="D41" s="232">
        <v>76.308009098976797</v>
      </c>
      <c r="E41" s="232">
        <v>51.406017191798021</v>
      </c>
      <c r="F41" s="232">
        <v>119.9783571842018</v>
      </c>
      <c r="G41" s="232">
        <v>241.4195415773645</v>
      </c>
      <c r="H41" s="232">
        <v>40.801668175696562</v>
      </c>
      <c r="I41" s="232">
        <v>218.17442687900169</v>
      </c>
      <c r="J41" s="232">
        <v>176.3460869596781</v>
      </c>
      <c r="K41" s="232">
        <v>193.95553185854979</v>
      </c>
      <c r="L41" s="232">
        <v>251.74958745468291</v>
      </c>
      <c r="M41" s="232">
        <v>117.3857425701467</v>
      </c>
      <c r="N41" s="232">
        <v>93.722900315148237</v>
      </c>
      <c r="O41" s="232">
        <v>100.81044316168401</v>
      </c>
      <c r="P41" s="232">
        <v>98.290934390228742</v>
      </c>
      <c r="Q41" s="232">
        <v>30.377938220101949</v>
      </c>
      <c r="R41" s="232">
        <v>17.162340817154909</v>
      </c>
      <c r="S41" s="232">
        <v>17.606460454479159</v>
      </c>
      <c r="T41" s="232">
        <v>15.24268179480794</v>
      </c>
      <c r="U41" s="232">
        <v>11.37819325761757</v>
      </c>
      <c r="V41" s="232">
        <v>14.581692680466849</v>
      </c>
      <c r="W41" s="232">
        <v>14.53185154788248</v>
      </c>
      <c r="DA41" s="71" t="s">
        <v>3221</v>
      </c>
    </row>
    <row r="42" spans="1:105" ht="12" customHeight="1" x14ac:dyDescent="0.25">
      <c r="A42" s="60" t="s">
        <v>3089</v>
      </c>
      <c r="B42" s="264">
        <v>52.739615757807528</v>
      </c>
      <c r="C42" s="264">
        <v>131.7889876768042</v>
      </c>
      <c r="D42" s="264">
        <v>174.0272640151303</v>
      </c>
      <c r="E42" s="264">
        <v>164.68205458505429</v>
      </c>
      <c r="F42" s="264">
        <v>236.32062525638801</v>
      </c>
      <c r="G42" s="264">
        <v>383.7893557578783</v>
      </c>
      <c r="H42" s="264">
        <v>111.9529205508737</v>
      </c>
      <c r="I42" s="264">
        <v>352.536060457193</v>
      </c>
      <c r="J42" s="264">
        <v>271.96671399033107</v>
      </c>
      <c r="K42" s="264">
        <v>288.76892526857728</v>
      </c>
      <c r="L42" s="264">
        <v>374.90197205856151</v>
      </c>
      <c r="M42" s="264">
        <v>176.0719441350135</v>
      </c>
      <c r="N42" s="264">
        <v>152.7213038819331</v>
      </c>
      <c r="O42" s="264">
        <v>134.99130318337629</v>
      </c>
      <c r="P42" s="264">
        <v>129.14580381625589</v>
      </c>
      <c r="Q42" s="264">
        <v>38.564242687203937</v>
      </c>
      <c r="R42" s="264">
        <v>20.258038043111441</v>
      </c>
      <c r="S42" s="264">
        <v>20.351183713679369</v>
      </c>
      <c r="T42" s="264">
        <v>19.25391445247142</v>
      </c>
      <c r="U42" s="264">
        <v>13.25359904567352</v>
      </c>
      <c r="V42" s="264">
        <v>15.675540998664241</v>
      </c>
      <c r="W42" s="264">
        <v>17.195404338669601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18.71774133695407</v>
      </c>
      <c r="D43" s="231">
        <v>19.322194000186521</v>
      </c>
      <c r="E43" s="231">
        <v>19.050367260228111</v>
      </c>
      <c r="F43" s="231">
        <v>18.196688418516551</v>
      </c>
      <c r="G43" s="231">
        <v>18.6401354798193</v>
      </c>
      <c r="H43" s="231">
        <v>17.71706802447255</v>
      </c>
      <c r="I43" s="231">
        <v>11.46706663342842</v>
      </c>
      <c r="J43" s="231">
        <v>7.5814916267408297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3225</v>
      </c>
    </row>
    <row r="46" spans="1:105" ht="12" customHeight="1" x14ac:dyDescent="0.25">
      <c r="A46" s="64" t="s">
        <v>160</v>
      </c>
      <c r="B46" s="231">
        <v>25.203025879905262</v>
      </c>
      <c r="C46" s="231">
        <v>32.331938185526013</v>
      </c>
      <c r="D46" s="231">
        <v>32.398404532001337</v>
      </c>
      <c r="E46" s="231">
        <v>35.600161554450857</v>
      </c>
      <c r="F46" s="231">
        <v>42.065054583076858</v>
      </c>
      <c r="G46" s="231">
        <v>42.186597967661207</v>
      </c>
      <c r="H46" s="231">
        <v>20.60728537290279</v>
      </c>
      <c r="I46" s="231">
        <v>32.611681491071188</v>
      </c>
      <c r="J46" s="231">
        <v>14.736349123471539</v>
      </c>
      <c r="K46" s="231">
        <v>14.735544402454201</v>
      </c>
      <c r="L46" s="231">
        <v>21.223751135912369</v>
      </c>
      <c r="M46" s="231">
        <v>13.815055472100211</v>
      </c>
      <c r="N46" s="231">
        <v>27.123449628253269</v>
      </c>
      <c r="O46" s="231">
        <v>10.051980171838929</v>
      </c>
      <c r="P46" s="231">
        <v>7.4277482877592602</v>
      </c>
      <c r="Q46" s="231">
        <v>8.0060396263568059</v>
      </c>
      <c r="R46" s="231">
        <v>6.0470428225724717</v>
      </c>
      <c r="S46" s="231">
        <v>6.0329301115217149</v>
      </c>
      <c r="T46" s="231">
        <v>6.0379521599147896</v>
      </c>
      <c r="U46" s="231">
        <v>4.6175250969568991</v>
      </c>
      <c r="V46" s="231">
        <v>4.4304868933450772</v>
      </c>
      <c r="W46" s="231">
        <v>5.3465095680652803</v>
      </c>
      <c r="DA46" s="73" t="s">
        <v>3226</v>
      </c>
    </row>
    <row r="47" spans="1:105" ht="12" customHeight="1" x14ac:dyDescent="0.25">
      <c r="A47" s="64" t="s">
        <v>70</v>
      </c>
      <c r="B47" s="231">
        <v>26.92977573810423</v>
      </c>
      <c r="C47" s="231">
        <v>30.755571474562359</v>
      </c>
      <c r="D47" s="231">
        <v>33.259344270345203</v>
      </c>
      <c r="E47" s="231">
        <v>51.000288063825373</v>
      </c>
      <c r="F47" s="231">
        <v>30.98136649902867</v>
      </c>
      <c r="G47" s="231">
        <v>15.763734352562309</v>
      </c>
      <c r="H47" s="231">
        <v>28.805708729097152</v>
      </c>
      <c r="I47" s="231">
        <v>28.67987812795592</v>
      </c>
      <c r="J47" s="231">
        <v>27.68465345728886</v>
      </c>
      <c r="K47" s="231">
        <v>20.94422546084197</v>
      </c>
      <c r="L47" s="231">
        <v>21.31304417824375</v>
      </c>
      <c r="M47" s="231">
        <v>13.9887822611391</v>
      </c>
      <c r="N47" s="231">
        <v>8.0076762439759985</v>
      </c>
      <c r="O47" s="231">
        <v>0.48440184338035108</v>
      </c>
      <c r="P47" s="231">
        <v>0.96640910419072623</v>
      </c>
      <c r="Q47" s="231">
        <v>0.6409266080542777</v>
      </c>
      <c r="R47" s="231">
        <v>0.38388317303555158</v>
      </c>
      <c r="S47" s="231">
        <v>0.19146750878542829</v>
      </c>
      <c r="T47" s="231">
        <v>1.114100766085621</v>
      </c>
      <c r="U47" s="231">
        <v>0.64970139068984556</v>
      </c>
      <c r="V47" s="231">
        <v>0.69800073410764063</v>
      </c>
      <c r="W47" s="231">
        <v>1.136717853033109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1.892240783370182</v>
      </c>
      <c r="O48" s="231">
        <v>0.47307941733702041</v>
      </c>
      <c r="P48" s="231">
        <v>0.47307941733698161</v>
      </c>
      <c r="Q48" s="231">
        <v>0.47307941733891601</v>
      </c>
      <c r="R48" s="231">
        <v>0</v>
      </c>
      <c r="S48" s="231">
        <v>0</v>
      </c>
      <c r="T48" s="231">
        <v>0.47307941733903652</v>
      </c>
      <c r="U48" s="231">
        <v>0.94612039169068685</v>
      </c>
      <c r="V48" s="231">
        <v>0.47307941733979259</v>
      </c>
      <c r="W48" s="231">
        <v>0.25709982886684829</v>
      </c>
      <c r="DA48" s="73" t="s">
        <v>3228</v>
      </c>
    </row>
    <row r="49" spans="1:105" ht="12" customHeight="1" x14ac:dyDescent="0.25">
      <c r="A49" s="64" t="s">
        <v>162</v>
      </c>
      <c r="B49" s="231">
        <v>0.60681413979803445</v>
      </c>
      <c r="C49" s="231">
        <v>49.983736679761748</v>
      </c>
      <c r="D49" s="231">
        <v>89.047321212597225</v>
      </c>
      <c r="E49" s="231">
        <v>59.03123770654998</v>
      </c>
      <c r="F49" s="231">
        <v>145.07751575576589</v>
      </c>
      <c r="G49" s="231">
        <v>307.19888795783538</v>
      </c>
      <c r="H49" s="231">
        <v>44.822858424401169</v>
      </c>
      <c r="I49" s="231">
        <v>279.77743420473752</v>
      </c>
      <c r="J49" s="231">
        <v>221.96421978282979</v>
      </c>
      <c r="K49" s="231">
        <v>253.0891554052811</v>
      </c>
      <c r="L49" s="231">
        <v>332.36517674440529</v>
      </c>
      <c r="M49" s="231">
        <v>148.26810640177419</v>
      </c>
      <c r="N49" s="231">
        <v>115.69793722633371</v>
      </c>
      <c r="O49" s="231">
        <v>123.98184175082</v>
      </c>
      <c r="P49" s="231">
        <v>120.2785670069689</v>
      </c>
      <c r="Q49" s="231">
        <v>29.444197035453939</v>
      </c>
      <c r="R49" s="231">
        <v>13.827112047503419</v>
      </c>
      <c r="S49" s="231">
        <v>14.12678609337223</v>
      </c>
      <c r="T49" s="231">
        <v>11.62878210913197</v>
      </c>
      <c r="U49" s="231">
        <v>7.0402521663360886</v>
      </c>
      <c r="V49" s="231">
        <v>10.073973953871731</v>
      </c>
      <c r="W49" s="231">
        <v>10.45507708870436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16.012070026798806</v>
      </c>
      <c r="C54" s="263">
        <f t="shared" si="2"/>
        <v>46.903535343480954</v>
      </c>
      <c r="D54" s="263">
        <f t="shared" si="2"/>
        <v>61.945016202526951</v>
      </c>
      <c r="E54" s="263">
        <f t="shared" si="2"/>
        <v>56.644971181792528</v>
      </c>
      <c r="F54" s="263">
        <f t="shared" si="2"/>
        <v>84.570622604345573</v>
      </c>
      <c r="G54" s="263">
        <f t="shared" si="2"/>
        <v>138.68011636319969</v>
      </c>
      <c r="H54" s="263">
        <f t="shared" si="2"/>
        <v>40.169647633024958</v>
      </c>
      <c r="I54" s="263">
        <f t="shared" si="2"/>
        <v>126.56098741558668</v>
      </c>
      <c r="J54" s="263">
        <f t="shared" si="2"/>
        <v>99.57257581008578</v>
      </c>
      <c r="K54" s="263">
        <f t="shared" si="2"/>
        <v>104.61436149402589</v>
      </c>
      <c r="L54" s="263">
        <f t="shared" si="2"/>
        <v>134.92873201001086</v>
      </c>
      <c r="M54" s="263">
        <f t="shared" si="2"/>
        <v>64.965438964357404</v>
      </c>
      <c r="N54" s="263">
        <f t="shared" si="2"/>
        <v>55.954753122806231</v>
      </c>
      <c r="O54" s="263">
        <f t="shared" si="2"/>
        <v>51.734449456244306</v>
      </c>
      <c r="P54" s="263">
        <f t="shared" si="2"/>
        <v>49.817276896332302</v>
      </c>
      <c r="Q54" s="263">
        <f t="shared" si="2"/>
        <v>17.22112165212441</v>
      </c>
      <c r="R54" s="263">
        <f t="shared" si="2"/>
        <v>10.445814669722274</v>
      </c>
      <c r="S54" s="263">
        <f t="shared" si="2"/>
        <v>10.622997944675415</v>
      </c>
      <c r="T54" s="263">
        <f t="shared" si="2"/>
        <v>10.01485117994493</v>
      </c>
      <c r="U54" s="263">
        <f t="shared" si="2"/>
        <v>7.8069886783835196</v>
      </c>
      <c r="V54" s="263">
        <f t="shared" si="2"/>
        <v>8.9378862747271146</v>
      </c>
      <c r="W54" s="263">
        <f t="shared" si="2"/>
        <v>9.4665577371541474</v>
      </c>
      <c r="DA54" s="70"/>
    </row>
    <row r="55" spans="1:105" ht="12" customHeight="1" x14ac:dyDescent="0.25">
      <c r="A55" s="60" t="s">
        <v>3104</v>
      </c>
      <c r="B55" s="264">
        <v>12.04419924878194</v>
      </c>
      <c r="C55" s="264">
        <v>36.988376396009791</v>
      </c>
      <c r="D55" s="264">
        <v>48.852055900448178</v>
      </c>
      <c r="E55" s="264">
        <v>44.255098736521987</v>
      </c>
      <c r="F55" s="264">
        <v>66.791014434585975</v>
      </c>
      <c r="G55" s="264">
        <v>109.80568207420571</v>
      </c>
      <c r="H55" s="264">
        <v>31.746857372144181</v>
      </c>
      <c r="I55" s="264">
        <v>100.03789822758471</v>
      </c>
      <c r="J55" s="264">
        <v>79.111130243415104</v>
      </c>
      <c r="K55" s="264">
        <v>82.888799718333544</v>
      </c>
      <c r="L55" s="264">
        <v>106.7229410087398</v>
      </c>
      <c r="M55" s="264">
        <v>51.71864692912127</v>
      </c>
      <c r="N55" s="264">
        <v>44.464749068993079</v>
      </c>
      <c r="O55" s="264">
        <v>41.578363950284952</v>
      </c>
      <c r="P55" s="264">
        <v>40.100978176613992</v>
      </c>
      <c r="Q55" s="264">
        <v>14.31973662236612</v>
      </c>
      <c r="R55" s="264">
        <v>8.9216989548800338</v>
      </c>
      <c r="S55" s="264">
        <v>9.0918744050882516</v>
      </c>
      <c r="T55" s="264">
        <v>8.5662808136147941</v>
      </c>
      <c r="U55" s="264">
        <v>6.8098527000256377</v>
      </c>
      <c r="V55" s="264">
        <v>7.758535227805667</v>
      </c>
      <c r="W55" s="264">
        <v>8.1728596050912312</v>
      </c>
      <c r="DA55" s="72" t="s">
        <v>3234</v>
      </c>
    </row>
    <row r="56" spans="1:105" ht="12" customHeight="1" x14ac:dyDescent="0.25">
      <c r="A56" s="60" t="s">
        <v>3106</v>
      </c>
      <c r="B56" s="264">
        <v>3.9678707780168669</v>
      </c>
      <c r="C56" s="264">
        <v>9.915158947471161</v>
      </c>
      <c r="D56" s="264">
        <v>13.092960302078771</v>
      </c>
      <c r="E56" s="264">
        <v>12.389872445270541</v>
      </c>
      <c r="F56" s="264">
        <v>17.779608169759591</v>
      </c>
      <c r="G56" s="264">
        <v>28.874434288993971</v>
      </c>
      <c r="H56" s="264">
        <v>8.4227902608807774</v>
      </c>
      <c r="I56" s="264">
        <v>26.523089188001979</v>
      </c>
      <c r="J56" s="264">
        <v>20.46144556667068</v>
      </c>
      <c r="K56" s="264">
        <v>21.725561775692341</v>
      </c>
      <c r="L56" s="264">
        <v>28.20579100127107</v>
      </c>
      <c r="M56" s="264">
        <v>13.24679203523613</v>
      </c>
      <c r="N56" s="264">
        <v>11.49000405381315</v>
      </c>
      <c r="O56" s="264">
        <v>10.15608550595935</v>
      </c>
      <c r="P56" s="264">
        <v>9.7162987197183099</v>
      </c>
      <c r="Q56" s="264">
        <v>2.901385029758289</v>
      </c>
      <c r="R56" s="264">
        <v>1.52411571484224</v>
      </c>
      <c r="S56" s="264">
        <v>1.531123539587163</v>
      </c>
      <c r="T56" s="264">
        <v>1.448570366330137</v>
      </c>
      <c r="U56" s="264">
        <v>0.99713597835788215</v>
      </c>
      <c r="V56" s="264">
        <v>1.179351046921447</v>
      </c>
      <c r="W56" s="264">
        <v>1.293698132062916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1.408231323156419</v>
      </c>
      <c r="D57" s="231">
        <v>1.4537073855939699</v>
      </c>
      <c r="E57" s="231">
        <v>1.4332564709889479</v>
      </c>
      <c r="F57" s="231">
        <v>1.369029849668957</v>
      </c>
      <c r="G57" s="231">
        <v>1.402392637980135</v>
      </c>
      <c r="H57" s="231">
        <v>1.33294555670013</v>
      </c>
      <c r="I57" s="231">
        <v>0.86272601630809431</v>
      </c>
      <c r="J57" s="231">
        <v>0.5703943543629465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3238</v>
      </c>
    </row>
    <row r="60" spans="1:105" ht="12" customHeight="1" x14ac:dyDescent="0.25">
      <c r="A60" s="64" t="s">
        <v>160</v>
      </c>
      <c r="B60" s="231">
        <v>1.8961524172969471</v>
      </c>
      <c r="C60" s="231">
        <v>2.4324969167793862</v>
      </c>
      <c r="D60" s="231">
        <v>2.437497519649003</v>
      </c>
      <c r="E60" s="231">
        <v>2.6783820605229471</v>
      </c>
      <c r="F60" s="231">
        <v>3.1647689968459081</v>
      </c>
      <c r="G60" s="231">
        <v>3.1739133267205908</v>
      </c>
      <c r="H60" s="231">
        <v>1.550391376017765</v>
      </c>
      <c r="I60" s="231">
        <v>2.4535434350649168</v>
      </c>
      <c r="J60" s="231">
        <v>1.1086908431451941</v>
      </c>
      <c r="K60" s="231">
        <v>1.1086302998711619</v>
      </c>
      <c r="L60" s="231">
        <v>1.5967712453351</v>
      </c>
      <c r="M60" s="231">
        <v>1.039377214201896</v>
      </c>
      <c r="N60" s="231">
        <v>2.040635708708709</v>
      </c>
      <c r="O60" s="231">
        <v>0.75626183111013856</v>
      </c>
      <c r="P60" s="231">
        <v>0.55882745738627637</v>
      </c>
      <c r="Q60" s="231">
        <v>0.60233526969455575</v>
      </c>
      <c r="R60" s="231">
        <v>0.45494993022488811</v>
      </c>
      <c r="S60" s="231">
        <v>0.45388815886056783</v>
      </c>
      <c r="T60" s="231">
        <v>0.45426599322242911</v>
      </c>
      <c r="U60" s="231">
        <v>0.34740000729456288</v>
      </c>
      <c r="V60" s="231">
        <v>0.33332816752439443</v>
      </c>
      <c r="W60" s="231">
        <v>0.40224523396102418</v>
      </c>
      <c r="DA60" s="73" t="s">
        <v>3239</v>
      </c>
    </row>
    <row r="61" spans="1:105" ht="12" customHeight="1" x14ac:dyDescent="0.25">
      <c r="A61" s="64" t="s">
        <v>70</v>
      </c>
      <c r="B61" s="231">
        <v>2.0260646323338598</v>
      </c>
      <c r="C61" s="231">
        <v>2.3138987943244409</v>
      </c>
      <c r="D61" s="231">
        <v>2.502270415323776</v>
      </c>
      <c r="E61" s="231">
        <v>3.8370122681247918</v>
      </c>
      <c r="F61" s="231">
        <v>2.3308865077639118</v>
      </c>
      <c r="G61" s="231">
        <v>1.185986283578355</v>
      </c>
      <c r="H61" s="231">
        <v>2.1672006567345821</v>
      </c>
      <c r="I61" s="231">
        <v>2.1577337776518561</v>
      </c>
      <c r="J61" s="231">
        <v>2.0828579403602911</v>
      </c>
      <c r="K61" s="231">
        <v>1.5757411005022171</v>
      </c>
      <c r="L61" s="231">
        <v>1.603489217171943</v>
      </c>
      <c r="M61" s="231">
        <v>1.05244756823617</v>
      </c>
      <c r="N61" s="231">
        <v>0.6024584008007019</v>
      </c>
      <c r="O61" s="231">
        <v>3.6444025834258389E-2</v>
      </c>
      <c r="P61" s="231">
        <v>7.270789498613614E-2</v>
      </c>
      <c r="Q61" s="231">
        <v>4.8220183678064778E-2</v>
      </c>
      <c r="R61" s="231">
        <v>2.888149264217316E-2</v>
      </c>
      <c r="S61" s="231">
        <v>1.440507903087862E-2</v>
      </c>
      <c r="T61" s="231">
        <v>8.3819493373212831E-2</v>
      </c>
      <c r="U61" s="231">
        <v>4.8880355412402147E-2</v>
      </c>
      <c r="V61" s="231">
        <v>5.2514161813740967E-2</v>
      </c>
      <c r="W61" s="231">
        <v>8.5521092391205727E-2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0.14236294294948079</v>
      </c>
      <c r="O62" s="231">
        <v>3.5592181868615951E-2</v>
      </c>
      <c r="P62" s="231">
        <v>3.5592181868613043E-2</v>
      </c>
      <c r="Q62" s="231">
        <v>3.5592181868758559E-2</v>
      </c>
      <c r="R62" s="231">
        <v>0</v>
      </c>
      <c r="S62" s="231">
        <v>0</v>
      </c>
      <c r="T62" s="231">
        <v>3.5592181868767607E-2</v>
      </c>
      <c r="U62" s="231">
        <v>7.1181471475161379E-2</v>
      </c>
      <c r="V62" s="231">
        <v>3.5592181868824513E-2</v>
      </c>
      <c r="W62" s="231">
        <v>1.9342933833242509E-2</v>
      </c>
      <c r="DA62" s="73" t="s">
        <v>3241</v>
      </c>
    </row>
    <row r="63" spans="1:105" ht="12" customHeight="1" x14ac:dyDescent="0.25">
      <c r="A63" s="64" t="s">
        <v>162</v>
      </c>
      <c r="B63" s="231">
        <v>4.5653728386059023E-2</v>
      </c>
      <c r="C63" s="231">
        <v>3.7605319132109152</v>
      </c>
      <c r="D63" s="231">
        <v>6.6994849815120174</v>
      </c>
      <c r="E63" s="231">
        <v>4.4412216456338536</v>
      </c>
      <c r="F63" s="231">
        <v>10.91492281548082</v>
      </c>
      <c r="G63" s="231">
        <v>23.11214204071489</v>
      </c>
      <c r="H63" s="231">
        <v>3.3722526714283019</v>
      </c>
      <c r="I63" s="231">
        <v>21.049085958977109</v>
      </c>
      <c r="J63" s="231">
        <v>16.699502428802241</v>
      </c>
      <c r="K63" s="231">
        <v>19.041190375318958</v>
      </c>
      <c r="L63" s="231">
        <v>25.005530538764031</v>
      </c>
      <c r="M63" s="231">
        <v>11.154967252798061</v>
      </c>
      <c r="N63" s="231">
        <v>8.704547001354257</v>
      </c>
      <c r="O63" s="231">
        <v>9.3277874671463348</v>
      </c>
      <c r="P63" s="231">
        <v>9.0491711854772845</v>
      </c>
      <c r="Q63" s="231">
        <v>2.2152373945169099</v>
      </c>
      <c r="R63" s="231">
        <v>1.0402842919751789</v>
      </c>
      <c r="S63" s="231">
        <v>1.0628303016957159</v>
      </c>
      <c r="T63" s="231">
        <v>0.87489269786572799</v>
      </c>
      <c r="U63" s="231">
        <v>0.52967414417575576</v>
      </c>
      <c r="V63" s="231">
        <v>0.75791653571448725</v>
      </c>
      <c r="W63" s="231">
        <v>0.78658887187744397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354.17935987647542</v>
      </c>
      <c r="C68" s="263">
        <v>356.28532411277217</v>
      </c>
      <c r="D68" s="263">
        <v>381.19957053689137</v>
      </c>
      <c r="E68" s="263">
        <v>416.33515903822752</v>
      </c>
      <c r="F68" s="263">
        <v>441.91147583801632</v>
      </c>
      <c r="G68" s="263">
        <v>561.09264447849728</v>
      </c>
      <c r="H68" s="263">
        <v>297.19118535160209</v>
      </c>
      <c r="I68" s="263">
        <v>321.84481934734168</v>
      </c>
      <c r="J68" s="263">
        <v>320.08424871976212</v>
      </c>
      <c r="K68" s="263">
        <v>328.42022731296328</v>
      </c>
      <c r="L68" s="263">
        <v>314.25612440586042</v>
      </c>
      <c r="M68" s="263">
        <v>282.0593391716717</v>
      </c>
      <c r="N68" s="263">
        <v>452.06114438938829</v>
      </c>
      <c r="O68" s="263">
        <v>746.09494974603081</v>
      </c>
      <c r="P68" s="263">
        <v>873.78034258418734</v>
      </c>
      <c r="Q68" s="263">
        <v>960.64447379381318</v>
      </c>
      <c r="R68" s="263">
        <v>1007.679397687362</v>
      </c>
      <c r="S68" s="263">
        <v>1125.1444926712129</v>
      </c>
      <c r="T68" s="263">
        <v>1209.536770573211</v>
      </c>
      <c r="U68" s="263">
        <v>1306.893039911434</v>
      </c>
      <c r="V68" s="263">
        <v>1144.5468012048059</v>
      </c>
      <c r="W68" s="263">
        <v>1221.234088520554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1.0000000000000002</v>
      </c>
      <c r="D73" s="234">
        <f t="shared" si="3"/>
        <v>0.99999999999999989</v>
      </c>
      <c r="E73" s="234">
        <f t="shared" si="3"/>
        <v>0.99999999999999989</v>
      </c>
      <c r="F73" s="234">
        <f t="shared" si="3"/>
        <v>1.0000000000000002</v>
      </c>
      <c r="G73" s="234">
        <f t="shared" si="3"/>
        <v>0.99999999999999978</v>
      </c>
      <c r="H73" s="234">
        <f t="shared" si="3"/>
        <v>0.99999999999999978</v>
      </c>
      <c r="I73" s="234">
        <f t="shared" si="3"/>
        <v>0.99999999999999967</v>
      </c>
      <c r="J73" s="234">
        <f t="shared" si="3"/>
        <v>1.0000000000000002</v>
      </c>
      <c r="K73" s="234">
        <f t="shared" si="3"/>
        <v>1</v>
      </c>
      <c r="L73" s="234">
        <f t="shared" si="3"/>
        <v>0.99999999999999978</v>
      </c>
      <c r="M73" s="234">
        <f t="shared" si="3"/>
        <v>1.0000000000000002</v>
      </c>
      <c r="N73" s="234">
        <f t="shared" si="3"/>
        <v>1</v>
      </c>
      <c r="O73" s="234">
        <f t="shared" si="3"/>
        <v>0.99999999999999989</v>
      </c>
      <c r="P73" s="234">
        <f t="shared" si="3"/>
        <v>1</v>
      </c>
      <c r="Q73" s="234">
        <f t="shared" si="3"/>
        <v>1</v>
      </c>
      <c r="R73" s="234">
        <f t="shared" si="3"/>
        <v>0.99999999999999989</v>
      </c>
      <c r="S73" s="234">
        <f t="shared" si="3"/>
        <v>1</v>
      </c>
      <c r="T73" s="234">
        <f t="shared" si="3"/>
        <v>0.99999999999999989</v>
      </c>
      <c r="U73" s="234">
        <f t="shared" si="3"/>
        <v>1.0000000000000002</v>
      </c>
      <c r="V73" s="234">
        <f t="shared" si="3"/>
        <v>0.99999999999999989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3.5378408173038756E-3</v>
      </c>
      <c r="C78" s="302">
        <f t="shared" si="8"/>
        <v>1.3785722780811352E-2</v>
      </c>
      <c r="D78" s="302">
        <f t="shared" si="8"/>
        <v>1.8042942377018971E-2</v>
      </c>
      <c r="E78" s="302">
        <f t="shared" si="8"/>
        <v>1.677892915011964E-2</v>
      </c>
      <c r="F78" s="302">
        <f t="shared" si="8"/>
        <v>1.9982224144128011E-2</v>
      </c>
      <c r="G78" s="302">
        <f t="shared" si="8"/>
        <v>2.4140113911634946E-2</v>
      </c>
      <c r="H78" s="302">
        <f t="shared" si="8"/>
        <v>1.0201753847010019E-2</v>
      </c>
      <c r="I78" s="302">
        <f t="shared" si="8"/>
        <v>2.4232198251564259E-2</v>
      </c>
      <c r="J78" s="302">
        <f t="shared" si="8"/>
        <v>2.1705311489533759E-2</v>
      </c>
      <c r="K78" s="302">
        <f t="shared" si="8"/>
        <v>2.271680333516166E-2</v>
      </c>
      <c r="L78" s="302">
        <f t="shared" si="8"/>
        <v>2.6063797550537927E-2</v>
      </c>
      <c r="M78" s="302">
        <f t="shared" si="8"/>
        <v>1.9650201071991839E-2</v>
      </c>
      <c r="N78" s="302">
        <f t="shared" si="8"/>
        <v>1.9402064669486754E-2</v>
      </c>
      <c r="O78" s="302">
        <f t="shared" si="8"/>
        <v>1.8645537715120349E-2</v>
      </c>
      <c r="P78" s="302">
        <f t="shared" si="8"/>
        <v>1.5938829634847357E-2</v>
      </c>
      <c r="Q78" s="302">
        <f t="shared" si="8"/>
        <v>6.73540411827072E-3</v>
      </c>
      <c r="R78" s="302">
        <f t="shared" si="8"/>
        <v>6.7484534245598965E-3</v>
      </c>
      <c r="S78" s="302">
        <f t="shared" si="8"/>
        <v>6.1626120545653197E-3</v>
      </c>
      <c r="T78" s="302">
        <f t="shared" si="8"/>
        <v>5.7070682859521448E-3</v>
      </c>
      <c r="U78" s="302">
        <f t="shared" si="8"/>
        <v>5.6756372300334409E-3</v>
      </c>
      <c r="V78" s="302">
        <f t="shared" si="8"/>
        <v>5.9521239582416867E-3</v>
      </c>
      <c r="W78" s="302">
        <f t="shared" si="8"/>
        <v>4.523794273598572E-3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0.21508635424333511</v>
      </c>
      <c r="C79" s="303">
        <f t="shared" si="9"/>
        <v>0.28773077348050585</v>
      </c>
      <c r="D79" s="303">
        <f t="shared" si="9"/>
        <v>0.30247996928355575</v>
      </c>
      <c r="E79" s="303">
        <f t="shared" si="9"/>
        <v>0.29377702051658966</v>
      </c>
      <c r="F79" s="303">
        <f t="shared" si="9"/>
        <v>0.3186596572290975</v>
      </c>
      <c r="G79" s="303">
        <f t="shared" si="9"/>
        <v>0.33585240441787889</v>
      </c>
      <c r="H79" s="303">
        <f t="shared" si="9"/>
        <v>0.27957186324032784</v>
      </c>
      <c r="I79" s="303">
        <f t="shared" si="9"/>
        <v>0.35234973077868692</v>
      </c>
      <c r="J79" s="303">
        <f t="shared" si="9"/>
        <v>0.33878007396230653</v>
      </c>
      <c r="K79" s="303">
        <f t="shared" si="9"/>
        <v>0.33070108102513562</v>
      </c>
      <c r="L79" s="303">
        <f t="shared" si="9"/>
        <v>0.35699861890099355</v>
      </c>
      <c r="M79" s="303">
        <f t="shared" si="9"/>
        <v>0.31291900580052168</v>
      </c>
      <c r="N79" s="303">
        <f t="shared" si="9"/>
        <v>0.25519358922601265</v>
      </c>
      <c r="O79" s="303">
        <f t="shared" si="9"/>
        <v>0.22957882893975257</v>
      </c>
      <c r="P79" s="303">
        <f t="shared" si="9"/>
        <v>0.22174374895144799</v>
      </c>
      <c r="Q79" s="303">
        <f t="shared" si="9"/>
        <v>0.15672760920243978</v>
      </c>
      <c r="R79" s="303">
        <f t="shared" si="9"/>
        <v>0.13950317768693835</v>
      </c>
      <c r="S79" s="303">
        <f t="shared" si="9"/>
        <v>0.13607485094913915</v>
      </c>
      <c r="T79" s="303">
        <f t="shared" si="9"/>
        <v>0.13441830184467918</v>
      </c>
      <c r="U79" s="303">
        <f t="shared" si="9"/>
        <v>0.12771882005958407</v>
      </c>
      <c r="V79" s="303">
        <f t="shared" si="9"/>
        <v>0.13021601358266804</v>
      </c>
      <c r="W79" s="303">
        <f t="shared" si="9"/>
        <v>0.13195001645350365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0.52819424678409743</v>
      </c>
      <c r="C80" s="303">
        <f t="shared" si="10"/>
        <v>0.47181930239025399</v>
      </c>
      <c r="D80" s="303">
        <f t="shared" si="10"/>
        <v>0.4646866737236513</v>
      </c>
      <c r="E80" s="303">
        <f t="shared" si="10"/>
        <v>0.46766576942799359</v>
      </c>
      <c r="F80" s="303">
        <f t="shared" si="10"/>
        <v>0.44608895279852451</v>
      </c>
      <c r="G80" s="303">
        <f t="shared" si="10"/>
        <v>0.43466647656289631</v>
      </c>
      <c r="H80" s="303">
        <f t="shared" si="10"/>
        <v>0.50267395851596242</v>
      </c>
      <c r="I80" s="303">
        <f t="shared" si="10"/>
        <v>0.43854642578078562</v>
      </c>
      <c r="J80" s="303">
        <f t="shared" si="10"/>
        <v>0.44849307870365951</v>
      </c>
      <c r="K80" s="303">
        <f t="shared" si="10"/>
        <v>0.4705992257330931</v>
      </c>
      <c r="L80" s="303">
        <f t="shared" si="10"/>
        <v>0.43439656864453746</v>
      </c>
      <c r="M80" s="303">
        <f t="shared" si="10"/>
        <v>0.47919723089610888</v>
      </c>
      <c r="N80" s="303">
        <f t="shared" si="10"/>
        <v>0.56548657770082056</v>
      </c>
      <c r="O80" s="303">
        <f t="shared" si="10"/>
        <v>0.5524059569095453</v>
      </c>
      <c r="P80" s="303">
        <f t="shared" si="10"/>
        <v>0.54267152098654847</v>
      </c>
      <c r="Q80" s="303">
        <f t="shared" si="10"/>
        <v>0.51761976039273605</v>
      </c>
      <c r="R80" s="303">
        <f t="shared" si="10"/>
        <v>0.52545991160072714</v>
      </c>
      <c r="S80" s="303">
        <f t="shared" si="10"/>
        <v>0.51547893410933165</v>
      </c>
      <c r="T80" s="303">
        <f t="shared" si="10"/>
        <v>0.51945554230736501</v>
      </c>
      <c r="U80" s="303">
        <f t="shared" si="10"/>
        <v>0.52154486568509739</v>
      </c>
      <c r="V80" s="303">
        <f t="shared" si="10"/>
        <v>0.51497475984782481</v>
      </c>
      <c r="W80" s="303">
        <f t="shared" si="10"/>
        <v>0.51964909801070225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0.52819424678409743</v>
      </c>
      <c r="C81" s="304">
        <f t="shared" si="11"/>
        <v>0.47181930239025399</v>
      </c>
      <c r="D81" s="304">
        <f t="shared" si="11"/>
        <v>0.4646866737236513</v>
      </c>
      <c r="E81" s="304">
        <f t="shared" si="11"/>
        <v>0.46766576942799359</v>
      </c>
      <c r="F81" s="304">
        <f t="shared" si="11"/>
        <v>0.44608895279852451</v>
      </c>
      <c r="G81" s="304">
        <f t="shared" si="11"/>
        <v>0.43466647656289631</v>
      </c>
      <c r="H81" s="304">
        <f t="shared" si="11"/>
        <v>0.50267395851596242</v>
      </c>
      <c r="I81" s="304">
        <f t="shared" si="11"/>
        <v>0.43854642578078562</v>
      </c>
      <c r="J81" s="304">
        <f t="shared" si="11"/>
        <v>0.44849307870365951</v>
      </c>
      <c r="K81" s="304">
        <f t="shared" si="11"/>
        <v>0.4705992257330931</v>
      </c>
      <c r="L81" s="304">
        <f t="shared" si="11"/>
        <v>0.43439656864453746</v>
      </c>
      <c r="M81" s="304">
        <f t="shared" si="11"/>
        <v>0.47919723089610888</v>
      </c>
      <c r="N81" s="304">
        <f t="shared" si="11"/>
        <v>0.56548657770082056</v>
      </c>
      <c r="O81" s="304">
        <f t="shared" si="11"/>
        <v>0.5524059569095453</v>
      </c>
      <c r="P81" s="304">
        <f t="shared" si="11"/>
        <v>0.54267152098654847</v>
      </c>
      <c r="Q81" s="304">
        <f t="shared" si="11"/>
        <v>0.51761976039273605</v>
      </c>
      <c r="R81" s="304">
        <f t="shared" si="11"/>
        <v>0.52545991160072714</v>
      </c>
      <c r="S81" s="304">
        <f t="shared" si="11"/>
        <v>0.51547893410933165</v>
      </c>
      <c r="T81" s="304">
        <f t="shared" si="11"/>
        <v>0.51945554230736501</v>
      </c>
      <c r="U81" s="304">
        <f t="shared" si="11"/>
        <v>0.52154486568509739</v>
      </c>
      <c r="V81" s="304">
        <f t="shared" si="11"/>
        <v>0.51497475984782481</v>
      </c>
      <c r="W81" s="304">
        <f t="shared" si="11"/>
        <v>0.51964909801070225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5.9955870788936522E-2</v>
      </c>
      <c r="C83" s="303">
        <f t="shared" si="13"/>
        <v>8.6936319721306166E-2</v>
      </c>
      <c r="D83" s="303">
        <f t="shared" si="13"/>
        <v>9.0579382343949577E-2</v>
      </c>
      <c r="E83" s="303">
        <f t="shared" si="13"/>
        <v>8.7479850345310126E-2</v>
      </c>
      <c r="F83" s="303">
        <f t="shared" si="13"/>
        <v>9.6994495148578705E-2</v>
      </c>
      <c r="G83" s="303">
        <f t="shared" si="13"/>
        <v>0.10160512820633956</v>
      </c>
      <c r="H83" s="303">
        <f t="shared" si="13"/>
        <v>8.0525699136116388E-2</v>
      </c>
      <c r="I83" s="303">
        <f t="shared" si="13"/>
        <v>0.10781892227782987</v>
      </c>
      <c r="J83" s="303">
        <f t="shared" si="13"/>
        <v>0.10270614525889329</v>
      </c>
      <c r="K83" s="303">
        <f t="shared" si="13"/>
        <v>9.517863789573161E-2</v>
      </c>
      <c r="L83" s="303">
        <f t="shared" si="13"/>
        <v>0.10854234511452172</v>
      </c>
      <c r="M83" s="303">
        <f t="shared" si="13"/>
        <v>8.9634027577282213E-2</v>
      </c>
      <c r="N83" s="303">
        <f t="shared" si="13"/>
        <v>5.6151211656981115E-2</v>
      </c>
      <c r="O83" s="303">
        <f t="shared" si="13"/>
        <v>4.6747107306297338E-2</v>
      </c>
      <c r="P83" s="303">
        <f t="shared" si="13"/>
        <v>4.44446916853675E-2</v>
      </c>
      <c r="Q83" s="303">
        <f t="shared" si="13"/>
        <v>2.3521157760024707E-2</v>
      </c>
      <c r="R83" s="303">
        <f t="shared" si="13"/>
        <v>1.4014790475198982E-2</v>
      </c>
      <c r="S83" s="303">
        <f t="shared" si="13"/>
        <v>1.324401108766974E-2</v>
      </c>
      <c r="T83" s="303">
        <f t="shared" si="13"/>
        <v>1.1820768730556952E-2</v>
      </c>
      <c r="U83" s="303">
        <f t="shared" si="13"/>
        <v>8.4852957184950659E-3</v>
      </c>
      <c r="V83" s="303">
        <f t="shared" si="13"/>
        <v>1.1035512291170724E-2</v>
      </c>
      <c r="W83" s="303">
        <f t="shared" si="13"/>
        <v>1.1018253139411115E-2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3.2427819939944702E-2</v>
      </c>
      <c r="C84" s="304">
        <f t="shared" si="14"/>
        <v>4.1263936573872353E-2</v>
      </c>
      <c r="D84" s="304">
        <f t="shared" si="14"/>
        <v>4.1800480934348218E-2</v>
      </c>
      <c r="E84" s="304">
        <f t="shared" si="14"/>
        <v>4.0719870255070956E-2</v>
      </c>
      <c r="F84" s="304">
        <f t="shared" si="14"/>
        <v>4.3904856944909934E-2</v>
      </c>
      <c r="G84" s="304">
        <f t="shared" si="14"/>
        <v>4.4711336974708762E-2</v>
      </c>
      <c r="H84" s="304">
        <f t="shared" si="14"/>
        <v>3.8371982727715852E-2</v>
      </c>
      <c r="I84" s="304">
        <f t="shared" si="14"/>
        <v>4.7240172018799431E-2</v>
      </c>
      <c r="J84" s="304">
        <f t="shared" si="14"/>
        <v>4.5471649908438633E-2</v>
      </c>
      <c r="K84" s="304">
        <f t="shared" si="14"/>
        <v>4.1294357948032656E-2</v>
      </c>
      <c r="L84" s="304">
        <f t="shared" si="14"/>
        <v>4.6781030507612877E-2</v>
      </c>
      <c r="M84" s="304">
        <f t="shared" si="14"/>
        <v>3.9607018409224745E-2</v>
      </c>
      <c r="N84" s="304">
        <f t="shared" si="14"/>
        <v>2.4956589749870306E-2</v>
      </c>
      <c r="O84" s="304">
        <f t="shared" si="14"/>
        <v>2.0923642386908487E-2</v>
      </c>
      <c r="P84" s="304">
        <f t="shared" si="14"/>
        <v>1.9946468156744408E-2</v>
      </c>
      <c r="Q84" s="304">
        <f t="shared" si="14"/>
        <v>1.1871575518297525E-2</v>
      </c>
      <c r="R84" s="304">
        <f t="shared" si="14"/>
        <v>7.7615636412441454E-3</v>
      </c>
      <c r="S84" s="304">
        <f t="shared" si="14"/>
        <v>7.3481343020520258E-3</v>
      </c>
      <c r="T84" s="304">
        <f t="shared" si="14"/>
        <v>6.6329572372545538E-3</v>
      </c>
      <c r="U84" s="304">
        <f t="shared" si="14"/>
        <v>5.0922516358310639E-3</v>
      </c>
      <c r="V84" s="304">
        <f t="shared" si="14"/>
        <v>6.4446093977237233E-3</v>
      </c>
      <c r="W84" s="304">
        <f t="shared" si="14"/>
        <v>6.3675346022709928E-3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2.7528050848991823E-2</v>
      </c>
      <c r="C85" s="304">
        <f t="shared" si="15"/>
        <v>4.5672383147433805E-2</v>
      </c>
      <c r="D85" s="304">
        <f t="shared" si="15"/>
        <v>4.8778901409601359E-2</v>
      </c>
      <c r="E85" s="304">
        <f t="shared" si="15"/>
        <v>4.6759980090239163E-2</v>
      </c>
      <c r="F85" s="304">
        <f t="shared" si="15"/>
        <v>5.3089638203668778E-2</v>
      </c>
      <c r="G85" s="304">
        <f t="shared" si="15"/>
        <v>5.6893791231630783E-2</v>
      </c>
      <c r="H85" s="304">
        <f t="shared" si="15"/>
        <v>4.2153716408400543E-2</v>
      </c>
      <c r="I85" s="304">
        <f t="shared" si="15"/>
        <v>6.0578750259030437E-2</v>
      </c>
      <c r="J85" s="304">
        <f t="shared" si="15"/>
        <v>5.7234495350454669E-2</v>
      </c>
      <c r="K85" s="304">
        <f t="shared" si="15"/>
        <v>5.3884279947698954E-2</v>
      </c>
      <c r="L85" s="304">
        <f t="shared" si="15"/>
        <v>6.1761314606908826E-2</v>
      </c>
      <c r="M85" s="304">
        <f t="shared" si="15"/>
        <v>5.0027009168057468E-2</v>
      </c>
      <c r="N85" s="304">
        <f t="shared" si="15"/>
        <v>3.1194621907110816E-2</v>
      </c>
      <c r="O85" s="304">
        <f t="shared" si="15"/>
        <v>2.5823464919388851E-2</v>
      </c>
      <c r="P85" s="304">
        <f t="shared" si="15"/>
        <v>2.4498223528623093E-2</v>
      </c>
      <c r="Q85" s="304">
        <f t="shared" si="15"/>
        <v>1.1649582241727185E-2</v>
      </c>
      <c r="R85" s="304">
        <f t="shared" si="15"/>
        <v>6.2532268339548364E-3</v>
      </c>
      <c r="S85" s="304">
        <f t="shared" si="15"/>
        <v>5.8958767856177145E-3</v>
      </c>
      <c r="T85" s="304">
        <f t="shared" si="15"/>
        <v>5.1878114933023977E-3</v>
      </c>
      <c r="U85" s="304">
        <f t="shared" si="15"/>
        <v>3.3930440826640024E-3</v>
      </c>
      <c r="V85" s="304">
        <f t="shared" si="15"/>
        <v>4.5909028934470013E-3</v>
      </c>
      <c r="W85" s="304">
        <f t="shared" si="15"/>
        <v>4.6507185371401213E-3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8.3576846657264954E-3</v>
      </c>
      <c r="C87" s="303">
        <f t="shared" si="17"/>
        <v>1.6254743851816592E-2</v>
      </c>
      <c r="D87" s="303">
        <f t="shared" si="17"/>
        <v>1.7362853201533503E-2</v>
      </c>
      <c r="E87" s="303">
        <f t="shared" si="17"/>
        <v>1.6083827295856279E-2</v>
      </c>
      <c r="F87" s="303">
        <f t="shared" si="17"/>
        <v>1.8998865426378412E-2</v>
      </c>
      <c r="G87" s="303">
        <f t="shared" si="17"/>
        <v>2.0558250170241162E-2</v>
      </c>
      <c r="H87" s="303">
        <f t="shared" si="17"/>
        <v>1.5125107288098323E-2</v>
      </c>
      <c r="I87" s="303">
        <f t="shared" si="17"/>
        <v>2.1747864429080385E-2</v>
      </c>
      <c r="J87" s="303">
        <f t="shared" si="17"/>
        <v>2.0954719214049698E-2</v>
      </c>
      <c r="K87" s="303">
        <f t="shared" si="17"/>
        <v>1.9521039308682403E-2</v>
      </c>
      <c r="L87" s="303">
        <f t="shared" si="17"/>
        <v>2.2228146257603193E-2</v>
      </c>
      <c r="M87" s="303">
        <f t="shared" si="17"/>
        <v>1.8458514936284438E-2</v>
      </c>
      <c r="N87" s="303">
        <f t="shared" si="17"/>
        <v>1.1429233009437129E-2</v>
      </c>
      <c r="O87" s="303">
        <f t="shared" si="17"/>
        <v>9.8966578524129663E-3</v>
      </c>
      <c r="P87" s="303">
        <f t="shared" si="17"/>
        <v>9.4500537294270222E-3</v>
      </c>
      <c r="Q87" s="303">
        <f t="shared" si="17"/>
        <v>5.2021992136197116E-3</v>
      </c>
      <c r="R87" s="303">
        <f t="shared" si="17"/>
        <v>3.224401516880253E-3</v>
      </c>
      <c r="S87" s="303">
        <f t="shared" si="17"/>
        <v>3.0775549892745288E-3</v>
      </c>
      <c r="T87" s="303">
        <f t="shared" si="17"/>
        <v>2.6984206345823073E-3</v>
      </c>
      <c r="U87" s="303">
        <f t="shared" si="17"/>
        <v>1.9986613935828418E-3</v>
      </c>
      <c r="V87" s="303">
        <f t="shared" si="17"/>
        <v>2.6176428592443149E-3</v>
      </c>
      <c r="W87" s="303">
        <f t="shared" si="17"/>
        <v>2.5603524455707172E-3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6.2866087397835373E-3</v>
      </c>
      <c r="C88" s="304">
        <f t="shared" si="18"/>
        <v>1.2818577094642887E-2</v>
      </c>
      <c r="D88" s="304">
        <f t="shared" si="18"/>
        <v>1.3692967202065059E-2</v>
      </c>
      <c r="E88" s="304">
        <f t="shared" si="18"/>
        <v>1.2565835063361798E-2</v>
      </c>
      <c r="F88" s="304">
        <f t="shared" si="18"/>
        <v>1.5004660671243458E-2</v>
      </c>
      <c r="G88" s="304">
        <f t="shared" si="18"/>
        <v>1.6277839544663924E-2</v>
      </c>
      <c r="H88" s="304">
        <f t="shared" si="18"/>
        <v>1.1953667809096402E-2</v>
      </c>
      <c r="I88" s="304">
        <f t="shared" si="18"/>
        <v>1.7190215506770884E-2</v>
      </c>
      <c r="J88" s="304">
        <f t="shared" si="18"/>
        <v>1.6648675676711418E-2</v>
      </c>
      <c r="K88" s="304">
        <f t="shared" si="18"/>
        <v>1.5467049594748939E-2</v>
      </c>
      <c r="L88" s="304">
        <f t="shared" si="18"/>
        <v>1.7581526976832625E-2</v>
      </c>
      <c r="M88" s="304">
        <f t="shared" si="18"/>
        <v>1.4694727412668826E-2</v>
      </c>
      <c r="N88" s="304">
        <f t="shared" si="18"/>
        <v>9.0823022076482272E-3</v>
      </c>
      <c r="O88" s="304">
        <f t="shared" si="18"/>
        <v>7.9538266359072199E-3</v>
      </c>
      <c r="P88" s="304">
        <f t="shared" si="18"/>
        <v>7.6069271943582008E-3</v>
      </c>
      <c r="Q88" s="304">
        <f t="shared" si="18"/>
        <v>4.3257416154960362E-3</v>
      </c>
      <c r="R88" s="304">
        <f t="shared" si="18"/>
        <v>2.7539393099369424E-3</v>
      </c>
      <c r="S88" s="304">
        <f t="shared" si="18"/>
        <v>2.6339780524255465E-3</v>
      </c>
      <c r="T88" s="304">
        <f t="shared" si="18"/>
        <v>2.3081150676880833E-3</v>
      </c>
      <c r="U88" s="304">
        <f t="shared" si="18"/>
        <v>1.7433853497460519E-3</v>
      </c>
      <c r="V88" s="304">
        <f t="shared" si="18"/>
        <v>2.2722457763517507E-3</v>
      </c>
      <c r="W88" s="304">
        <f t="shared" si="18"/>
        <v>2.2104551261620561E-3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2.0710759259429585E-3</v>
      </c>
      <c r="C89" s="304">
        <f t="shared" si="19"/>
        <v>3.4361667571737031E-3</v>
      </c>
      <c r="D89" s="304">
        <f t="shared" si="19"/>
        <v>3.6698859994684415E-3</v>
      </c>
      <c r="E89" s="304">
        <f t="shared" si="19"/>
        <v>3.5179922324944822E-3</v>
      </c>
      <c r="F89" s="304">
        <f t="shared" si="19"/>
        <v>3.9942047551349532E-3</v>
      </c>
      <c r="G89" s="304">
        <f t="shared" si="19"/>
        <v>4.2804106255772368E-3</v>
      </c>
      <c r="H89" s="304">
        <f t="shared" si="19"/>
        <v>3.1714394790019209E-3</v>
      </c>
      <c r="I89" s="304">
        <f t="shared" si="19"/>
        <v>4.5576489223094997E-3</v>
      </c>
      <c r="J89" s="304">
        <f t="shared" si="19"/>
        <v>4.3060435373382831E-3</v>
      </c>
      <c r="K89" s="304">
        <f t="shared" si="19"/>
        <v>4.0539897139334653E-3</v>
      </c>
      <c r="L89" s="304">
        <f t="shared" si="19"/>
        <v>4.6466192807705677E-3</v>
      </c>
      <c r="M89" s="304">
        <f t="shared" si="19"/>
        <v>3.7637875236156098E-3</v>
      </c>
      <c r="N89" s="304">
        <f t="shared" si="19"/>
        <v>2.3469308017889019E-3</v>
      </c>
      <c r="O89" s="304">
        <f t="shared" si="19"/>
        <v>1.9428312165057453E-3</v>
      </c>
      <c r="P89" s="304">
        <f t="shared" si="19"/>
        <v>1.8431265350688218E-3</v>
      </c>
      <c r="Q89" s="304">
        <f t="shared" si="19"/>
        <v>8.7645759812367513E-4</v>
      </c>
      <c r="R89" s="304">
        <f t="shared" si="19"/>
        <v>4.7046220694331057E-4</v>
      </c>
      <c r="S89" s="304">
        <f t="shared" si="19"/>
        <v>4.4357693684898174E-4</v>
      </c>
      <c r="T89" s="304">
        <f t="shared" si="19"/>
        <v>3.9030556689422397E-4</v>
      </c>
      <c r="U89" s="304">
        <f t="shared" si="19"/>
        <v>2.5527604383679007E-4</v>
      </c>
      <c r="V89" s="304">
        <f t="shared" si="19"/>
        <v>3.4539708289256418E-4</v>
      </c>
      <c r="W89" s="304">
        <f t="shared" si="19"/>
        <v>3.4989731940866098E-4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0.18486800270060041</v>
      </c>
      <c r="C91" s="303">
        <f t="shared" si="21"/>
        <v>0.12347313777530615</v>
      </c>
      <c r="D91" s="303">
        <f t="shared" si="21"/>
        <v>0.10684817907029073</v>
      </c>
      <c r="E91" s="303">
        <f t="shared" si="21"/>
        <v>0.1182146032641305</v>
      </c>
      <c r="F91" s="303">
        <f t="shared" si="21"/>
        <v>9.9275805253292965E-2</v>
      </c>
      <c r="G91" s="303">
        <f t="shared" si="21"/>
        <v>8.3177626731009091E-2</v>
      </c>
      <c r="H91" s="303">
        <f t="shared" si="21"/>
        <v>0.11190161797248503</v>
      </c>
      <c r="I91" s="303">
        <f t="shared" si="21"/>
        <v>5.5304858482052542E-2</v>
      </c>
      <c r="J91" s="303">
        <f t="shared" si="21"/>
        <v>6.7360671371557282E-2</v>
      </c>
      <c r="K91" s="303">
        <f t="shared" si="21"/>
        <v>6.1283212702195576E-2</v>
      </c>
      <c r="L91" s="303">
        <f t="shared" si="21"/>
        <v>5.1770523531805973E-2</v>
      </c>
      <c r="M91" s="303">
        <f t="shared" si="21"/>
        <v>8.0141019717811096E-2</v>
      </c>
      <c r="N91" s="303">
        <f t="shared" si="21"/>
        <v>9.233732373726182E-2</v>
      </c>
      <c r="O91" s="303">
        <f t="shared" si="21"/>
        <v>0.14272591127687143</v>
      </c>
      <c r="P91" s="303">
        <f t="shared" si="21"/>
        <v>0.16575115501236171</v>
      </c>
      <c r="Q91" s="303">
        <f t="shared" si="21"/>
        <v>0.29019386931290891</v>
      </c>
      <c r="R91" s="303">
        <f t="shared" si="21"/>
        <v>0.31104926529569532</v>
      </c>
      <c r="S91" s="303">
        <f t="shared" si="21"/>
        <v>0.32596203681001956</v>
      </c>
      <c r="T91" s="303">
        <f t="shared" si="21"/>
        <v>0.32589989819686427</v>
      </c>
      <c r="U91" s="303">
        <f t="shared" si="21"/>
        <v>0.33457671991320731</v>
      </c>
      <c r="V91" s="303">
        <f t="shared" si="21"/>
        <v>0.33520394746085025</v>
      </c>
      <c r="W91" s="303">
        <f t="shared" si="21"/>
        <v>0.33029848567721376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1.1319302661557746</v>
      </c>
      <c r="C96" s="322">
        <f>IF(C$5=0,0,C$5/OIS_fec!C$5)</f>
        <v>1.5241076360832275</v>
      </c>
      <c r="D96" s="322">
        <f>IF(D$5=0,0,D$5/OIS_fec!D$5)</f>
        <v>1.6617701622696961</v>
      </c>
      <c r="E96" s="322">
        <f>IF(E$5=0,0,E$5/OIS_fec!E$5)</f>
        <v>1.7477365458352701</v>
      </c>
      <c r="F96" s="322">
        <f>IF(F$5=0,0,F$5/OIS_fec!F$5)</f>
        <v>1.6560087935914614</v>
      </c>
      <c r="G96" s="322">
        <f>IF(G$5=0,0,G$5/OIS_fec!G$5)</f>
        <v>1.7947060120241198</v>
      </c>
      <c r="H96" s="322">
        <f>IF(H$5=0,0,H$5/OIS_fec!H$5)</f>
        <v>1.3872642264394044</v>
      </c>
      <c r="I96" s="322">
        <f>IF(I$5=0,0,I$5/OIS_fec!I$5)</f>
        <v>1.7146208863665864</v>
      </c>
      <c r="J96" s="322">
        <f>IF(J$5=0,0,J$5/OIS_fec!J$5)</f>
        <v>1.5608922568973411</v>
      </c>
      <c r="K96" s="322">
        <f>IF(K$5=0,0,K$5/OIS_fec!K$5)</f>
        <v>1.7522627967561348</v>
      </c>
      <c r="L96" s="322">
        <f>IF(L$5=0,0,L$5/OIS_fec!L$5)</f>
        <v>1.8133621460025555</v>
      </c>
      <c r="M96" s="322">
        <f>IF(M$5=0,0,M$5/OIS_fec!M$5)</f>
        <v>1.5367804767260889</v>
      </c>
      <c r="N96" s="322">
        <f>IF(N$5=0,0,N$5/OIS_fec!N$5)</f>
        <v>1.7196475580562156</v>
      </c>
      <c r="O96" s="322">
        <f>IF(O$5=0,0,O$5/OIS_fec!O$5)</f>
        <v>1.7954091671990124</v>
      </c>
      <c r="P96" s="322">
        <f>IF(P$5=0,0,P$5/OIS_fec!P$5)</f>
        <v>1.8508281932993964</v>
      </c>
      <c r="Q96" s="322">
        <f>IF(Q$5=0,0,Q$5/OIS_fec!Q$5)</f>
        <v>1.4962543129389121</v>
      </c>
      <c r="R96" s="322">
        <f>IF(R$5=0,0,R$5/OIS_fec!R$5)</f>
        <v>1.4734715328133439</v>
      </c>
      <c r="S96" s="322">
        <f>IF(S$5=0,0,S$5/OIS_fec!S$5)</f>
        <v>1.4678500876793454</v>
      </c>
      <c r="T96" s="322">
        <f>IF(T$5=0,0,T$5/OIS_fec!T$5)</f>
        <v>1.5294669707893898</v>
      </c>
      <c r="U96" s="322">
        <f>IF(U$5=0,0,U$5/OIS_fec!U$5)</f>
        <v>1.6465728094243726</v>
      </c>
      <c r="V96" s="322">
        <f>IF(V$5=0,0,V$5/OIS_fec!V$5)</f>
        <v>1.6300163697986925</v>
      </c>
      <c r="W96" s="322">
        <f>IF(W$5=0,0,W$5/OIS_fec!W$5)</f>
        <v>1.5798771290127529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0.16439321453778807</v>
      </c>
      <c r="C101" s="334">
        <f>IF(C$10=0,0,C$10/OIS_fec!C$10)</f>
        <v>0.85246474262197414</v>
      </c>
      <c r="D101" s="334">
        <f>IF(D$10=0,0,D$10/OIS_fec!D$10)</f>
        <v>1.1690683948553409</v>
      </c>
      <c r="E101" s="334">
        <f>IF(E$10=0,0,E$10/OIS_fec!E$10)</f>
        <v>1.1877975214231964</v>
      </c>
      <c r="F101" s="334">
        <f>IF(F$10=0,0,F$10/OIS_fec!F$10)</f>
        <v>1.3635685716628061</v>
      </c>
      <c r="G101" s="334">
        <f>IF(G$10=0,0,G$10/OIS_fec!G$10)</f>
        <v>1.7069368438622519</v>
      </c>
      <c r="H101" s="334">
        <f>IF(H$10=0,0,H$10/OIS_fec!H$10)</f>
        <v>0.54559531179732546</v>
      </c>
      <c r="I101" s="334">
        <f>IF(I$10=0,0,I$10/OIS_fec!I$10)</f>
        <v>1.5260754255448652</v>
      </c>
      <c r="J101" s="334">
        <f>IF(J$10=0,0,J$10/OIS_fec!J$10)</f>
        <v>1.2704134139344083</v>
      </c>
      <c r="K101" s="334">
        <f>IF(K$10=0,0,K$10/OIS_fec!K$10)</f>
        <v>1.5443745854428907</v>
      </c>
      <c r="L101" s="334">
        <f>IF(L$10=0,0,L$10/OIS_fec!L$10)</f>
        <v>1.6659041100778875</v>
      </c>
      <c r="M101" s="334">
        <f>IF(M$10=0,0,M$10/OIS_fec!M$10)</f>
        <v>1.2003754040856316</v>
      </c>
      <c r="N101" s="334">
        <f>IF(N$10=0,0,N$10/OIS_fec!N$10)</f>
        <v>1.6780340772566116</v>
      </c>
      <c r="O101" s="334">
        <f>IF(O$10=0,0,O$10/OIS_fec!O$10)</f>
        <v>1.7106004418412923</v>
      </c>
      <c r="P101" s="334">
        <f>IF(P$10=0,0,P$10/OIS_fec!P$10)</f>
        <v>1.2826266273417786</v>
      </c>
      <c r="Q101" s="334">
        <f>IF(Q$10=0,0,Q$10/OIS_fec!Q$10)</f>
        <v>0.4484175996639666</v>
      </c>
      <c r="R101" s="334">
        <f>IF(R$10=0,0,R$10/OIS_fec!R$10)</f>
        <v>0.41081858078269351</v>
      </c>
      <c r="S101" s="334">
        <f>IF(S$10=0,0,S$10/OIS_fec!S$10)</f>
        <v>0.35932897432193373</v>
      </c>
      <c r="T101" s="334">
        <f>IF(T$10=0,0,T$10/OIS_fec!T$10)</f>
        <v>0.34344047003625183</v>
      </c>
      <c r="U101" s="334">
        <f>IF(U$10=0,0,U$10/OIS_fec!U$10)</f>
        <v>0.35355448106146231</v>
      </c>
      <c r="V101" s="334">
        <f>IF(V$10=0,0,V$10/OIS_fec!V$10)</f>
        <v>0.34752909862830378</v>
      </c>
      <c r="W101" s="334">
        <f>IF(W$10=0,0,W$10/OIS_fec!W$10)</f>
        <v>0.25004003317084578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1.8524740552579564</v>
      </c>
      <c r="C102" s="350">
        <f>IF(C$16=0,0,C$16/OIS_fec!C$16)</f>
        <v>2.2119934949258147</v>
      </c>
      <c r="D102" s="350">
        <f>IF(D$16=0,0,D$16/OIS_fec!D$16)</f>
        <v>2.2493586294476748</v>
      </c>
      <c r="E102" s="350">
        <f>IF(E$16=0,0,E$16/OIS_fec!E$16)</f>
        <v>2.3109490590453357</v>
      </c>
      <c r="F102" s="350">
        <f>IF(F$16=0,0,F$16/OIS_fec!F$16)</f>
        <v>2.2561714082347564</v>
      </c>
      <c r="G102" s="350">
        <f>IF(G$16=0,0,G$16/OIS_fec!G$16)</f>
        <v>2.2675538634797299</v>
      </c>
      <c r="H102" s="350">
        <f>IF(H$16=0,0,H$16/OIS_fec!H$16)</f>
        <v>2.1884355324152662</v>
      </c>
      <c r="I102" s="350">
        <f>IF(I$16=0,0,I$16/OIS_fec!I$16)</f>
        <v>2.2849462816479784</v>
      </c>
      <c r="J102" s="350">
        <f>IF(J$16=0,0,J$16/OIS_fec!J$16)</f>
        <v>2.2198583236425966</v>
      </c>
      <c r="K102" s="350">
        <f>IF(K$16=0,0,K$16/OIS_fec!K$16)</f>
        <v>2.2584874037691649</v>
      </c>
      <c r="L102" s="350">
        <f>IF(L$16=0,0,L$16/OIS_fec!L$16)</f>
        <v>2.2748321144502266</v>
      </c>
      <c r="M102" s="350">
        <f>IF(M$16=0,0,M$16/OIS_fec!M$16)</f>
        <v>2.1624462813920786</v>
      </c>
      <c r="N102" s="350">
        <f>IF(N$16=0,0,N$16/OIS_fec!N$16)</f>
        <v>2.1926854933352509</v>
      </c>
      <c r="O102" s="350">
        <f>IF(O$16=0,0,O$16/OIS_fec!O$16)</f>
        <v>2.1312361002618818</v>
      </c>
      <c r="P102" s="350">
        <f>IF(P$16=0,0,P$16/OIS_fec!P$16)</f>
        <v>2.124976881426988</v>
      </c>
      <c r="Q102" s="350">
        <f>IF(Q$16=0,0,Q$16/OIS_fec!Q$16)</f>
        <v>1.9349505354785803</v>
      </c>
      <c r="R102" s="350">
        <f>IF(R$16=0,0,R$16/OIS_fec!R$16)</f>
        <v>1.9697988165762508</v>
      </c>
      <c r="S102" s="350">
        <f>IF(S$16=0,0,S$16/OIS_fec!S$16)</f>
        <v>1.9801389525864117</v>
      </c>
      <c r="T102" s="350">
        <f>IF(T$16=0,0,T$16/OIS_fec!T$16)</f>
        <v>2.015059263401767</v>
      </c>
      <c r="U102" s="350">
        <f>IF(U$16=0,0,U$16/OIS_fec!U$16)</f>
        <v>2.0043450097756992</v>
      </c>
      <c r="V102" s="350">
        <f>IF(V$16=0,0,V$16/OIS_fec!V$16)</f>
        <v>1.9643786808514669</v>
      </c>
      <c r="W102" s="350">
        <f>IF(W$16=0,0,W$16/OIS_fec!W$16)</f>
        <v>1.9858355108545931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2.6345036104753321</v>
      </c>
      <c r="C103" s="350">
        <f>IF(C$27=0,0,C$27/OIS_fec!C$27)</f>
        <v>2.7326451446019799</v>
      </c>
      <c r="D103" s="350">
        <f>IF(D$27=0,0,D$27/OIS_fec!D$27)</f>
        <v>2.6637750040713235</v>
      </c>
      <c r="E103" s="350">
        <f>IF(E$27=0,0,E$27/OIS_fec!E$27)</f>
        <v>2.7648541333475158</v>
      </c>
      <c r="F103" s="350">
        <f>IF(F$27=0,0,F$27/OIS_fec!F$27)</f>
        <v>2.5653808326228416</v>
      </c>
      <c r="G103" s="350">
        <f>IF(G$27=0,0,G$27/OIS_fec!G$27)</f>
        <v>2.4569020644141331</v>
      </c>
      <c r="H103" s="350">
        <f>IF(H$27=0,0,H$27/OIS_fec!H$27)</f>
        <v>2.6450138342352671</v>
      </c>
      <c r="I103" s="350">
        <f>IF(I$27=0,0,I$27/OIS_fec!I$27)</f>
        <v>2.4525627253658819</v>
      </c>
      <c r="J103" s="350">
        <f>IF(J$27=0,0,J$27/OIS_fec!J$27)</f>
        <v>2.4220281366118122</v>
      </c>
      <c r="K103" s="350">
        <f>IF(K$27=0,0,K$27/OIS_fec!K$27)</f>
        <v>2.4248016405542097</v>
      </c>
      <c r="L103" s="350">
        <f>IF(L$27=0,0,L$27/OIS_fec!L$27)</f>
        <v>2.3961184301952203</v>
      </c>
      <c r="M103" s="350">
        <f>IF(M$27=0,0,M$27/OIS_fec!M$27)</f>
        <v>2.3714899868575636</v>
      </c>
      <c r="N103" s="350">
        <f>IF(N$27=0,0,N$27/OIS_fec!N$27)</f>
        <v>2.3559912580821156</v>
      </c>
      <c r="O103" s="350">
        <f>IF(O$27=0,0,O$27/OIS_fec!O$27)</f>
        <v>2.3584393638782477</v>
      </c>
      <c r="P103" s="350">
        <f>IF(P$27=0,0,P$27/OIS_fec!P$27)</f>
        <v>2.3733487778462297</v>
      </c>
      <c r="Q103" s="350">
        <f>IF(Q$27=0,0,Q$27/OIS_fec!Q$27)</f>
        <v>2.4393127335912381</v>
      </c>
      <c r="R103" s="350">
        <f>IF(R$27=0,0,R$27/OIS_fec!R$27)</f>
        <v>2.4189884894383509</v>
      </c>
      <c r="S103" s="350">
        <f>IF(S$27=0,0,S$27/OIS_fec!S$27)</f>
        <v>2.4314978872921937</v>
      </c>
      <c r="T103" s="350">
        <f>IF(T$27=0,0,T$27/OIS_fec!T$27)</f>
        <v>2.4552156740119853</v>
      </c>
      <c r="U103" s="350">
        <f>IF(U$27=0,0,U$27/OIS_fec!U$27)</f>
        <v>2.4958908067227497</v>
      </c>
      <c r="V103" s="350">
        <f>IF(V$27=0,0,V$27/OIS_fec!V$27)</f>
        <v>2.5110377961768404</v>
      </c>
      <c r="W103" s="350">
        <f>IF(W$27=0,0,W$27/OIS_fec!W$27)</f>
        <v>2.4863102849849987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2.0479082874650776</v>
      </c>
      <c r="C104" s="350">
        <f>IF(C$35=0,0,C$35/OIS_fec!C$35)</f>
        <v>2.3717799318251553</v>
      </c>
      <c r="D104" s="350">
        <f>IF(D$35=0,0,D$35/OIS_fec!D$35)</f>
        <v>2.37603164682309</v>
      </c>
      <c r="E104" s="350">
        <f>IF(E$35=0,0,E$35/OIS_fec!E$35)</f>
        <v>2.4697007136583857</v>
      </c>
      <c r="F104" s="350">
        <f>IF(F$35=0,0,F$35/OIS_fec!F$35)</f>
        <v>2.349234875699207</v>
      </c>
      <c r="G104" s="350">
        <f>IF(G$35=0,0,G$35/OIS_fec!G$35)</f>
        <v>2.3188688831693836</v>
      </c>
      <c r="H104" s="350">
        <f>IF(H$35=0,0,H$35/OIS_fec!H$35)</f>
        <v>2.3375353653305297</v>
      </c>
      <c r="I104" s="350">
        <f>IF(I$35=0,0,I$35/OIS_fec!I$35)</f>
        <v>2.3294906792897736</v>
      </c>
      <c r="J104" s="350">
        <f>IF(J$35=0,0,J$35/OIS_fec!J$35)</f>
        <v>2.2710392946712705</v>
      </c>
      <c r="K104" s="350">
        <f>IF(K$35=0,0,K$35/OIS_fec!K$35)</f>
        <v>2.2956389431619915</v>
      </c>
      <c r="L104" s="350">
        <f>IF(L$35=0,0,L$35/OIS_fec!L$35)</f>
        <v>2.3179622237065565</v>
      </c>
      <c r="M104" s="350">
        <f>IF(M$35=0,0,M$35/OIS_fec!M$35)</f>
        <v>2.2401421826995804</v>
      </c>
      <c r="N104" s="350">
        <f>IF(N$35=0,0,N$35/OIS_fec!N$35)</f>
        <v>2.2501316558663742</v>
      </c>
      <c r="O104" s="350">
        <f>IF(O$35=0,0,O$35/OIS_fec!O$35)</f>
        <v>2.15251456332645</v>
      </c>
      <c r="P104" s="350">
        <f>IF(P$35=0,0,P$35/OIS_fec!P$35)</f>
        <v>2.1431859699234148</v>
      </c>
      <c r="Q104" s="350">
        <f>IF(Q$35=0,0,Q$35/OIS_fec!Q$35)</f>
        <v>1.753012283700736</v>
      </c>
      <c r="R104" s="350">
        <f>IF(R$35=0,0,R$35/OIS_fec!R$35)</f>
        <v>1.5036115162209283</v>
      </c>
      <c r="S104" s="350">
        <f>IF(S$35=0,0,S$35/OIS_fec!S$35)</f>
        <v>1.4802059221025621</v>
      </c>
      <c r="T104" s="350">
        <f>IF(T$35=0,0,T$35/OIS_fec!T$35)</f>
        <v>1.5074559827553677</v>
      </c>
      <c r="U104" s="350">
        <f>IF(U$35=0,0,U$35/OIS_fec!U$35)</f>
        <v>1.3819254934996923</v>
      </c>
      <c r="V104" s="350">
        <f>IF(V$35=0,0,V$35/OIS_fec!V$35)</f>
        <v>1.4243432535058651</v>
      </c>
      <c r="W104" s="350">
        <f>IF(W$35=0,0,W$35/OIS_fec!W$35)</f>
        <v>1.4791884291318143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0.44621411202156458</v>
      </c>
      <c r="C105" s="350">
        <f>IF(C$54=0,0,C$54/OIS_fec!C$54)</f>
        <v>1.152372215137935</v>
      </c>
      <c r="D105" s="350">
        <f>IF(D$54=0,0,D$54/OIS_fec!D$54)</f>
        <v>1.378407033971327</v>
      </c>
      <c r="E105" s="350">
        <f>IF(E$54=0,0,E$54/OIS_fec!E$54)</f>
        <v>1.4034247809348344</v>
      </c>
      <c r="F105" s="350">
        <f>IF(F$54=0,0,F$54/OIS_fec!F$54)</f>
        <v>1.3880646822053124</v>
      </c>
      <c r="G105" s="350">
        <f>IF(G$54=0,0,G$54/OIS_fec!G$54)</f>
        <v>1.613386038273507</v>
      </c>
      <c r="H105" s="350">
        <f>IF(H$54=0,0,H$54/OIS_fec!H$54)</f>
        <v>1.0144381898691852</v>
      </c>
      <c r="I105" s="350">
        <f>IF(I$54=0,0,I$54/OIS_fec!I$54)</f>
        <v>1.5703875035160175</v>
      </c>
      <c r="J105" s="350">
        <f>IF(J$54=0,0,J$54/OIS_fec!J$54)</f>
        <v>1.3994635519903156</v>
      </c>
      <c r="K105" s="350">
        <f>IF(K$54=0,0,K$54/OIS_fec!K$54)</f>
        <v>1.6085209191098195</v>
      </c>
      <c r="L105" s="350">
        <f>IF(L$54=0,0,L$54/OIS_fec!L$54)</f>
        <v>1.7471021706037484</v>
      </c>
      <c r="M105" s="350">
        <f>IF(M$54=0,0,M$54/OIS_fec!M$54)</f>
        <v>1.3608747315705279</v>
      </c>
      <c r="N105" s="350">
        <f>IF(N$54=0,0,N$54/OIS_fec!N$54)</f>
        <v>1.2844581123472822</v>
      </c>
      <c r="O105" s="350">
        <f>IF(O$54=0,0,O$54/OIS_fec!O$54)</f>
        <v>1.3816519053392349</v>
      </c>
      <c r="P105" s="350">
        <f>IF(P$54=0,0,P$54/OIS_fec!P$54)</f>
        <v>1.4486873288976743</v>
      </c>
      <c r="Q105" s="350">
        <f>IF(Q$54=0,0,Q$54/OIS_fec!Q$54)</f>
        <v>0.5459459218389251</v>
      </c>
      <c r="R105" s="350">
        <f>IF(R$54=0,0,R$54/OIS_fec!R$54)</f>
        <v>0.36686162796520255</v>
      </c>
      <c r="S105" s="350">
        <f>IF(S$54=0,0,S$54/OIS_fec!S$54)</f>
        <v>0.361205996526059</v>
      </c>
      <c r="T105" s="350">
        <f>IF(T$54=0,0,T$54/OIS_fec!T$54)</f>
        <v>0.3820635342493216</v>
      </c>
      <c r="U105" s="350">
        <f>IF(U$54=0,0,U$54/OIS_fec!U$54)</f>
        <v>0.43126799194294252</v>
      </c>
      <c r="V105" s="350">
        <f>IF(V$54=0,0,V$54/OIS_fec!V$54)</f>
        <v>0.43486865786214446</v>
      </c>
      <c r="W105" s="350">
        <f>IF(W$54=0,0,W$54/OIS_fec!W$54)</f>
        <v>0.46311996464606553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3.1024188000000001</v>
      </c>
      <c r="C106" s="350">
        <f>IF(C$68=0,0,C$68/OIS_fec!C$68)</f>
        <v>3.1024187999999993</v>
      </c>
      <c r="D106" s="350">
        <f>IF(D$68=0,0,D$68/OIS_fec!D$68)</f>
        <v>3.1024187999999997</v>
      </c>
      <c r="E106" s="350">
        <f>IF(E$68=0,0,E$68/OIS_fec!E$68)</f>
        <v>3.1024187999999997</v>
      </c>
      <c r="F106" s="350">
        <f>IF(F$68=0,0,F$68/OIS_fec!F$68)</f>
        <v>3.1024187999999997</v>
      </c>
      <c r="G106" s="350">
        <f>IF(G$68=0,0,G$68/OIS_fec!G$68)</f>
        <v>3.1024187999999993</v>
      </c>
      <c r="H106" s="350">
        <f>IF(H$68=0,0,H$68/OIS_fec!H$68)</f>
        <v>3.1024187999999993</v>
      </c>
      <c r="I106" s="350">
        <f>IF(I$68=0,0,I$68/OIS_fec!I$68)</f>
        <v>3.1024188000000006</v>
      </c>
      <c r="J106" s="350">
        <f>IF(J$68=0,0,J$68/OIS_fec!J$68)</f>
        <v>3.1024187999999993</v>
      </c>
      <c r="K106" s="350">
        <f>IF(K$68=0,0,K$68/OIS_fec!K$68)</f>
        <v>3.1024188000000006</v>
      </c>
      <c r="L106" s="350">
        <f>IF(L$68=0,0,L$68/OIS_fec!L$68)</f>
        <v>3.1024187999999988</v>
      </c>
      <c r="M106" s="350">
        <f>IF(M$68=0,0,M$68/OIS_fec!M$68)</f>
        <v>3.1024188000000006</v>
      </c>
      <c r="N106" s="350">
        <f>IF(N$68=0,0,N$68/OIS_fec!N$68)</f>
        <v>3.1024187999999997</v>
      </c>
      <c r="O106" s="350">
        <f>IF(O$68=0,0,O$68/OIS_fec!O$68)</f>
        <v>3.0621911924948222</v>
      </c>
      <c r="P106" s="350">
        <f>IF(P$68=0,0,P$68/OIS_fec!P$68)</f>
        <v>3.0539592083865634</v>
      </c>
      <c r="Q106" s="350">
        <f>IF(Q$68=0,0,Q$68/OIS_fec!Q$68)</f>
        <v>3.0487708964070572</v>
      </c>
      <c r="R106" s="350">
        <f>IF(R$68=0,0,R$68/OIS_fec!R$68)</f>
        <v>3.0331344558530824</v>
      </c>
      <c r="S106" s="350">
        <f>IF(S$68=0,0,S$68/OIS_fec!S$68)</f>
        <v>3.0112183018220122</v>
      </c>
      <c r="T106" s="350">
        <f>IF(T$68=0,0,T$68/OIS_fec!T$68)</f>
        <v>2.9831522555325067</v>
      </c>
      <c r="U106" s="350">
        <f>IF(U$68=0,0,U$68/OIS_fec!U$68)</f>
        <v>2.9825453613660518</v>
      </c>
      <c r="V106" s="350">
        <f>IF(V$68=0,0,V$68/OIS_fec!V$68)</f>
        <v>3.1024187999999984</v>
      </c>
      <c r="W106" s="350">
        <f>IF(W$68=0,0,W$68/OIS_fec!W$68)</f>
        <v>3.1024188000000006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88244B-A2BD-4BD6-A4FF-E3788A9C0747}"/>
</file>

<file path=customXml/itemProps2.xml><?xml version="1.0" encoding="utf-8"?>
<ds:datastoreItem xmlns:ds="http://schemas.openxmlformats.org/officeDocument/2006/customXml" ds:itemID="{0AD94950-BAEC-4513-A0F0-746E8879C1B7}"/>
</file>

<file path=customXml/itemProps3.xml><?xml version="1.0" encoding="utf-8"?>
<ds:datastoreItem xmlns:ds="http://schemas.openxmlformats.org/officeDocument/2006/customXml" ds:itemID="{030A62CF-B117-4950-AB3D-61D9B1ABD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2024-05-20T16:49:39Z</dcterms:created>
  <dcterms:modified xsi:type="dcterms:W3CDTF">2024-05-20T16:49:39Z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